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LogNormal!$U$5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0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logistic!$W$6</definedName>
    <definedName name="solver_opt" localSheetId="2" hidden="1">LogNormal!$K$3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0.98</definedName>
    <definedName name="solver_rhs1" localSheetId="3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0.98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5" l="1"/>
  <c r="Z13" i="5" l="1"/>
  <c r="AA13" i="5" s="1"/>
  <c r="Z12" i="5"/>
  <c r="AA12" i="5" s="1"/>
  <c r="A85" i="5" l="1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38" i="5"/>
  <c r="E138" i="5"/>
  <c r="N138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B76" i="5" s="1"/>
  <c r="A77" i="5"/>
  <c r="A78" i="5"/>
  <c r="A79" i="5"/>
  <c r="A80" i="5"/>
  <c r="B80" i="5" s="1"/>
  <c r="A81" i="5"/>
  <c r="A82" i="5"/>
  <c r="A83" i="5"/>
  <c r="A84" i="5"/>
  <c r="B84" i="5" s="1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D385" i="15" s="1"/>
  <c r="C378" i="15"/>
  <c r="C377" i="15"/>
  <c r="C376" i="15"/>
  <c r="C375" i="15"/>
  <c r="D381" i="15" s="1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D369" i="15" s="1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D341" i="15" s="1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D189" i="15" s="1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O127" i="5" l="1"/>
  <c r="O92" i="5"/>
  <c r="R92" i="5" s="1"/>
  <c r="O86" i="5"/>
  <c r="R86" i="5" s="1"/>
  <c r="O100" i="5"/>
  <c r="R100" i="5" s="1"/>
  <c r="O106" i="5"/>
  <c r="O138" i="5"/>
  <c r="R138" i="5" s="1"/>
  <c r="O136" i="5"/>
  <c r="R136" i="5" s="1"/>
  <c r="O102" i="5"/>
  <c r="O104" i="5"/>
  <c r="O109" i="5"/>
  <c r="R109" i="5" s="1"/>
  <c r="O137" i="5"/>
  <c r="R137" i="5" s="1"/>
  <c r="O107" i="5"/>
  <c r="R107" i="5" s="1"/>
  <c r="O115" i="5"/>
  <c r="R115" i="5" s="1"/>
  <c r="O132" i="5"/>
  <c r="R132" i="5" s="1"/>
  <c r="O111" i="5"/>
  <c r="R111" i="5" s="1"/>
  <c r="O98" i="5"/>
  <c r="O96" i="5"/>
  <c r="O135" i="5"/>
  <c r="R135" i="5" s="1"/>
  <c r="O126" i="5"/>
  <c r="R126" i="5" s="1"/>
  <c r="O101" i="5"/>
  <c r="R101" i="5" s="1"/>
  <c r="O103" i="5"/>
  <c r="R103" i="5" s="1"/>
  <c r="O128" i="5"/>
  <c r="O120" i="5"/>
  <c r="O113" i="5"/>
  <c r="R113" i="5" s="1"/>
  <c r="O95" i="5"/>
  <c r="O130" i="5"/>
  <c r="R130" i="5" s="1"/>
  <c r="O124" i="5"/>
  <c r="R124" i="5" s="1"/>
  <c r="O118" i="5"/>
  <c r="R118" i="5" s="1"/>
  <c r="O125" i="5"/>
  <c r="O110" i="5"/>
  <c r="O108" i="5"/>
  <c r="O85" i="5"/>
  <c r="O131" i="5"/>
  <c r="R131" i="5" s="1"/>
  <c r="O117" i="5"/>
  <c r="R117" i="5" s="1"/>
  <c r="O114" i="5"/>
  <c r="R114" i="5" s="1"/>
  <c r="O134" i="5"/>
  <c r="O94" i="5"/>
  <c r="R94" i="5" s="1"/>
  <c r="O88" i="5"/>
  <c r="R88" i="5" s="1"/>
  <c r="O93" i="5"/>
  <c r="R93" i="5" s="1"/>
  <c r="O99" i="5"/>
  <c r="R99" i="5" s="1"/>
  <c r="O119" i="5"/>
  <c r="R119" i="5" s="1"/>
  <c r="O87" i="5"/>
  <c r="R87" i="5" s="1"/>
  <c r="O105" i="5"/>
  <c r="R105" i="5" s="1"/>
  <c r="O129" i="5"/>
  <c r="R129" i="5" s="1"/>
  <c r="O122" i="5"/>
  <c r="R122" i="5" s="1"/>
  <c r="O116" i="5"/>
  <c r="O97" i="5"/>
  <c r="R97" i="5" s="1"/>
  <c r="O112" i="5"/>
  <c r="O90" i="5"/>
  <c r="R90" i="5" s="1"/>
  <c r="O133" i="5"/>
  <c r="O91" i="5"/>
  <c r="R91" i="5" s="1"/>
  <c r="O123" i="5"/>
  <c r="R123" i="5" s="1"/>
  <c r="O121" i="5"/>
  <c r="R121" i="5" s="1"/>
  <c r="O89" i="5"/>
  <c r="R89" i="5" s="1"/>
  <c r="F135" i="5"/>
  <c r="F121" i="5"/>
  <c r="F129" i="5"/>
  <c r="F127" i="5"/>
  <c r="F107" i="5"/>
  <c r="F125" i="5"/>
  <c r="F137" i="5"/>
  <c r="F132" i="5"/>
  <c r="F110" i="5"/>
  <c r="F104" i="5"/>
  <c r="F90" i="5"/>
  <c r="F89" i="5"/>
  <c r="F130" i="5"/>
  <c r="F120" i="5"/>
  <c r="F94" i="5"/>
  <c r="F87" i="5"/>
  <c r="F131" i="5"/>
  <c r="F103" i="5"/>
  <c r="F117" i="5"/>
  <c r="F119" i="5"/>
  <c r="F122" i="5"/>
  <c r="F97" i="5"/>
  <c r="F109" i="5"/>
  <c r="F124" i="5"/>
  <c r="F88" i="5"/>
  <c r="F101" i="5"/>
  <c r="F116" i="5"/>
  <c r="F86" i="5"/>
  <c r="F98" i="5"/>
  <c r="F85" i="5"/>
  <c r="F128" i="5"/>
  <c r="F123" i="5"/>
  <c r="F113" i="5"/>
  <c r="F115" i="5"/>
  <c r="F118" i="5"/>
  <c r="F134" i="5"/>
  <c r="F108" i="5"/>
  <c r="F99" i="5"/>
  <c r="F114" i="5"/>
  <c r="F138" i="5"/>
  <c r="F126" i="5"/>
  <c r="F106" i="5"/>
  <c r="F100" i="5"/>
  <c r="F93" i="5"/>
  <c r="F133" i="5"/>
  <c r="F112" i="5"/>
  <c r="F105" i="5"/>
  <c r="F91" i="5"/>
  <c r="F111" i="5"/>
  <c r="F96" i="5"/>
  <c r="F92" i="5"/>
  <c r="F136" i="5"/>
  <c r="F102" i="5"/>
  <c r="F95" i="5"/>
  <c r="B3" i="5"/>
  <c r="B135" i="5"/>
  <c r="B119" i="5"/>
  <c r="B134" i="5"/>
  <c r="B127" i="5"/>
  <c r="B125" i="5"/>
  <c r="B86" i="5"/>
  <c r="C86" i="5" s="1"/>
  <c r="D86" i="5" s="1"/>
  <c r="P86" i="5" s="1"/>
  <c r="Q86" i="5" s="1"/>
  <c r="B128" i="5"/>
  <c r="B118" i="5"/>
  <c r="C118" i="5" s="1"/>
  <c r="D118" i="5" s="1"/>
  <c r="P118" i="5" s="1"/>
  <c r="B97" i="5"/>
  <c r="B130" i="5"/>
  <c r="B122" i="5"/>
  <c r="B109" i="5"/>
  <c r="C109" i="5" s="1"/>
  <c r="D109" i="5" s="1"/>
  <c r="P109" i="5" s="1"/>
  <c r="Q109" i="5" s="1"/>
  <c r="B104" i="5"/>
  <c r="B98" i="5"/>
  <c r="B91" i="5"/>
  <c r="C91" i="5" s="1"/>
  <c r="D91" i="5" s="1"/>
  <c r="P91" i="5" s="1"/>
  <c r="Q91" i="5" s="1"/>
  <c r="B94" i="5"/>
  <c r="B126" i="5"/>
  <c r="C126" i="5" s="1"/>
  <c r="D126" i="5" s="1"/>
  <c r="P126" i="5" s="1"/>
  <c r="Q126" i="5" s="1"/>
  <c r="B101" i="5"/>
  <c r="C101" i="5" s="1"/>
  <c r="D101" i="5" s="1"/>
  <c r="P101" i="5" s="1"/>
  <c r="B111" i="5"/>
  <c r="C111" i="5" s="1"/>
  <c r="D111" i="5" s="1"/>
  <c r="P111" i="5" s="1"/>
  <c r="Q111" i="5" s="1"/>
  <c r="B123" i="5"/>
  <c r="B137" i="5"/>
  <c r="B121" i="5"/>
  <c r="B116" i="5"/>
  <c r="B96" i="5"/>
  <c r="B89" i="5"/>
  <c r="C89" i="5" s="1"/>
  <c r="D89" i="5" s="1"/>
  <c r="P89" i="5" s="1"/>
  <c r="Q89" i="5" s="1"/>
  <c r="B108" i="5"/>
  <c r="C108" i="5" s="1"/>
  <c r="D108" i="5" s="1"/>
  <c r="P108" i="5" s="1"/>
  <c r="B90" i="5"/>
  <c r="C90" i="5" s="1"/>
  <c r="D90" i="5" s="1"/>
  <c r="P90" i="5" s="1"/>
  <c r="Q90" i="5" s="1"/>
  <c r="B87" i="5"/>
  <c r="C87" i="5" s="1"/>
  <c r="D87" i="5" s="1"/>
  <c r="P87" i="5" s="1"/>
  <c r="Q87" i="5" s="1"/>
  <c r="B107" i="5"/>
  <c r="B100" i="5"/>
  <c r="C100" i="5" s="1"/>
  <c r="D100" i="5" s="1"/>
  <c r="P100" i="5" s="1"/>
  <c r="B93" i="5"/>
  <c r="B103" i="5"/>
  <c r="B136" i="5"/>
  <c r="C136" i="5" s="1"/>
  <c r="D136" i="5" s="1"/>
  <c r="P136" i="5" s="1"/>
  <c r="Q136" i="5" s="1"/>
  <c r="B132" i="5"/>
  <c r="B113" i="5"/>
  <c r="C113" i="5" s="1"/>
  <c r="D113" i="5" s="1"/>
  <c r="P113" i="5" s="1"/>
  <c r="Q113" i="5" s="1"/>
  <c r="B105" i="5"/>
  <c r="C105" i="5" s="1"/>
  <c r="D105" i="5" s="1"/>
  <c r="P105" i="5" s="1"/>
  <c r="Q105" i="5" s="1"/>
  <c r="B131" i="5"/>
  <c r="B115" i="5"/>
  <c r="B133" i="5"/>
  <c r="C133" i="5" s="1"/>
  <c r="D133" i="5" s="1"/>
  <c r="P133" i="5" s="1"/>
  <c r="B117" i="5"/>
  <c r="B95" i="5"/>
  <c r="B124" i="5"/>
  <c r="B114" i="5"/>
  <c r="C114" i="5" s="1"/>
  <c r="D114" i="5" s="1"/>
  <c r="P114" i="5" s="1"/>
  <c r="Q114" i="5" s="1"/>
  <c r="B88" i="5"/>
  <c r="C88" i="5" s="1"/>
  <c r="D88" i="5" s="1"/>
  <c r="P88" i="5" s="1"/>
  <c r="Q88" i="5" s="1"/>
  <c r="B112" i="5"/>
  <c r="C112" i="5" s="1"/>
  <c r="D112" i="5" s="1"/>
  <c r="P112" i="5" s="1"/>
  <c r="B138" i="5"/>
  <c r="B106" i="5"/>
  <c r="C106" i="5" s="1"/>
  <c r="D106" i="5" s="1"/>
  <c r="P106" i="5" s="1"/>
  <c r="B92" i="5"/>
  <c r="B85" i="5"/>
  <c r="C85" i="5" s="1"/>
  <c r="D85" i="5" s="1"/>
  <c r="P85" i="5" s="1"/>
  <c r="B129" i="5"/>
  <c r="B120" i="5"/>
  <c r="B110" i="5"/>
  <c r="C110" i="5" s="1"/>
  <c r="D110" i="5" s="1"/>
  <c r="P110" i="5" s="1"/>
  <c r="B99" i="5"/>
  <c r="B102" i="5"/>
  <c r="D156" i="15"/>
  <c r="D240" i="15"/>
  <c r="D43" i="15"/>
  <c r="D150" i="15"/>
  <c r="E150" i="15" s="1"/>
  <c r="D350" i="15"/>
  <c r="D382" i="15"/>
  <c r="D398" i="15"/>
  <c r="D406" i="15"/>
  <c r="D414" i="15"/>
  <c r="D149" i="15"/>
  <c r="D183" i="15"/>
  <c r="D195" i="15"/>
  <c r="D206" i="15"/>
  <c r="D351" i="15"/>
  <c r="D391" i="15"/>
  <c r="D415" i="15"/>
  <c r="D196" i="15"/>
  <c r="D344" i="15"/>
  <c r="D352" i="15"/>
  <c r="B72" i="5"/>
  <c r="F83" i="13"/>
  <c r="F79" i="13"/>
  <c r="F75" i="13"/>
  <c r="O36" i="17"/>
  <c r="B5" i="16"/>
  <c r="F82" i="13"/>
  <c r="F78" i="13"/>
  <c r="H78" i="13" s="1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H82" i="13" s="1"/>
  <c r="B78" i="13"/>
  <c r="C78" i="13" s="1"/>
  <c r="D78" i="13" s="1"/>
  <c r="G78" i="13" s="1"/>
  <c r="B74" i="13"/>
  <c r="C74" i="13" s="1"/>
  <c r="D74" i="13" s="1"/>
  <c r="G74" i="13" s="1"/>
  <c r="F63" i="13"/>
  <c r="B64" i="5"/>
  <c r="B60" i="5"/>
  <c r="B56" i="5"/>
  <c r="B52" i="5"/>
  <c r="N6" i="16"/>
  <c r="B83" i="5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H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H71" i="13" s="1"/>
  <c r="B67" i="13"/>
  <c r="C67" i="13" s="1"/>
  <c r="D67" i="13" s="1"/>
  <c r="G67" i="13" s="1"/>
  <c r="H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H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H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H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H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H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H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H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H6" i="13" s="1"/>
  <c r="F61" i="13"/>
  <c r="O25" i="17"/>
  <c r="B27" i="17"/>
  <c r="C27" i="17" s="1"/>
  <c r="D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H81" i="13" s="1"/>
  <c r="B77" i="13"/>
  <c r="C77" i="13" s="1"/>
  <c r="D77" i="13" s="1"/>
  <c r="G77" i="13" s="1"/>
  <c r="H77" i="13" s="1"/>
  <c r="B73" i="13"/>
  <c r="C73" i="13" s="1"/>
  <c r="D73" i="13" s="1"/>
  <c r="G73" i="13" s="1"/>
  <c r="H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H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H59" i="13" s="1"/>
  <c r="F55" i="13"/>
  <c r="F51" i="13"/>
  <c r="F47" i="13"/>
  <c r="F43" i="13"/>
  <c r="H43" i="13" s="1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H72" i="13" s="1"/>
  <c r="F68" i="13"/>
  <c r="F64" i="13"/>
  <c r="F60" i="13"/>
  <c r="F56" i="13"/>
  <c r="H56" i="13" s="1"/>
  <c r="F52" i="13"/>
  <c r="F48" i="13"/>
  <c r="H48" i="13" s="1"/>
  <c r="F44" i="13"/>
  <c r="F40" i="13"/>
  <c r="F36" i="13"/>
  <c r="F32" i="13"/>
  <c r="F28" i="13"/>
  <c r="F24" i="13"/>
  <c r="H24" i="13" s="1"/>
  <c r="F20" i="13"/>
  <c r="F16" i="13"/>
  <c r="H16" i="13" s="1"/>
  <c r="F12" i="13"/>
  <c r="F8" i="13"/>
  <c r="H8" i="13" s="1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18" i="17"/>
  <c r="P82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40" i="13"/>
  <c r="H51" i="13"/>
  <c r="H35" i="13"/>
  <c r="H66" i="13"/>
  <c r="H58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D157" i="15"/>
  <c r="D321" i="15"/>
  <c r="D329" i="15"/>
  <c r="D337" i="15"/>
  <c r="D342" i="15"/>
  <c r="D355" i="15"/>
  <c r="D363" i="15"/>
  <c r="D379" i="15"/>
  <c r="D387" i="15"/>
  <c r="D392" i="15"/>
  <c r="E392" i="15" s="1"/>
  <c r="D400" i="15"/>
  <c r="E400" i="15" s="1"/>
  <c r="D408" i="15"/>
  <c r="D416" i="15"/>
  <c r="D53" i="15"/>
  <c r="D52" i="15"/>
  <c r="D59" i="15"/>
  <c r="D66" i="15"/>
  <c r="D264" i="15"/>
  <c r="D330" i="15"/>
  <c r="E330" i="15" s="1"/>
  <c r="D343" i="15"/>
  <c r="E344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E402" i="15" s="1"/>
  <c r="D418" i="15"/>
  <c r="D109" i="15"/>
  <c r="D191" i="15"/>
  <c r="D252" i="15"/>
  <c r="E252" i="15" s="1"/>
  <c r="D268" i="15"/>
  <c r="D319" i="15"/>
  <c r="D332" i="15"/>
  <c r="D340" i="15"/>
  <c r="D354" i="15"/>
  <c r="D366" i="15"/>
  <c r="D374" i="15"/>
  <c r="D395" i="15"/>
  <c r="D419" i="15"/>
  <c r="E419" i="15" s="1"/>
  <c r="D349" i="15"/>
  <c r="D205" i="15"/>
  <c r="D301" i="15"/>
  <c r="D317" i="15"/>
  <c r="D345" i="15"/>
  <c r="D348" i="15"/>
  <c r="D353" i="15"/>
  <c r="D367" i="15"/>
  <c r="D383" i="15"/>
  <c r="E383" i="15" s="1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D405" i="15"/>
  <c r="D413" i="15"/>
  <c r="E414" i="15" s="1"/>
  <c r="E341" i="15"/>
  <c r="E387" i="15"/>
  <c r="D70" i="15"/>
  <c r="E189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E106" i="15" s="1"/>
  <c r="D123" i="15"/>
  <c r="D190" i="15"/>
  <c r="D253" i="15"/>
  <c r="D286" i="15"/>
  <c r="D323" i="15"/>
  <c r="D312" i="15"/>
  <c r="D338" i="15"/>
  <c r="D371" i="15"/>
  <c r="D378" i="15"/>
  <c r="E382" i="15"/>
  <c r="D404" i="15"/>
  <c r="E404" i="15" s="1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E360" i="15" s="1"/>
  <c r="D368" i="15"/>
  <c r="E368" i="15" s="1"/>
  <c r="D375" i="15"/>
  <c r="E375" i="15" s="1"/>
  <c r="D393" i="15"/>
  <c r="D401" i="15"/>
  <c r="D44" i="15"/>
  <c r="E44" i="15" s="1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E313" i="15" s="1"/>
  <c r="D346" i="15"/>
  <c r="D390" i="15"/>
  <c r="E391" i="15" s="1"/>
  <c r="D62" i="15"/>
  <c r="E62" i="15" s="1"/>
  <c r="D325" i="15"/>
  <c r="D328" i="15"/>
  <c r="D336" i="15"/>
  <c r="D361" i="15"/>
  <c r="E362" i="15" s="1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E271" i="15" s="1"/>
  <c r="D36" i="15"/>
  <c r="D60" i="15"/>
  <c r="D95" i="15"/>
  <c r="D112" i="15"/>
  <c r="D228" i="15"/>
  <c r="E228" i="15" s="1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E183" i="15"/>
  <c r="D69" i="15"/>
  <c r="D101" i="15"/>
  <c r="D118" i="15"/>
  <c r="D122" i="15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51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5" i="15"/>
  <c r="D257" i="15"/>
  <c r="D273" i="15"/>
  <c r="D289" i="15"/>
  <c r="D305" i="15"/>
  <c r="E342" i="15"/>
  <c r="E374" i="15"/>
  <c r="E340" i="15"/>
  <c r="E352" i="15"/>
  <c r="C120" i="5" l="1"/>
  <c r="D120" i="5" s="1"/>
  <c r="P120" i="5" s="1"/>
  <c r="Q120" i="5" s="1"/>
  <c r="C93" i="5"/>
  <c r="D93" i="5" s="1"/>
  <c r="P93" i="5"/>
  <c r="Q93" i="5" s="1"/>
  <c r="P116" i="5"/>
  <c r="C116" i="5"/>
  <c r="D116" i="5" s="1"/>
  <c r="C122" i="5"/>
  <c r="D122" i="5" s="1"/>
  <c r="P122" i="5"/>
  <c r="Q122" i="5" s="1"/>
  <c r="C128" i="5"/>
  <c r="D128" i="5" s="1"/>
  <c r="P128" i="5" s="1"/>
  <c r="Q128" i="5" s="1"/>
  <c r="C134" i="5"/>
  <c r="D134" i="5" s="1"/>
  <c r="P134" i="5"/>
  <c r="Q134" i="5" s="1"/>
  <c r="Q112" i="5"/>
  <c r="R112" i="5"/>
  <c r="R134" i="5"/>
  <c r="R85" i="5"/>
  <c r="Q85" i="5"/>
  <c r="R98" i="5"/>
  <c r="R102" i="5"/>
  <c r="E123" i="15"/>
  <c r="E337" i="15"/>
  <c r="E327" i="15"/>
  <c r="E48" i="15"/>
  <c r="H12" i="13"/>
  <c r="E415" i="15"/>
  <c r="E196" i="15"/>
  <c r="C102" i="5"/>
  <c r="D102" i="5" s="1"/>
  <c r="P102" i="5" s="1"/>
  <c r="Q102" i="5" s="1"/>
  <c r="C129" i="5"/>
  <c r="D129" i="5" s="1"/>
  <c r="P129" i="5" s="1"/>
  <c r="Q129" i="5" s="1"/>
  <c r="C138" i="5"/>
  <c r="D138" i="5" s="1"/>
  <c r="P138" i="5" s="1"/>
  <c r="Q138" i="5" s="1"/>
  <c r="C124" i="5"/>
  <c r="D124" i="5" s="1"/>
  <c r="P124" i="5" s="1"/>
  <c r="Q124" i="5" s="1"/>
  <c r="C115" i="5"/>
  <c r="D115" i="5" s="1"/>
  <c r="P115" i="5" s="1"/>
  <c r="Q115" i="5" s="1"/>
  <c r="C132" i="5"/>
  <c r="D132" i="5" s="1"/>
  <c r="P132" i="5" s="1"/>
  <c r="Q132" i="5" s="1"/>
  <c r="Q100" i="5"/>
  <c r="C121" i="5"/>
  <c r="D121" i="5" s="1"/>
  <c r="P121" i="5"/>
  <c r="Q121" i="5" s="1"/>
  <c r="Q101" i="5"/>
  <c r="C98" i="5"/>
  <c r="D98" i="5" s="1"/>
  <c r="P98" i="5" s="1"/>
  <c r="Q98" i="5" s="1"/>
  <c r="C130" i="5"/>
  <c r="D130" i="5" s="1"/>
  <c r="P130" i="5" s="1"/>
  <c r="Q130" i="5" s="1"/>
  <c r="C119" i="5"/>
  <c r="D119" i="5" s="1"/>
  <c r="P119" i="5" s="1"/>
  <c r="Q119" i="5" s="1"/>
  <c r="Q108" i="5"/>
  <c r="R108" i="5"/>
  <c r="R120" i="5"/>
  <c r="E55" i="15"/>
  <c r="E253" i="15"/>
  <c r="E350" i="15"/>
  <c r="H64" i="13"/>
  <c r="H74" i="13"/>
  <c r="C99" i="5"/>
  <c r="D99" i="5" s="1"/>
  <c r="P99" i="5" s="1"/>
  <c r="Q99" i="5" s="1"/>
  <c r="C95" i="5"/>
  <c r="D95" i="5" s="1"/>
  <c r="P95" i="5" s="1"/>
  <c r="Q95" i="5" s="1"/>
  <c r="C131" i="5"/>
  <c r="D131" i="5" s="1"/>
  <c r="P131" i="5" s="1"/>
  <c r="Q131" i="5" s="1"/>
  <c r="C107" i="5"/>
  <c r="D107" i="5" s="1"/>
  <c r="P107" i="5"/>
  <c r="Q107" i="5" s="1"/>
  <c r="C137" i="5"/>
  <c r="D137" i="5" s="1"/>
  <c r="P137" i="5" s="1"/>
  <c r="Q137" i="5" s="1"/>
  <c r="C104" i="5"/>
  <c r="D104" i="5" s="1"/>
  <c r="P104" i="5"/>
  <c r="Q104" i="5" s="1"/>
  <c r="P97" i="5"/>
  <c r="Q97" i="5" s="1"/>
  <c r="C97" i="5"/>
  <c r="D97" i="5" s="1"/>
  <c r="C125" i="5"/>
  <c r="D125" i="5" s="1"/>
  <c r="P125" i="5"/>
  <c r="C135" i="5"/>
  <c r="D135" i="5" s="1"/>
  <c r="P135" i="5" s="1"/>
  <c r="Q135" i="5" s="1"/>
  <c r="R133" i="5"/>
  <c r="Q133" i="5"/>
  <c r="R116" i="5"/>
  <c r="Q116" i="5"/>
  <c r="R110" i="5"/>
  <c r="Q110" i="5"/>
  <c r="R128" i="5"/>
  <c r="E381" i="15"/>
  <c r="E108" i="15"/>
  <c r="E403" i="15"/>
  <c r="E157" i="15"/>
  <c r="H26" i="13"/>
  <c r="H19" i="13"/>
  <c r="C92" i="5"/>
  <c r="D92" i="5" s="1"/>
  <c r="P92" i="5" s="1"/>
  <c r="Q92" i="5" s="1"/>
  <c r="C117" i="5"/>
  <c r="D117" i="5" s="1"/>
  <c r="P117" i="5"/>
  <c r="Q117" i="5" s="1"/>
  <c r="C103" i="5"/>
  <c r="D103" i="5" s="1"/>
  <c r="P103" i="5" s="1"/>
  <c r="Q103" i="5" s="1"/>
  <c r="C96" i="5"/>
  <c r="D96" i="5" s="1"/>
  <c r="P96" i="5"/>
  <c r="C123" i="5"/>
  <c r="D123" i="5" s="1"/>
  <c r="P123" i="5" s="1"/>
  <c r="Q123" i="5" s="1"/>
  <c r="C94" i="5"/>
  <c r="D94" i="5" s="1"/>
  <c r="P94" i="5"/>
  <c r="Q94" i="5" s="1"/>
  <c r="Q118" i="5"/>
  <c r="C127" i="5"/>
  <c r="D127" i="5" s="1"/>
  <c r="P127" i="5"/>
  <c r="R125" i="5"/>
  <c r="Q125" i="5"/>
  <c r="R95" i="5"/>
  <c r="Q96" i="5"/>
  <c r="R96" i="5"/>
  <c r="R104" i="5"/>
  <c r="Q106" i="5"/>
  <c r="R106" i="5"/>
  <c r="R127" i="5"/>
  <c r="Q127" i="5"/>
  <c r="E323" i="15"/>
  <c r="E372" i="15"/>
  <c r="E109" i="15"/>
  <c r="E398" i="15"/>
  <c r="E333" i="15"/>
  <c r="E52" i="15"/>
  <c r="E331" i="15"/>
  <c r="E205" i="15"/>
  <c r="E377" i="15"/>
  <c r="E421" i="15"/>
  <c r="E364" i="15"/>
  <c r="E322" i="15"/>
  <c r="E401" i="15"/>
  <c r="E191" i="15"/>
  <c r="E336" i="15"/>
  <c r="E390" i="15"/>
  <c r="E49" i="15"/>
  <c r="E54" i="15"/>
  <c r="E353" i="15"/>
  <c r="E384" i="15"/>
  <c r="E264" i="15"/>
  <c r="E110" i="15"/>
  <c r="E397" i="15"/>
  <c r="E334" i="15"/>
  <c r="E367" i="15"/>
  <c r="E418" i="15"/>
  <c r="E409" i="15"/>
  <c r="E393" i="15"/>
  <c r="E366" i="15"/>
  <c r="E349" i="15"/>
  <c r="E50" i="15"/>
  <c r="E363" i="15"/>
  <c r="E56" i="15"/>
  <c r="E407" i="15"/>
  <c r="E412" i="15"/>
  <c r="E348" i="15"/>
  <c r="E358" i="15"/>
  <c r="E417" i="15"/>
  <c r="E416" i="15"/>
  <c r="E275" i="15"/>
  <c r="E413" i="15"/>
  <c r="E51" i="15"/>
  <c r="E394" i="15"/>
  <c r="E47" i="15"/>
  <c r="E57" i="15"/>
  <c r="E324" i="15"/>
  <c r="E410" i="15"/>
  <c r="E359" i="15"/>
  <c r="E388" i="15"/>
  <c r="E343" i="15"/>
  <c r="E408" i="15"/>
  <c r="E112" i="15"/>
  <c r="E332" i="15"/>
  <c r="E317" i="15"/>
  <c r="E40" i="15"/>
  <c r="E120" i="15"/>
  <c r="E42" i="15"/>
  <c r="E335" i="15"/>
  <c r="E254" i="15"/>
  <c r="E371" i="15"/>
  <c r="E406" i="15"/>
  <c r="E365" i="15"/>
  <c r="E356" i="15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G25" i="16"/>
  <c r="B68" i="15"/>
  <c r="F26" i="16" l="1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F29" i="16"/>
  <c r="H29" i="16" s="1"/>
  <c r="B71" i="15"/>
  <c r="G28" i="16" l="1"/>
  <c r="G28" i="17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40" i="5" l="1"/>
  <c r="P141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G88" i="5" l="1"/>
  <c r="H87" i="5"/>
  <c r="I87" i="5"/>
  <c r="G89" i="5" l="1"/>
  <c r="H88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90" i="5" l="1"/>
  <c r="H89" i="5"/>
  <c r="I89" i="5"/>
  <c r="R5" i="2"/>
  <c r="S3" i="2" s="1"/>
  <c r="S5" i="2" s="1"/>
  <c r="W6" i="2" s="1"/>
  <c r="G91" i="5" l="1"/>
  <c r="H90" i="5"/>
  <c r="I90" i="5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H112" i="5" l="1"/>
  <c r="G113" i="5"/>
  <c r="I112" i="5"/>
  <c r="G114" i="5" l="1"/>
  <c r="H113" i="5"/>
  <c r="I113" i="5"/>
  <c r="G115" i="5" l="1"/>
  <c r="H114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H124" i="5" l="1"/>
  <c r="G125" i="5"/>
  <c r="I124" i="5"/>
  <c r="G126" i="5" l="1"/>
  <c r="H125" i="5"/>
  <c r="I125" i="5"/>
  <c r="H126" i="5" l="1"/>
  <c r="G127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H132" i="5" l="1"/>
  <c r="G133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H138" i="5" l="1"/>
  <c r="K3" i="5" s="1"/>
  <c r="L3" i="5" s="1"/>
  <c r="L5" i="5" s="1"/>
  <c r="U8" i="5" s="1"/>
  <c r="I138" i="5"/>
  <c r="K5" i="5" s="1"/>
</calcChain>
</file>

<file path=xl/sharedStrings.xml><?xml version="1.0" encoding="utf-8"?>
<sst xmlns="http://schemas.openxmlformats.org/spreadsheetml/2006/main" count="746" uniqueCount="467">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</sst>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0.49803485714285722</c:v>
                </c:pt>
                <c:pt idx="3">
                  <c:v>1.1533438571428571</c:v>
                </c:pt>
                <c:pt idx="4">
                  <c:v>1.9921392857142854</c:v>
                </c:pt>
                <c:pt idx="5">
                  <c:v>3.4338188571428576</c:v>
                </c:pt>
                <c:pt idx="6">
                  <c:v>5.6880815714285715</c:v>
                </c:pt>
                <c:pt idx="7">
                  <c:v>8.3617421428571426</c:v>
                </c:pt>
                <c:pt idx="8">
                  <c:v>11.821773428571429</c:v>
                </c:pt>
                <c:pt idx="9">
                  <c:v>15.937113571428572</c:v>
                </c:pt>
                <c:pt idx="10">
                  <c:v>20.655338</c:v>
                </c:pt>
                <c:pt idx="11">
                  <c:v>30.301485857142861</c:v>
                </c:pt>
                <c:pt idx="12">
                  <c:v>44.508584142857138</c:v>
                </c:pt>
                <c:pt idx="13">
                  <c:v>60.629184571428574</c:v>
                </c:pt>
                <c:pt idx="14">
                  <c:v>83.905758714285724</c:v>
                </c:pt>
                <c:pt idx="15">
                  <c:v>108.62401257142858</c:v>
                </c:pt>
                <c:pt idx="16">
                  <c:v>136.015927</c:v>
                </c:pt>
                <c:pt idx="17">
                  <c:v>165.58346714285713</c:v>
                </c:pt>
                <c:pt idx="18">
                  <c:v>193.447204</c:v>
                </c:pt>
                <c:pt idx="19">
                  <c:v>218.40136900000002</c:v>
                </c:pt>
                <c:pt idx="20">
                  <c:v>245.76707100000002</c:v>
                </c:pt>
                <c:pt idx="21">
                  <c:v>269.83001585714288</c:v>
                </c:pt>
                <c:pt idx="22">
                  <c:v>296.77632014285712</c:v>
                </c:pt>
                <c:pt idx="23">
                  <c:v>327.28750514285707</c:v>
                </c:pt>
                <c:pt idx="24">
                  <c:v>361.04902257142862</c:v>
                </c:pt>
                <c:pt idx="25">
                  <c:v>397.74632414285708</c:v>
                </c:pt>
                <c:pt idx="26">
                  <c:v>437.95608171428569</c:v>
                </c:pt>
                <c:pt idx="27">
                  <c:v>480.49873914285718</c:v>
                </c:pt>
                <c:pt idx="28">
                  <c:v>528.75569071428572</c:v>
                </c:pt>
                <c:pt idx="29">
                  <c:v>578.48053428571427</c:v>
                </c:pt>
                <c:pt idx="30">
                  <c:v>628.25780271428573</c:v>
                </c:pt>
                <c:pt idx="31">
                  <c:v>676.06914414285711</c:v>
                </c:pt>
                <c:pt idx="32">
                  <c:v>722.67471714285716</c:v>
                </c:pt>
                <c:pt idx="33">
                  <c:v>769.3065025714285</c:v>
                </c:pt>
                <c:pt idx="34">
                  <c:v>815.91207557142843</c:v>
                </c:pt>
                <c:pt idx="35">
                  <c:v>858.24503414285709</c:v>
                </c:pt>
                <c:pt idx="36">
                  <c:v>898.48100414285705</c:v>
                </c:pt>
                <c:pt idx="37">
                  <c:v>935.25694271428563</c:v>
                </c:pt>
                <c:pt idx="38">
                  <c:v>972.47849157142844</c:v>
                </c:pt>
                <c:pt idx="39">
                  <c:v>1010.3553492857142</c:v>
                </c:pt>
                <c:pt idx="40">
                  <c:v>1042.4130634285716</c:v>
                </c:pt>
                <c:pt idx="41">
                  <c:v>1070.303012571429</c:v>
                </c:pt>
                <c:pt idx="42">
                  <c:v>1095.0474788571428</c:v>
                </c:pt>
                <c:pt idx="43">
                  <c:v>1117.5638945714286</c:v>
                </c:pt>
                <c:pt idx="44">
                  <c:v>1139.5298508571432</c:v>
                </c:pt>
                <c:pt idx="45">
                  <c:v>1158.8745711428573</c:v>
                </c:pt>
                <c:pt idx="46">
                  <c:v>1172.9506075714285</c:v>
                </c:pt>
                <c:pt idx="47">
                  <c:v>1190.0934898571427</c:v>
                </c:pt>
                <c:pt idx="48">
                  <c:v>1208.0489552857143</c:v>
                </c:pt>
                <c:pt idx="49">
                  <c:v>1224.3792544285716</c:v>
                </c:pt>
                <c:pt idx="50">
                  <c:v>1240.8144029999999</c:v>
                </c:pt>
                <c:pt idx="51">
                  <c:v>1255.3098371428573</c:v>
                </c:pt>
                <c:pt idx="52">
                  <c:v>1269.8052712857143</c:v>
                </c:pt>
                <c:pt idx="53">
                  <c:v>1284.6938907142858</c:v>
                </c:pt>
                <c:pt idx="54">
                  <c:v>1300.3688810000003</c:v>
                </c:pt>
                <c:pt idx="55">
                  <c:v>1313.6061220000001</c:v>
                </c:pt>
                <c:pt idx="56">
                  <c:v>1327.3938224285712</c:v>
                </c:pt>
                <c:pt idx="57">
                  <c:v>1339.5301444285715</c:v>
                </c:pt>
                <c:pt idx="58">
                  <c:v>1351.2994932857146</c:v>
                </c:pt>
                <c:pt idx="59">
                  <c:v>1362.911568</c:v>
                </c:pt>
                <c:pt idx="60">
                  <c:v>1375.205164</c:v>
                </c:pt>
                <c:pt idx="61">
                  <c:v>1384.9561612857142</c:v>
                </c:pt>
                <c:pt idx="62">
                  <c:v>1393.789726</c:v>
                </c:pt>
                <c:pt idx="63">
                  <c:v>1402.1776807142855</c:v>
                </c:pt>
                <c:pt idx="64">
                  <c:v>1410.3035117142854</c:v>
                </c:pt>
                <c:pt idx="65">
                  <c:v>1418.6914662857143</c:v>
                </c:pt>
                <c:pt idx="66">
                  <c:v>1426.6862355714284</c:v>
                </c:pt>
                <c:pt idx="67">
                  <c:v>1434.4188812857142</c:v>
                </c:pt>
                <c:pt idx="68">
                  <c:v>1441.9156157142861</c:v>
                </c:pt>
                <c:pt idx="69">
                  <c:v>1449.6744737142858</c:v>
                </c:pt>
                <c:pt idx="70">
                  <c:v>1457.1974205714287</c:v>
                </c:pt>
                <c:pt idx="71">
                  <c:v>1464.7990044285712</c:v>
                </c:pt>
                <c:pt idx="72">
                  <c:v>1471.5617928571428</c:v>
                </c:pt>
                <c:pt idx="73">
                  <c:v>1477.5382105714289</c:v>
                </c:pt>
                <c:pt idx="74">
                  <c:v>1482.8331069999999</c:v>
                </c:pt>
                <c:pt idx="75">
                  <c:v>1487.525119142857</c:v>
                </c:pt>
                <c:pt idx="76">
                  <c:v>1491.7715212857142</c:v>
                </c:pt>
                <c:pt idx="77">
                  <c:v>1495.6771625714287</c:v>
                </c:pt>
                <c:pt idx="78">
                  <c:v>1499.2944680000001</c:v>
                </c:pt>
                <c:pt idx="79">
                  <c:v>1503.0690475714282</c:v>
                </c:pt>
                <c:pt idx="80">
                  <c:v>1506.3455922857142</c:v>
                </c:pt>
                <c:pt idx="81">
                  <c:v>1509.2289517142858</c:v>
                </c:pt>
                <c:pt idx="82">
                  <c:v>1512.0074617142859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161.13568954897588</c:v>
                </c:pt>
                <c:pt idx="2">
                  <c:v>166.92239448175292</c:v>
                </c:pt>
                <c:pt idx="3">
                  <c:v>172.91690046796128</c:v>
                </c:pt>
                <c:pt idx="4">
                  <c:v>179.12666884938341</c:v>
                </c:pt>
                <c:pt idx="5">
                  <c:v>185.55942881675955</c:v>
                </c:pt>
                <c:pt idx="6">
                  <c:v>192.22318702075609</c:v>
                </c:pt>
                <c:pt idx="7">
                  <c:v>199.12623752747518</c:v>
                </c:pt>
                <c:pt idx="8">
                  <c:v>206.2771721308379</c:v>
                </c:pt>
                <c:pt idx="9">
                  <c:v>213.68489103460749</c:v>
                </c:pt>
                <c:pt idx="10">
                  <c:v>221.35861391727542</c:v>
                </c:pt>
                <c:pt idx="11">
                  <c:v>229.30789139350426</c:v>
                </c:pt>
                <c:pt idx="12">
                  <c:v>237.5426168863091</c:v>
                </c:pt>
                <c:pt idx="13">
                  <c:v>246.07303892466365</c:v>
                </c:pt>
                <c:pt idx="14">
                  <c:v>254.90977388173852</c:v>
                </c:pt>
                <c:pt idx="15">
                  <c:v>264.06381916952779</c:v>
                </c:pt>
                <c:pt idx="16">
                  <c:v>273.54656690616611</c:v>
                </c:pt>
                <c:pt idx="17">
                  <c:v>283.36981807283263</c:v>
                </c:pt>
                <c:pt idx="18">
                  <c:v>293.54579717773083</c:v>
                </c:pt>
                <c:pt idx="19">
                  <c:v>304.08716744525611</c:v>
                </c:pt>
                <c:pt idx="20">
                  <c:v>315.00704654910646</c:v>
                </c:pt>
                <c:pt idx="21">
                  <c:v>326.31902290875865</c:v>
                </c:pt>
                <c:pt idx="22">
                  <c:v>338.03717256941894</c:v>
                </c:pt>
                <c:pt idx="23">
                  <c:v>350.17607668627335</c:v>
                </c:pt>
                <c:pt idx="24">
                  <c:v>362.75083963459582</c:v>
                </c:pt>
                <c:pt idx="25">
                  <c:v>375.77710776804975</c:v>
                </c:pt>
                <c:pt idx="26">
                  <c:v>389.27108884828743</c:v>
                </c:pt>
                <c:pt idx="27">
                  <c:v>403.24957216979197</c:v>
                </c:pt>
                <c:pt idx="28">
                  <c:v>417.7299494047395</c:v>
                </c:pt>
                <c:pt idx="29">
                  <c:v>432.73023619354313</c:v>
                </c:pt>
                <c:pt idx="30">
                  <c:v>448.26909450764157</c:v>
                </c:pt>
                <c:pt idx="31">
                  <c:v>464.36585581203786</c:v>
                </c:pt>
                <c:pt idx="32">
                  <c:v>481.04054505606427</c:v>
                </c:pt>
                <c:pt idx="33">
                  <c:v>498.31390552184666</c:v>
                </c:pt>
                <c:pt idx="34">
                  <c:v>516.20742456100061</c:v>
                </c:pt>
                <c:pt idx="35">
                  <c:v>534.74336025113666</c:v>
                </c:pt>
                <c:pt idx="36">
                  <c:v>553.94476900489326</c:v>
                </c:pt>
                <c:pt idx="37">
                  <c:v>573.83553416535062</c:v>
                </c:pt>
                <c:pt idx="38">
                  <c:v>594.44039562287264</c:v>
                </c:pt>
                <c:pt idx="39">
                  <c:v>615.78498048965616</c:v>
                </c:pt>
                <c:pt idx="40">
                  <c:v>637.89583486954029</c:v>
                </c:pt>
                <c:pt idx="41">
                  <c:v>660.80045676194402</c:v>
                </c:pt>
                <c:pt idx="42">
                  <c:v>684.52733014016349</c:v>
                </c:pt>
                <c:pt idx="43">
                  <c:v>709.10596024566337</c:v>
                </c:pt>
                <c:pt idx="44">
                  <c:v>734.56691014147418</c:v>
                </c:pt>
                <c:pt idx="45">
                  <c:v>760.94183856927293</c:v>
                </c:pt>
                <c:pt idx="46">
                  <c:v>788.26353915632512</c:v>
                </c:pt>
                <c:pt idx="47">
                  <c:v>816.56598102004477</c:v>
                </c:pt>
                <c:pt idx="48">
                  <c:v>845.88435081960995</c:v>
                </c:pt>
                <c:pt idx="49">
                  <c:v>876.25509630577983</c:v>
                </c:pt>
                <c:pt idx="50">
                  <c:v>907.71597142184476</c:v>
                </c:pt>
                <c:pt idx="51">
                  <c:v>940.30608301047448</c:v>
                </c:pt>
                <c:pt idx="52">
                  <c:v>974.06593918311899</c:v>
                </c:pt>
                <c:pt idx="53">
                  <c:v>1009.0374994106102</c:v>
                </c:pt>
                <c:pt idx="54">
                  <c:v>1045.2642263955829</c:v>
                </c:pt>
                <c:pt idx="55">
                  <c:v>1082.7911397894852</c:v>
                </c:pt>
                <c:pt idx="56">
                  <c:v>1121.6648718190731</c:v>
                </c:pt>
                <c:pt idx="57">
                  <c:v>1161.9337248895347</c:v>
                </c:pt>
                <c:pt idx="58">
                  <c:v>1203.6477312336872</c:v>
                </c:pt>
                <c:pt idx="59">
                  <c:v>1246.8587146790762</c:v>
                </c:pt>
                <c:pt idx="60">
                  <c:v>1291.6203546072738</c:v>
                </c:pt>
                <c:pt idx="61">
                  <c:v>1337.9882521821864</c:v>
                </c:pt>
                <c:pt idx="62">
                  <c:v>1386.0199989268344</c:v>
                </c:pt>
                <c:pt idx="63">
                  <c:v>1435.7752477307506</c:v>
                </c:pt>
                <c:pt idx="64">
                  <c:v>1487.3157863729323</c:v>
                </c:pt>
                <c:pt idx="65">
                  <c:v>1540.7056136481951</c:v>
                </c:pt>
                <c:pt idx="66">
                  <c:v>1596.0110181876878</c:v>
                </c:pt>
                <c:pt idx="67">
                  <c:v>1653.3006600674526</c:v>
                </c:pt>
                <c:pt idx="68">
                  <c:v>1712.645655302041</c:v>
                </c:pt>
                <c:pt idx="69">
                  <c:v>1774.1196633234467</c:v>
                </c:pt>
                <c:pt idx="70">
                  <c:v>1837.7989775490234</c:v>
                </c:pt>
                <c:pt idx="71">
                  <c:v>1903.762619145444</c:v>
                </c:pt>
                <c:pt idx="72">
                  <c:v>1972.0924340993906</c:v>
                </c:pt>
                <c:pt idx="73">
                  <c:v>2042.8731937093087</c:v>
                </c:pt>
                <c:pt idx="74">
                  <c:v>2116.1926986163353</c:v>
                </c:pt>
                <c:pt idx="75">
                  <c:v>2192.1418864964535</c:v>
                </c:pt>
                <c:pt idx="76">
                  <c:v>2270.8149435398718</c:v>
                </c:pt>
                <c:pt idx="77">
                  <c:v>2352.3094198478207</c:v>
                </c:pt>
                <c:pt idx="78">
                  <c:v>2436.7263488811645</c:v>
                </c:pt>
                <c:pt idx="79">
                  <c:v>2524.1703710996421</c:v>
                </c:pt>
                <c:pt idx="80">
                  <c:v>2614.7498619349913</c:v>
                </c:pt>
                <c:pt idx="81">
                  <c:v>2708.5770642458856</c:v>
                </c:pt>
                <c:pt idx="82">
                  <c:v>2805.768225407337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2456"/>
        <c:axId val="493472848"/>
      </c:scatterChart>
      <c:valAx>
        <c:axId val="49347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2848"/>
        <c:crosses val="autoZero"/>
        <c:crossBetween val="midCat"/>
      </c:valAx>
      <c:valAx>
        <c:axId val="493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0.1048494285714287</c:v>
                </c:pt>
                <c:pt idx="3">
                  <c:v>0.2621235714285714</c:v>
                </c:pt>
                <c:pt idx="4">
                  <c:v>0.44560999999999978</c:v>
                </c:pt>
                <c:pt idx="5">
                  <c:v>1.0484941428571437</c:v>
                </c:pt>
                <c:pt idx="6">
                  <c:v>1.8610772857142854</c:v>
                </c:pt>
                <c:pt idx="7">
                  <c:v>2.2804751428571426</c:v>
                </c:pt>
                <c:pt idx="8">
                  <c:v>3.0668458571428583</c:v>
                </c:pt>
                <c:pt idx="9">
                  <c:v>3.7221547142857143</c:v>
                </c:pt>
                <c:pt idx="10">
                  <c:v>4.3250389999999994</c:v>
                </c:pt>
                <c:pt idx="11">
                  <c:v>9.2529624285714327</c:v>
                </c:pt>
                <c:pt idx="12">
                  <c:v>13.813912857142849</c:v>
                </c:pt>
                <c:pt idx="13">
                  <c:v>15.727415000000008</c:v>
                </c:pt>
                <c:pt idx="14">
                  <c:v>22.883388714285722</c:v>
                </c:pt>
                <c:pt idx="15">
                  <c:v>24.325068428571427</c:v>
                </c:pt>
                <c:pt idx="16">
                  <c:v>26.998728999999997</c:v>
                </c:pt>
                <c:pt idx="17">
                  <c:v>29.174354714285698</c:v>
                </c:pt>
                <c:pt idx="18">
                  <c:v>27.47055142857144</c:v>
                </c:pt>
                <c:pt idx="19">
                  <c:v>24.560979571428589</c:v>
                </c:pt>
                <c:pt idx="20">
                  <c:v>26.972516571428571</c:v>
                </c:pt>
                <c:pt idx="21">
                  <c:v>23.669759428571439</c:v>
                </c:pt>
                <c:pt idx="22">
                  <c:v>26.553118857142806</c:v>
                </c:pt>
                <c:pt idx="23">
                  <c:v>30.117999571428527</c:v>
                </c:pt>
                <c:pt idx="24">
                  <c:v>33.368332000000123</c:v>
                </c:pt>
                <c:pt idx="25">
                  <c:v>36.304116142857026</c:v>
                </c:pt>
                <c:pt idx="26">
                  <c:v>39.816572142857183</c:v>
                </c:pt>
                <c:pt idx="27">
                  <c:v>42.14947200000006</c:v>
                </c:pt>
                <c:pt idx="28">
                  <c:v>47.863766142857116</c:v>
                </c:pt>
                <c:pt idx="29">
                  <c:v>49.331658142857123</c:v>
                </c:pt>
                <c:pt idx="30">
                  <c:v>49.384083000000032</c:v>
                </c:pt>
                <c:pt idx="31">
                  <c:v>47.418155999999954</c:v>
                </c:pt>
                <c:pt idx="32">
                  <c:v>46.212387571428621</c:v>
                </c:pt>
                <c:pt idx="33">
                  <c:v>46.238599999999906</c:v>
                </c:pt>
                <c:pt idx="34">
                  <c:v>46.212387571428508</c:v>
                </c:pt>
                <c:pt idx="35">
                  <c:v>41.939773142857234</c:v>
                </c:pt>
                <c:pt idx="36">
                  <c:v>39.842784571428524</c:v>
                </c:pt>
                <c:pt idx="37">
                  <c:v>36.382753142857155</c:v>
                </c:pt>
                <c:pt idx="38">
                  <c:v>36.828363428571379</c:v>
                </c:pt>
                <c:pt idx="39">
                  <c:v>37.483672285714306</c:v>
                </c:pt>
                <c:pt idx="40">
                  <c:v>31.664528714285893</c:v>
                </c:pt>
                <c:pt idx="41">
                  <c:v>27.496763714285976</c:v>
                </c:pt>
                <c:pt idx="42">
                  <c:v>24.351280857142569</c:v>
                </c:pt>
                <c:pt idx="43">
                  <c:v>22.123230285714158</c:v>
                </c:pt>
                <c:pt idx="44">
                  <c:v>21.572770857143155</c:v>
                </c:pt>
                <c:pt idx="45">
                  <c:v>18.951534857142747</c:v>
                </c:pt>
                <c:pt idx="46">
                  <c:v>13.682850999999687</c:v>
                </c:pt>
                <c:pt idx="47">
                  <c:v>16.749696857142794</c:v>
                </c:pt>
                <c:pt idx="48">
                  <c:v>17.562280000000442</c:v>
                </c:pt>
                <c:pt idx="49">
                  <c:v>15.937113714285601</c:v>
                </c:pt>
                <c:pt idx="50">
                  <c:v>16.041963142856844</c:v>
                </c:pt>
                <c:pt idx="51">
                  <c:v>14.10224871428602</c:v>
                </c:pt>
                <c:pt idx="52">
                  <c:v>14.102248714285793</c:v>
                </c:pt>
                <c:pt idx="53">
                  <c:v>14.495433999999818</c:v>
                </c:pt>
                <c:pt idx="54">
                  <c:v>15.281804857143129</c:v>
                </c:pt>
                <c:pt idx="55">
                  <c:v>12.844055571428385</c:v>
                </c:pt>
                <c:pt idx="56">
                  <c:v>13.394514999999842</c:v>
                </c:pt>
                <c:pt idx="57">
                  <c:v>11.743136571428636</c:v>
                </c:pt>
                <c:pt idx="58">
                  <c:v>11.376163428571658</c:v>
                </c:pt>
                <c:pt idx="59">
                  <c:v>11.218889285714226</c:v>
                </c:pt>
                <c:pt idx="60">
                  <c:v>11.900410571428552</c:v>
                </c:pt>
                <c:pt idx="61">
                  <c:v>9.3578118571427922</c:v>
                </c:pt>
                <c:pt idx="62">
                  <c:v>8.4403792857143571</c:v>
                </c:pt>
                <c:pt idx="63">
                  <c:v>7.994769285714141</c:v>
                </c:pt>
                <c:pt idx="64">
                  <c:v>7.7326455714284057</c:v>
                </c:pt>
                <c:pt idx="65">
                  <c:v>7.9947691428575345</c:v>
                </c:pt>
                <c:pt idx="66">
                  <c:v>7.6015838571425993</c:v>
                </c:pt>
                <c:pt idx="67">
                  <c:v>7.33946028571438</c:v>
                </c:pt>
                <c:pt idx="68">
                  <c:v>7.1035490000004975</c:v>
                </c:pt>
                <c:pt idx="69">
                  <c:v>7.365672571428262</c:v>
                </c:pt>
                <c:pt idx="70">
                  <c:v>7.1297614285712134</c:v>
                </c:pt>
                <c:pt idx="71">
                  <c:v>7.208398428571285</c:v>
                </c:pt>
                <c:pt idx="72">
                  <c:v>6.3696030000002102</c:v>
                </c:pt>
                <c:pt idx="73">
                  <c:v>5.5832322857144154</c:v>
                </c:pt>
                <c:pt idx="74">
                  <c:v>4.9017109999996356</c:v>
                </c:pt>
                <c:pt idx="75">
                  <c:v>4.2988267142858367</c:v>
                </c:pt>
                <c:pt idx="76">
                  <c:v>3.853216714285622</c:v>
                </c:pt>
                <c:pt idx="77">
                  <c:v>3.5124558571432085</c:v>
                </c:pt>
                <c:pt idx="78">
                  <c:v>3.2241199999999703</c:v>
                </c:pt>
                <c:pt idx="79">
                  <c:v>3.38139414285672</c:v>
                </c:pt>
                <c:pt idx="80">
                  <c:v>2.8833592857143908</c:v>
                </c:pt>
                <c:pt idx="81">
                  <c:v>2.4901740000001378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1.3434476043293149E-2</c:v>
                </c:pt>
                <c:pt idx="3">
                  <c:v>7.4114268482555132E-2</c:v>
                </c:pt>
                <c:pt idx="4">
                  <c:v>0.20107137723342011</c:v>
                </c:pt>
                <c:pt idx="5">
                  <c:v>0.40772283027375938</c:v>
                </c:pt>
                <c:pt idx="6">
                  <c:v>0.7045112704692571</c:v>
                </c:pt>
                <c:pt idx="7">
                  <c:v>1.0996650691683805</c:v>
                </c:pt>
                <c:pt idx="8">
                  <c:v>1.5994993126627211</c:v>
                </c:pt>
                <c:pt idx="9">
                  <c:v>2.2085401945666527</c:v>
                </c:pt>
                <c:pt idx="10">
                  <c:v>2.9295707656413374</c:v>
                </c:pt>
                <c:pt idx="11">
                  <c:v>3.7636416684163549</c:v>
                </c:pt>
                <c:pt idx="12">
                  <c:v>4.7100697446499167</c:v>
                </c:pt>
                <c:pt idx="13">
                  <c:v>5.7664380292935959</c:v>
                </c:pt>
                <c:pt idx="14">
                  <c:v>6.9286058070671679</c:v>
                </c:pt>
                <c:pt idx="15">
                  <c:v>8.1907345920869261</c:v>
                </c:pt>
                <c:pt idx="16">
                  <c:v>9.5453340469132755</c:v>
                </c:pt>
                <c:pt idx="17">
                  <c:v>10.983330505094456</c:v>
                </c:pt>
                <c:pt idx="18">
                  <c:v>12.494159668006059</c:v>
                </c:pt>
                <c:pt idx="19">
                  <c:v>14.065884096273111</c:v>
                </c:pt>
                <c:pt idx="20">
                  <c:v>15.685335251145142</c:v>
                </c:pt>
                <c:pt idx="21">
                  <c:v>17.338279036515576</c:v>
                </c:pt>
                <c:pt idx="22">
                  <c:v>19.009603040418938</c:v>
                </c:pt>
                <c:pt idx="23">
                  <c:v>20.683522978765847</c:v>
                </c:pt>
                <c:pt idx="24">
                  <c:v>22.343805212690039</c:v>
                </c:pt>
                <c:pt idx="25">
                  <c:v>23.97400165619645</c:v>
                </c:pt>
                <c:pt idx="26">
                  <c:v>25.557692925989024</c:v>
                </c:pt>
                <c:pt idx="27">
                  <c:v>27.078735223307056</c:v>
                </c:pt>
                <c:pt idx="28">
                  <c:v>28.521506189786447</c:v>
                </c:pt>
                <c:pt idx="29">
                  <c:v>29.871144854957329</c:v>
                </c:pt>
                <c:pt idx="30">
                  <c:v>31.113780798152387</c:v>
                </c:pt>
                <c:pt idx="31">
                  <c:v>32.236747784951461</c:v>
                </c:pt>
                <c:pt idx="32">
                  <c:v>33.228777406555274</c:v>
                </c:pt>
                <c:pt idx="33">
                  <c:v>34.080168644314035</c:v>
                </c:pt>
                <c:pt idx="34">
                  <c:v>34.782929791614471</c:v>
                </c:pt>
                <c:pt idx="35">
                  <c:v>35.330889778125702</c:v>
                </c:pt>
                <c:pt idx="36">
                  <c:v>35.719776640144964</c:v>
                </c:pt>
                <c:pt idx="37">
                  <c:v>35.94726164554087</c:v>
                </c:pt>
                <c:pt idx="38">
                  <c:v>36.012968390230064</c:v>
                </c:pt>
                <c:pt idx="39">
                  <c:v>35.918447011257356</c:v>
                </c:pt>
                <c:pt idx="40">
                  <c:v>35.667114484577816</c:v>
                </c:pt>
                <c:pt idx="41">
                  <c:v>35.264162768832499</c:v>
                </c:pt>
                <c:pt idx="42">
                  <c:v>34.716437296003463</c:v>
                </c:pt>
                <c:pt idx="43">
                  <c:v>34.032288973892662</c:v>
                </c:pt>
                <c:pt idx="44">
                  <c:v>33.221403434589206</c:v>
                </c:pt>
                <c:pt idx="45">
                  <c:v>32.294611721487797</c:v>
                </c:pt>
                <c:pt idx="46">
                  <c:v>31.263686942904485</c:v>
                </c:pt>
                <c:pt idx="47">
                  <c:v>30.141131625102286</c:v>
                </c:pt>
                <c:pt idx="48">
                  <c:v>28.939960568310511</c:v>
                </c:pt>
                <c:pt idx="49">
                  <c:v>27.673483947390945</c:v>
                </c:pt>
                <c:pt idx="50">
                  <c:v>26.355095209895534</c:v>
                </c:pt>
                <c:pt idx="51">
                  <c:v>24.998068018222934</c:v>
                </c:pt>
                <c:pt idx="52">
                  <c:v>23.61536607290757</c:v>
                </c:pt>
                <c:pt idx="53">
                  <c:v>22.219469157305053</c:v>
                </c:pt>
                <c:pt idx="54">
                  <c:v>20.822218178934452</c:v>
                </c:pt>
                <c:pt idx="55">
                  <c:v>19.434681369910663</c:v>
                </c:pt>
                <c:pt idx="56">
                  <c:v>18.06704316938011</c:v>
                </c:pt>
                <c:pt idx="57">
                  <c:v>16.728516665695615</c:v>
                </c:pt>
                <c:pt idx="58">
                  <c:v>15.427279845392693</c:v>
                </c:pt>
                <c:pt idx="59">
                  <c:v>14.170435298432276</c:v>
                </c:pt>
                <c:pt idx="60">
                  <c:v>12.963992481034383</c:v>
                </c:pt>
                <c:pt idx="61">
                  <c:v>11.81287115243418</c:v>
                </c:pt>
                <c:pt idx="62">
                  <c:v>10.72092419069943</c:v>
                </c:pt>
                <c:pt idx="63">
                  <c:v>9.6909776627635384</c:v>
                </c:pt>
                <c:pt idx="64">
                  <c:v>8.7248857791473675</c:v>
                </c:pt>
                <c:pt idx="65">
                  <c:v>7.8235982053312485</c:v>
                </c:pt>
                <c:pt idx="66">
                  <c:v>6.9872371272344598</c:v>
                </c:pt>
                <c:pt idx="67">
                  <c:v>6.2151814728871555</c:v>
                </c:pt>
                <c:pt idx="68">
                  <c:v>5.5061557689541312</c:v>
                </c:pt>
                <c:pt idx="69">
                  <c:v>4.8583212502578235</c:v>
                </c:pt>
                <c:pt idx="70">
                  <c:v>4.2693670324736752</c:v>
                </c:pt>
                <c:pt idx="71">
                  <c:v>3.7365993915298752</c:v>
                </c:pt>
                <c:pt idx="72">
                  <c:v>3.2570274564038031</c:v>
                </c:pt>
                <c:pt idx="73">
                  <c:v>2.8274439035805203</c:v>
                </c:pt>
                <c:pt idx="74">
                  <c:v>2.4444995305971742</c:v>
                </c:pt>
                <c:pt idx="75">
                  <c:v>2.104770872926502</c:v>
                </c:pt>
                <c:pt idx="76">
                  <c:v>1.8048203042314024</c:v>
                </c:pt>
                <c:pt idx="77">
                  <c:v>1.5412483174196845</c:v>
                </c:pt>
                <c:pt idx="78">
                  <c:v>1.3107379171238935</c:v>
                </c:pt>
                <c:pt idx="79">
                  <c:v>1.1100912589600793</c:v>
                </c:pt>
                <c:pt idx="80">
                  <c:v>0.93625884444206975</c:v>
                </c:pt>
                <c:pt idx="81">
                  <c:v>0.78636172144689709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504"/>
        <c:axId val="488578352"/>
      </c:scatterChart>
      <c:valAx>
        <c:axId val="85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8352"/>
        <c:crosses val="autoZero"/>
        <c:crossBetween val="midCat"/>
      </c:valAx>
      <c:valAx>
        <c:axId val="4885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0.49803485714285722</c:v>
                </c:pt>
                <c:pt idx="3">
                  <c:v>1.1533438571428571</c:v>
                </c:pt>
                <c:pt idx="4">
                  <c:v>1.9921392857142854</c:v>
                </c:pt>
                <c:pt idx="5">
                  <c:v>3.4338188571428576</c:v>
                </c:pt>
                <c:pt idx="6">
                  <c:v>5.6880815714285715</c:v>
                </c:pt>
                <c:pt idx="7">
                  <c:v>8.3617421428571426</c:v>
                </c:pt>
                <c:pt idx="8">
                  <c:v>11.821773428571429</c:v>
                </c:pt>
                <c:pt idx="9">
                  <c:v>15.937113571428572</c:v>
                </c:pt>
                <c:pt idx="10">
                  <c:v>20.655338</c:v>
                </c:pt>
                <c:pt idx="11">
                  <c:v>30.301485857142861</c:v>
                </c:pt>
                <c:pt idx="12">
                  <c:v>44.508584142857138</c:v>
                </c:pt>
                <c:pt idx="13">
                  <c:v>60.629184571428574</c:v>
                </c:pt>
                <c:pt idx="14">
                  <c:v>83.905758714285724</c:v>
                </c:pt>
                <c:pt idx="15">
                  <c:v>108.62401257142858</c:v>
                </c:pt>
                <c:pt idx="16">
                  <c:v>136.015927</c:v>
                </c:pt>
                <c:pt idx="17">
                  <c:v>165.58346714285713</c:v>
                </c:pt>
                <c:pt idx="18">
                  <c:v>193.447204</c:v>
                </c:pt>
                <c:pt idx="19">
                  <c:v>218.40136900000002</c:v>
                </c:pt>
                <c:pt idx="20">
                  <c:v>245.76707100000002</c:v>
                </c:pt>
                <c:pt idx="21">
                  <c:v>269.83001585714288</c:v>
                </c:pt>
                <c:pt idx="22">
                  <c:v>296.77632014285712</c:v>
                </c:pt>
                <c:pt idx="23">
                  <c:v>327.28750514285707</c:v>
                </c:pt>
                <c:pt idx="24">
                  <c:v>361.04902257142862</c:v>
                </c:pt>
                <c:pt idx="25">
                  <c:v>397.74632414285708</c:v>
                </c:pt>
                <c:pt idx="26">
                  <c:v>437.95608171428569</c:v>
                </c:pt>
                <c:pt idx="27">
                  <c:v>480.49873914285718</c:v>
                </c:pt>
                <c:pt idx="28">
                  <c:v>528.75569071428572</c:v>
                </c:pt>
                <c:pt idx="29">
                  <c:v>578.48053428571427</c:v>
                </c:pt>
                <c:pt idx="30">
                  <c:v>628.25780271428573</c:v>
                </c:pt>
                <c:pt idx="31">
                  <c:v>676.06914414285711</c:v>
                </c:pt>
                <c:pt idx="32">
                  <c:v>722.67471714285716</c:v>
                </c:pt>
                <c:pt idx="33">
                  <c:v>769.3065025714285</c:v>
                </c:pt>
                <c:pt idx="34">
                  <c:v>815.91207557142843</c:v>
                </c:pt>
                <c:pt idx="35">
                  <c:v>858.24503414285709</c:v>
                </c:pt>
                <c:pt idx="36">
                  <c:v>898.48100414285705</c:v>
                </c:pt>
                <c:pt idx="37">
                  <c:v>935.25694271428563</c:v>
                </c:pt>
                <c:pt idx="38">
                  <c:v>972.47849157142844</c:v>
                </c:pt>
                <c:pt idx="39">
                  <c:v>1010.3553492857142</c:v>
                </c:pt>
                <c:pt idx="40">
                  <c:v>1042.4130634285716</c:v>
                </c:pt>
                <c:pt idx="41">
                  <c:v>1070.303012571429</c:v>
                </c:pt>
                <c:pt idx="42">
                  <c:v>1095.0474788571428</c:v>
                </c:pt>
                <c:pt idx="43">
                  <c:v>1117.5638945714286</c:v>
                </c:pt>
                <c:pt idx="44">
                  <c:v>1139.5298508571432</c:v>
                </c:pt>
                <c:pt idx="45">
                  <c:v>1158.8745711428573</c:v>
                </c:pt>
                <c:pt idx="46">
                  <c:v>1172.9506075714285</c:v>
                </c:pt>
                <c:pt idx="47">
                  <c:v>1190.0934898571427</c:v>
                </c:pt>
                <c:pt idx="48">
                  <c:v>1208.0489552857143</c:v>
                </c:pt>
                <c:pt idx="49">
                  <c:v>1224.3792544285716</c:v>
                </c:pt>
                <c:pt idx="50">
                  <c:v>1240.8144029999999</c:v>
                </c:pt>
                <c:pt idx="51">
                  <c:v>1255.3098371428573</c:v>
                </c:pt>
                <c:pt idx="52">
                  <c:v>1269.8052712857143</c:v>
                </c:pt>
                <c:pt idx="53">
                  <c:v>1284.6938907142858</c:v>
                </c:pt>
                <c:pt idx="54">
                  <c:v>1300.3688810000003</c:v>
                </c:pt>
                <c:pt idx="55">
                  <c:v>1313.6061220000001</c:v>
                </c:pt>
                <c:pt idx="56">
                  <c:v>1327.3938224285712</c:v>
                </c:pt>
                <c:pt idx="57">
                  <c:v>1339.5301444285715</c:v>
                </c:pt>
                <c:pt idx="58">
                  <c:v>1351.2994932857146</c:v>
                </c:pt>
                <c:pt idx="59">
                  <c:v>1362.911568</c:v>
                </c:pt>
                <c:pt idx="60">
                  <c:v>1375.205164</c:v>
                </c:pt>
                <c:pt idx="61">
                  <c:v>1384.9561612857142</c:v>
                </c:pt>
                <c:pt idx="62">
                  <c:v>1393.789726</c:v>
                </c:pt>
                <c:pt idx="63">
                  <c:v>1402.1776807142855</c:v>
                </c:pt>
                <c:pt idx="64">
                  <c:v>1410.3035117142854</c:v>
                </c:pt>
                <c:pt idx="65">
                  <c:v>1418.6914662857143</c:v>
                </c:pt>
                <c:pt idx="66">
                  <c:v>1426.6862355714284</c:v>
                </c:pt>
                <c:pt idx="67">
                  <c:v>1434.4188812857142</c:v>
                </c:pt>
                <c:pt idx="68">
                  <c:v>1441.9156157142861</c:v>
                </c:pt>
                <c:pt idx="69">
                  <c:v>1449.6744737142858</c:v>
                </c:pt>
                <c:pt idx="70">
                  <c:v>1457.1974205714287</c:v>
                </c:pt>
                <c:pt idx="71">
                  <c:v>1464.7990044285712</c:v>
                </c:pt>
                <c:pt idx="72">
                  <c:v>1471.5617928571428</c:v>
                </c:pt>
                <c:pt idx="73">
                  <c:v>1477.5382105714289</c:v>
                </c:pt>
                <c:pt idx="74">
                  <c:v>1482.8331069999999</c:v>
                </c:pt>
                <c:pt idx="75">
                  <c:v>1487.525119142857</c:v>
                </c:pt>
                <c:pt idx="76">
                  <c:v>1491.7715212857142</c:v>
                </c:pt>
                <c:pt idx="77">
                  <c:v>1495.6771625714287</c:v>
                </c:pt>
                <c:pt idx="78">
                  <c:v>1499.2944680000001</c:v>
                </c:pt>
                <c:pt idx="79">
                  <c:v>1503.0690475714282</c:v>
                </c:pt>
                <c:pt idx="80">
                  <c:v>1506.3455922857142</c:v>
                </c:pt>
                <c:pt idx="81">
                  <c:v>1509.2289517142858</c:v>
                </c:pt>
                <c:pt idx="82">
                  <c:v>1512.0074617142859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7176"/>
        <c:axId val="488576392"/>
      </c:scatterChart>
      <c:valAx>
        <c:axId val="4885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6392"/>
        <c:crosses val="autoZero"/>
        <c:crossBetween val="midCat"/>
      </c:valAx>
      <c:valAx>
        <c:axId val="4885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0.1048494285714287</c:v>
                </c:pt>
                <c:pt idx="3">
                  <c:v>0.2621235714285714</c:v>
                </c:pt>
                <c:pt idx="4">
                  <c:v>0.44560999999999978</c:v>
                </c:pt>
                <c:pt idx="5">
                  <c:v>1.0484941428571437</c:v>
                </c:pt>
                <c:pt idx="6">
                  <c:v>1.8610772857142854</c:v>
                </c:pt>
                <c:pt idx="7">
                  <c:v>2.2804751428571426</c:v>
                </c:pt>
                <c:pt idx="8">
                  <c:v>3.0668458571428583</c:v>
                </c:pt>
                <c:pt idx="9">
                  <c:v>3.7221547142857143</c:v>
                </c:pt>
                <c:pt idx="10">
                  <c:v>4.3250389999999994</c:v>
                </c:pt>
                <c:pt idx="11">
                  <c:v>9.2529624285714327</c:v>
                </c:pt>
                <c:pt idx="12">
                  <c:v>13.813912857142849</c:v>
                </c:pt>
                <c:pt idx="13">
                  <c:v>15.727415000000008</c:v>
                </c:pt>
                <c:pt idx="14">
                  <c:v>22.883388714285722</c:v>
                </c:pt>
                <c:pt idx="15">
                  <c:v>24.325068428571427</c:v>
                </c:pt>
                <c:pt idx="16">
                  <c:v>26.998728999999997</c:v>
                </c:pt>
                <c:pt idx="17">
                  <c:v>29.174354714285698</c:v>
                </c:pt>
                <c:pt idx="18">
                  <c:v>27.47055142857144</c:v>
                </c:pt>
                <c:pt idx="19">
                  <c:v>24.560979571428589</c:v>
                </c:pt>
                <c:pt idx="20">
                  <c:v>26.972516571428571</c:v>
                </c:pt>
                <c:pt idx="21">
                  <c:v>23.669759428571439</c:v>
                </c:pt>
                <c:pt idx="22">
                  <c:v>26.553118857142806</c:v>
                </c:pt>
                <c:pt idx="23">
                  <c:v>30.117999571428527</c:v>
                </c:pt>
                <c:pt idx="24">
                  <c:v>33.368332000000123</c:v>
                </c:pt>
                <c:pt idx="25">
                  <c:v>36.304116142857026</c:v>
                </c:pt>
                <c:pt idx="26">
                  <c:v>39.816572142857183</c:v>
                </c:pt>
                <c:pt idx="27">
                  <c:v>42.14947200000006</c:v>
                </c:pt>
                <c:pt idx="28">
                  <c:v>47.863766142857116</c:v>
                </c:pt>
                <c:pt idx="29">
                  <c:v>49.331658142857123</c:v>
                </c:pt>
                <c:pt idx="30">
                  <c:v>49.384083000000032</c:v>
                </c:pt>
                <c:pt idx="31">
                  <c:v>47.418155999999954</c:v>
                </c:pt>
                <c:pt idx="32">
                  <c:v>46.212387571428621</c:v>
                </c:pt>
                <c:pt idx="33">
                  <c:v>46.238599999999906</c:v>
                </c:pt>
                <c:pt idx="34">
                  <c:v>46.212387571428508</c:v>
                </c:pt>
                <c:pt idx="35">
                  <c:v>41.939773142857234</c:v>
                </c:pt>
                <c:pt idx="36">
                  <c:v>39.842784571428524</c:v>
                </c:pt>
                <c:pt idx="37">
                  <c:v>36.382753142857155</c:v>
                </c:pt>
                <c:pt idx="38">
                  <c:v>36.828363428571379</c:v>
                </c:pt>
                <c:pt idx="39">
                  <c:v>37.483672285714306</c:v>
                </c:pt>
                <c:pt idx="40">
                  <c:v>31.664528714285893</c:v>
                </c:pt>
                <c:pt idx="41">
                  <c:v>27.496763714285976</c:v>
                </c:pt>
                <c:pt idx="42">
                  <c:v>24.351280857142569</c:v>
                </c:pt>
                <c:pt idx="43">
                  <c:v>22.123230285714158</c:v>
                </c:pt>
                <c:pt idx="44">
                  <c:v>21.572770857143155</c:v>
                </c:pt>
                <c:pt idx="45">
                  <c:v>18.951534857142747</c:v>
                </c:pt>
                <c:pt idx="46">
                  <c:v>13.682850999999687</c:v>
                </c:pt>
                <c:pt idx="47">
                  <c:v>16.749696857142794</c:v>
                </c:pt>
                <c:pt idx="48">
                  <c:v>17.562280000000442</c:v>
                </c:pt>
                <c:pt idx="49">
                  <c:v>15.937113714285601</c:v>
                </c:pt>
                <c:pt idx="50">
                  <c:v>16.041963142856844</c:v>
                </c:pt>
                <c:pt idx="51">
                  <c:v>14.10224871428602</c:v>
                </c:pt>
                <c:pt idx="52">
                  <c:v>14.102248714285793</c:v>
                </c:pt>
                <c:pt idx="53">
                  <c:v>14.495433999999818</c:v>
                </c:pt>
                <c:pt idx="54">
                  <c:v>15.281804857143129</c:v>
                </c:pt>
                <c:pt idx="55">
                  <c:v>12.844055571428385</c:v>
                </c:pt>
                <c:pt idx="56">
                  <c:v>13.394514999999842</c:v>
                </c:pt>
                <c:pt idx="57">
                  <c:v>11.743136571428636</c:v>
                </c:pt>
                <c:pt idx="58">
                  <c:v>11.376163428571658</c:v>
                </c:pt>
                <c:pt idx="59">
                  <c:v>11.218889285714226</c:v>
                </c:pt>
                <c:pt idx="60">
                  <c:v>11.900410571428552</c:v>
                </c:pt>
                <c:pt idx="61">
                  <c:v>9.3578118571427922</c:v>
                </c:pt>
                <c:pt idx="62">
                  <c:v>8.4403792857143571</c:v>
                </c:pt>
                <c:pt idx="63">
                  <c:v>7.994769285714141</c:v>
                </c:pt>
                <c:pt idx="64">
                  <c:v>7.7326455714284057</c:v>
                </c:pt>
                <c:pt idx="65">
                  <c:v>7.9947691428575345</c:v>
                </c:pt>
                <c:pt idx="66">
                  <c:v>7.6015838571425993</c:v>
                </c:pt>
                <c:pt idx="67">
                  <c:v>7.33946028571438</c:v>
                </c:pt>
                <c:pt idx="68">
                  <c:v>7.1035490000004975</c:v>
                </c:pt>
                <c:pt idx="69">
                  <c:v>7.365672571428262</c:v>
                </c:pt>
                <c:pt idx="70">
                  <c:v>7.1297614285712134</c:v>
                </c:pt>
                <c:pt idx="71">
                  <c:v>7.208398428571285</c:v>
                </c:pt>
                <c:pt idx="72">
                  <c:v>6.3696030000002102</c:v>
                </c:pt>
                <c:pt idx="73">
                  <c:v>5.5832322857144154</c:v>
                </c:pt>
                <c:pt idx="74">
                  <c:v>4.9017109999996356</c:v>
                </c:pt>
                <c:pt idx="75">
                  <c:v>4.2988267142858367</c:v>
                </c:pt>
                <c:pt idx="76">
                  <c:v>3.853216714285622</c:v>
                </c:pt>
                <c:pt idx="77">
                  <c:v>3.5124558571432085</c:v>
                </c:pt>
                <c:pt idx="78">
                  <c:v>3.2241199999999703</c:v>
                </c:pt>
                <c:pt idx="79">
                  <c:v>3.38139414285672</c:v>
                </c:pt>
                <c:pt idx="80">
                  <c:v>2.8833592857143908</c:v>
                </c:pt>
                <c:pt idx="81">
                  <c:v>2.4901740000001378</c:v>
                </c:pt>
                <c:pt idx="82">
                  <c:v>2.3853245714286682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75608"/>
        <c:axId val="488576784"/>
      </c:scatterChart>
      <c:valAx>
        <c:axId val="48857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6784"/>
        <c:crosses val="autoZero"/>
        <c:crossBetween val="midCat"/>
      </c:valAx>
      <c:valAx>
        <c:axId val="4885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7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0.1048494285714287</c:v>
                </c:pt>
                <c:pt idx="3">
                  <c:v>0.2621235714285714</c:v>
                </c:pt>
                <c:pt idx="4">
                  <c:v>0.44560999999999978</c:v>
                </c:pt>
                <c:pt idx="5">
                  <c:v>1.0484941428571437</c:v>
                </c:pt>
                <c:pt idx="6">
                  <c:v>1.8610772857142854</c:v>
                </c:pt>
                <c:pt idx="7">
                  <c:v>2.2804751428571426</c:v>
                </c:pt>
                <c:pt idx="8">
                  <c:v>3.0668458571428583</c:v>
                </c:pt>
                <c:pt idx="9">
                  <c:v>3.7221547142857143</c:v>
                </c:pt>
                <c:pt idx="10">
                  <c:v>4.3250389999999994</c:v>
                </c:pt>
                <c:pt idx="11">
                  <c:v>9.2529624285714327</c:v>
                </c:pt>
                <c:pt idx="12">
                  <c:v>13.813912857142849</c:v>
                </c:pt>
                <c:pt idx="13">
                  <c:v>15.727415000000008</c:v>
                </c:pt>
                <c:pt idx="14">
                  <c:v>22.883388714285722</c:v>
                </c:pt>
                <c:pt idx="15">
                  <c:v>24.325068428571427</c:v>
                </c:pt>
                <c:pt idx="16">
                  <c:v>26.998728999999997</c:v>
                </c:pt>
                <c:pt idx="17">
                  <c:v>29.174354714285698</c:v>
                </c:pt>
                <c:pt idx="18">
                  <c:v>27.47055142857144</c:v>
                </c:pt>
                <c:pt idx="19">
                  <c:v>24.560979571428589</c:v>
                </c:pt>
                <c:pt idx="20">
                  <c:v>26.972516571428571</c:v>
                </c:pt>
                <c:pt idx="21">
                  <c:v>23.669759428571439</c:v>
                </c:pt>
                <c:pt idx="22">
                  <c:v>26.553118857142806</c:v>
                </c:pt>
                <c:pt idx="23">
                  <c:v>30.117999571428527</c:v>
                </c:pt>
                <c:pt idx="24">
                  <c:v>33.368332000000123</c:v>
                </c:pt>
                <c:pt idx="25">
                  <c:v>36.304116142857026</c:v>
                </c:pt>
                <c:pt idx="26">
                  <c:v>39.816572142857183</c:v>
                </c:pt>
                <c:pt idx="27">
                  <c:v>42.14947200000006</c:v>
                </c:pt>
                <c:pt idx="28">
                  <c:v>47.863766142857116</c:v>
                </c:pt>
                <c:pt idx="29">
                  <c:v>49.331658142857123</c:v>
                </c:pt>
                <c:pt idx="30">
                  <c:v>49.384083000000032</c:v>
                </c:pt>
                <c:pt idx="31">
                  <c:v>47.418155999999954</c:v>
                </c:pt>
                <c:pt idx="32">
                  <c:v>46.212387571428621</c:v>
                </c:pt>
                <c:pt idx="33">
                  <c:v>46.238599999999906</c:v>
                </c:pt>
                <c:pt idx="34">
                  <c:v>46.212387571428508</c:v>
                </c:pt>
                <c:pt idx="35">
                  <c:v>41.939773142857234</c:v>
                </c:pt>
                <c:pt idx="36">
                  <c:v>39.842784571428524</c:v>
                </c:pt>
                <c:pt idx="37">
                  <c:v>36.382753142857155</c:v>
                </c:pt>
                <c:pt idx="38">
                  <c:v>36.828363428571379</c:v>
                </c:pt>
                <c:pt idx="39">
                  <c:v>37.483672285714306</c:v>
                </c:pt>
                <c:pt idx="40">
                  <c:v>31.664528714285893</c:v>
                </c:pt>
                <c:pt idx="41">
                  <c:v>27.496763714285976</c:v>
                </c:pt>
                <c:pt idx="42">
                  <c:v>24.351280857142569</c:v>
                </c:pt>
                <c:pt idx="43">
                  <c:v>22.123230285714158</c:v>
                </c:pt>
                <c:pt idx="44">
                  <c:v>21.572770857143155</c:v>
                </c:pt>
                <c:pt idx="45">
                  <c:v>18.951534857142747</c:v>
                </c:pt>
                <c:pt idx="46">
                  <c:v>13.682850999999687</c:v>
                </c:pt>
                <c:pt idx="47">
                  <c:v>16.749696857142794</c:v>
                </c:pt>
                <c:pt idx="48">
                  <c:v>17.562280000000442</c:v>
                </c:pt>
                <c:pt idx="49">
                  <c:v>15.937113714285601</c:v>
                </c:pt>
                <c:pt idx="50">
                  <c:v>16.041963142856844</c:v>
                </c:pt>
                <c:pt idx="51">
                  <c:v>14.10224871428602</c:v>
                </c:pt>
                <c:pt idx="52">
                  <c:v>14.102248714285793</c:v>
                </c:pt>
                <c:pt idx="53">
                  <c:v>14.495433999999818</c:v>
                </c:pt>
                <c:pt idx="54">
                  <c:v>15.281804857143129</c:v>
                </c:pt>
                <c:pt idx="55">
                  <c:v>12.844055571428385</c:v>
                </c:pt>
                <c:pt idx="56">
                  <c:v>13.394514999999842</c:v>
                </c:pt>
                <c:pt idx="57">
                  <c:v>11.743136571428636</c:v>
                </c:pt>
                <c:pt idx="58">
                  <c:v>11.376163428571658</c:v>
                </c:pt>
                <c:pt idx="59">
                  <c:v>11.218889285714226</c:v>
                </c:pt>
                <c:pt idx="60">
                  <c:v>11.900410571428552</c:v>
                </c:pt>
                <c:pt idx="61">
                  <c:v>9.3578118571427922</c:v>
                </c:pt>
                <c:pt idx="62">
                  <c:v>8.4403792857143571</c:v>
                </c:pt>
                <c:pt idx="63">
                  <c:v>7.994769285714141</c:v>
                </c:pt>
                <c:pt idx="64">
                  <c:v>7.7326455714284057</c:v>
                </c:pt>
                <c:pt idx="65">
                  <c:v>7.9947691428575345</c:v>
                </c:pt>
                <c:pt idx="66">
                  <c:v>7.6015838571425993</c:v>
                </c:pt>
                <c:pt idx="67">
                  <c:v>7.33946028571438</c:v>
                </c:pt>
                <c:pt idx="68">
                  <c:v>7.1035490000004975</c:v>
                </c:pt>
                <c:pt idx="69">
                  <c:v>7.365672571428262</c:v>
                </c:pt>
                <c:pt idx="70">
                  <c:v>7.1297614285712134</c:v>
                </c:pt>
                <c:pt idx="71">
                  <c:v>7.208398428571285</c:v>
                </c:pt>
                <c:pt idx="72">
                  <c:v>6.3696030000002102</c:v>
                </c:pt>
                <c:pt idx="73">
                  <c:v>5.5832322857144154</c:v>
                </c:pt>
                <c:pt idx="74">
                  <c:v>4.9017109999996356</c:v>
                </c:pt>
                <c:pt idx="75">
                  <c:v>4.2988267142858367</c:v>
                </c:pt>
                <c:pt idx="76">
                  <c:v>3.853216714285622</c:v>
                </c:pt>
                <c:pt idx="77">
                  <c:v>3.5124558571432085</c:v>
                </c:pt>
                <c:pt idx="78">
                  <c:v>3.2241199999999703</c:v>
                </c:pt>
                <c:pt idx="79">
                  <c:v>3.38139414285672</c:v>
                </c:pt>
                <c:pt idx="80">
                  <c:v>2.8833592857143908</c:v>
                </c:pt>
                <c:pt idx="81">
                  <c:v>2.4901740000001378</c:v>
                </c:pt>
                <c:pt idx="82">
                  <c:v>2.3853245714286682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6.0784118527978075</c:v>
                </c:pt>
                <c:pt idx="2">
                  <c:v>6.2825691824975882</c:v>
                </c:pt>
                <c:pt idx="3">
                  <c:v>6.4940570494143257</c:v>
                </c:pt>
                <c:pt idx="4">
                  <c:v>6.7131386088746314</c:v>
                </c:pt>
                <c:pt idx="5">
                  <c:v>6.9400864589023969</c:v>
                </c:pt>
                <c:pt idx="6">
                  <c:v>7.1751829787413168</c:v>
                </c:pt>
                <c:pt idx="7">
                  <c:v>7.4187206794910612</c:v>
                </c:pt>
                <c:pt idx="8">
                  <c:v>7.671002567289019</c:v>
                </c:pt>
                <c:pt idx="9">
                  <c:v>7.9323425194847106</c:v>
                </c:pt>
                <c:pt idx="10">
                  <c:v>8.2030656742697801</c:v>
                </c:pt>
                <c:pt idx="11">
                  <c:v>8.4835088342428531</c:v>
                </c:pt>
                <c:pt idx="12">
                  <c:v>8.7740208844054557</c:v>
                </c:pt>
                <c:pt idx="13">
                  <c:v>9.0749632251026924</c:v>
                </c:pt>
                <c:pt idx="14">
                  <c:v>9.3867102204404862</c:v>
                </c:pt>
                <c:pt idx="15">
                  <c:v>9.7096496627300724</c:v>
                </c:pt>
                <c:pt idx="16">
                  <c:v>10.0441832535295</c:v>
                </c:pt>
                <c:pt idx="17">
                  <c:v>10.390727101872301</c:v>
                </c:pt>
                <c:pt idx="18">
                  <c:v>10.749712240294038</c:v>
                </c:pt>
                <c:pt idx="19">
                  <c:v>11.121585159288975</c:v>
                </c:pt>
                <c:pt idx="20">
                  <c:v>11.506808360851213</c:v>
                </c:pt>
                <c:pt idx="21">
                  <c:v>11.905860931777775</c:v>
                </c:pt>
                <c:pt idx="22">
                  <c:v>12.3192391374347</c:v>
                </c:pt>
                <c:pt idx="23">
                  <c:v>12.747457036711754</c:v>
                </c:pt>
                <c:pt idx="24">
                  <c:v>13.191047118916863</c:v>
                </c:pt>
                <c:pt idx="25">
                  <c:v>13.650560963387711</c:v>
                </c:pt>
                <c:pt idx="26">
                  <c:v>14.126569922624629</c:v>
                </c:pt>
                <c:pt idx="27">
                  <c:v>14.619665829777553</c:v>
                </c:pt>
                <c:pt idx="28">
                  <c:v>15.130461731348408</c:v>
                </c:pt>
                <c:pt idx="29">
                  <c:v>15.659592646000505</c:v>
                </c:pt>
                <c:pt idx="30">
                  <c:v>16.207716350397291</c:v>
                </c:pt>
                <c:pt idx="31">
                  <c:v>16.775514193025099</c:v>
                </c:pt>
                <c:pt idx="32">
                  <c:v>17.363691936987404</c:v>
                </c:pt>
                <c:pt idx="33">
                  <c:v>17.972980632792261</c:v>
                </c:pt>
                <c:pt idx="34">
                  <c:v>18.604137522190474</c:v>
                </c:pt>
                <c:pt idx="35">
                  <c:v>19.25794697415753</c:v>
                </c:pt>
                <c:pt idx="36">
                  <c:v>19.935221454151112</c:v>
                </c:pt>
                <c:pt idx="37">
                  <c:v>20.63680252781424</c:v>
                </c:pt>
                <c:pt idx="38">
                  <c:v>21.363561900334606</c:v>
                </c:pt>
                <c:pt idx="39">
                  <c:v>22.116402492712201</c:v>
                </c:pt>
                <c:pt idx="40">
                  <c:v>22.896259556230021</c:v>
                </c:pt>
                <c:pt idx="41">
                  <c:v>23.704101826467269</c:v>
                </c:pt>
                <c:pt idx="42">
                  <c:v>24.540932718239791</c:v>
                </c:pt>
                <c:pt idx="43">
                  <c:v>25.407791562899753</c:v>
                </c:pt>
                <c:pt idx="44">
                  <c:v>26.305754889475853</c:v>
                </c:pt>
                <c:pt idx="45">
                  <c:v>27.235937751184256</c:v>
                </c:pt>
                <c:pt idx="46">
                  <c:v>28.199495098893731</c:v>
                </c:pt>
                <c:pt idx="47">
                  <c:v>29.197623203180893</c:v>
                </c:pt>
                <c:pt idx="48">
                  <c:v>30.23156112666706</c:v>
                </c:pt>
                <c:pt idx="49">
                  <c:v>31.302592248384972</c:v>
                </c:pt>
                <c:pt idx="50">
                  <c:v>32.412045841982021</c:v>
                </c:pt>
                <c:pt idx="51">
                  <c:v>33.561298709627394</c:v>
                </c:pt>
                <c:pt idx="52">
                  <c:v>34.751776873552217</c:v>
                </c:pt>
                <c:pt idx="53">
                  <c:v>35.984957327216954</c:v>
                </c:pt>
                <c:pt idx="54">
                  <c:v>37.262369848164766</c:v>
                </c:pt>
                <c:pt idx="55">
                  <c:v>38.585598874689026</c:v>
                </c:pt>
                <c:pt idx="56">
                  <c:v>39.956285448512553</c:v>
                </c:pt>
                <c:pt idx="57">
                  <c:v>41.376129225748073</c:v>
                </c:pt>
                <c:pt idx="58">
                  <c:v>42.846890558484183</c:v>
                </c:pt>
                <c:pt idx="59">
                  <c:v>44.37039264941631</c:v>
                </c:pt>
                <c:pt idx="60">
                  <c:v>45.948523782022455</c:v>
                </c:pt>
                <c:pt idx="61">
                  <c:v>47.583239628861811</c:v>
                </c:pt>
                <c:pt idx="62">
                  <c:v>49.27656564065942</c:v>
                </c:pt>
                <c:pt idx="63">
                  <c:v>51.030599518923978</c:v>
                </c:pt>
                <c:pt idx="64">
                  <c:v>52.847513774933603</c:v>
                </c:pt>
                <c:pt idx="65">
                  <c:v>54.729558378015049</c:v>
                </c:pt>
                <c:pt idx="66">
                  <c:v>56.679063496132301</c:v>
                </c:pt>
                <c:pt idx="67">
                  <c:v>58.69844233189702</c:v>
                </c:pt>
                <c:pt idx="68">
                  <c:v>60.790194057209199</c:v>
                </c:pt>
                <c:pt idx="69">
                  <c:v>62.956906849835242</c:v>
                </c:pt>
                <c:pt idx="70">
                  <c:v>65.201261035334824</c:v>
                </c:pt>
                <c:pt idx="71">
                  <c:v>67.526032337848804</c:v>
                </c:pt>
                <c:pt idx="72">
                  <c:v>69.934095243370095</c:v>
                </c:pt>
                <c:pt idx="73">
                  <c:v>72.428426479227014</c:v>
                </c:pt>
                <c:pt idx="74">
                  <c:v>75.012108613620043</c:v>
                </c:pt>
                <c:pt idx="75">
                  <c:v>77.688333779168417</c:v>
                </c:pt>
                <c:pt idx="76">
                  <c:v>80.460407524536791</c:v>
                </c:pt>
                <c:pt idx="77">
                  <c:v>83.331752798332943</c:v>
                </c:pt>
                <c:pt idx="78">
                  <c:v>86.305914069587359</c:v>
                </c:pt>
                <c:pt idx="79">
                  <c:v>89.386561589249197</c:v>
                </c:pt>
                <c:pt idx="80">
                  <c:v>92.577495797257285</c:v>
                </c:pt>
                <c:pt idx="81">
                  <c:v>95.882651879873606</c:v>
                </c:pt>
                <c:pt idx="82">
                  <c:v>99.306104482094696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3240"/>
        <c:axId val="493473632"/>
      </c:scatterChart>
      <c:valAx>
        <c:axId val="49347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3632"/>
        <c:crosses val="autoZero"/>
        <c:crossBetween val="midCat"/>
      </c:valAx>
      <c:valAx>
        <c:axId val="493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3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0.65530899999999992</c:v>
                </c:pt>
                <c:pt idx="4">
                  <c:v>1.4941044285714282</c:v>
                </c:pt>
                <c:pt idx="5">
                  <c:v>2.9357840000000004</c:v>
                </c:pt>
                <c:pt idx="6">
                  <c:v>5.1900467142857138</c:v>
                </c:pt>
                <c:pt idx="7">
                  <c:v>7.8637072857142858</c:v>
                </c:pt>
                <c:pt idx="8">
                  <c:v>11.323738571428573</c:v>
                </c:pt>
                <c:pt idx="9">
                  <c:v>15.439078714285715</c:v>
                </c:pt>
                <c:pt idx="10">
                  <c:v>20.157303142857142</c:v>
                </c:pt>
                <c:pt idx="11">
                  <c:v>29.803451000000003</c:v>
                </c:pt>
                <c:pt idx="12">
                  <c:v>44.010549285714283</c:v>
                </c:pt>
                <c:pt idx="13">
                  <c:v>60.131149714285719</c:v>
                </c:pt>
                <c:pt idx="14">
                  <c:v>83.407723857142869</c:v>
                </c:pt>
                <c:pt idx="15">
                  <c:v>108.12597771428572</c:v>
                </c:pt>
                <c:pt idx="16">
                  <c:v>135.51789214285714</c:v>
                </c:pt>
                <c:pt idx="17">
                  <c:v>165.08543228571426</c:v>
                </c:pt>
                <c:pt idx="18">
                  <c:v>192.94916914285713</c:v>
                </c:pt>
                <c:pt idx="19">
                  <c:v>217.90333414285715</c:v>
                </c:pt>
                <c:pt idx="20">
                  <c:v>245.26903614285715</c:v>
                </c:pt>
                <c:pt idx="21">
                  <c:v>269.33198100000004</c:v>
                </c:pt>
                <c:pt idx="22">
                  <c:v>296.27828528571428</c:v>
                </c:pt>
                <c:pt idx="23">
                  <c:v>326.78947028571423</c:v>
                </c:pt>
                <c:pt idx="24">
                  <c:v>360.55098771428578</c:v>
                </c:pt>
                <c:pt idx="25">
                  <c:v>397.24828928571424</c:v>
                </c:pt>
                <c:pt idx="26">
                  <c:v>437.45804685714285</c:v>
                </c:pt>
                <c:pt idx="27">
                  <c:v>480.00070428571433</c:v>
                </c:pt>
                <c:pt idx="28">
                  <c:v>528.25765585714282</c:v>
                </c:pt>
                <c:pt idx="29">
                  <c:v>577.98249942857137</c:v>
                </c:pt>
                <c:pt idx="30">
                  <c:v>627.75976785714283</c:v>
                </c:pt>
                <c:pt idx="31">
                  <c:v>675.57110928571421</c:v>
                </c:pt>
                <c:pt idx="32">
                  <c:v>722.17668228571426</c:v>
                </c:pt>
                <c:pt idx="33">
                  <c:v>768.8084677142856</c:v>
                </c:pt>
                <c:pt idx="34">
                  <c:v>815.41404071428553</c:v>
                </c:pt>
                <c:pt idx="35">
                  <c:v>857.7469992857142</c:v>
                </c:pt>
                <c:pt idx="36">
                  <c:v>897.98296928571415</c:v>
                </c:pt>
                <c:pt idx="37">
                  <c:v>934.75890785714273</c:v>
                </c:pt>
                <c:pt idx="38">
                  <c:v>971.98045671428554</c:v>
                </c:pt>
                <c:pt idx="39">
                  <c:v>1009.8573144285713</c:v>
                </c:pt>
                <c:pt idx="40">
                  <c:v>1041.9150285714286</c:v>
                </c:pt>
                <c:pt idx="41">
                  <c:v>1069.804977714286</c:v>
                </c:pt>
                <c:pt idx="42">
                  <c:v>1094.549444</c:v>
                </c:pt>
                <c:pt idx="43">
                  <c:v>1117.0658597142856</c:v>
                </c:pt>
                <c:pt idx="44">
                  <c:v>1139.0318160000002</c:v>
                </c:pt>
                <c:pt idx="45">
                  <c:v>1158.3765362857143</c:v>
                </c:pt>
                <c:pt idx="46">
                  <c:v>1172.4525727142855</c:v>
                </c:pt>
                <c:pt idx="47">
                  <c:v>1189.5954549999997</c:v>
                </c:pt>
                <c:pt idx="48">
                  <c:v>1207.5509204285715</c:v>
                </c:pt>
                <c:pt idx="49">
                  <c:v>1223.8812195714286</c:v>
                </c:pt>
                <c:pt idx="50">
                  <c:v>1240.3163681428568</c:v>
                </c:pt>
                <c:pt idx="51">
                  <c:v>1254.8118022857143</c:v>
                </c:pt>
                <c:pt idx="52">
                  <c:v>1269.3072364285715</c:v>
                </c:pt>
                <c:pt idx="53">
                  <c:v>1284.1958558571428</c:v>
                </c:pt>
                <c:pt idx="54">
                  <c:v>1299.8708461428573</c:v>
                </c:pt>
                <c:pt idx="55">
                  <c:v>1313.1080871428571</c:v>
                </c:pt>
                <c:pt idx="56">
                  <c:v>1326.8957875714284</c:v>
                </c:pt>
                <c:pt idx="57">
                  <c:v>1339.0321095714285</c:v>
                </c:pt>
                <c:pt idx="58">
                  <c:v>1350.8014584285716</c:v>
                </c:pt>
                <c:pt idx="59">
                  <c:v>1362.4135331428572</c:v>
                </c:pt>
                <c:pt idx="60">
                  <c:v>1374.7071291428572</c:v>
                </c:pt>
                <c:pt idx="61">
                  <c:v>1384.4581264285714</c:v>
                </c:pt>
                <c:pt idx="62">
                  <c:v>1393.2916911428572</c:v>
                </c:pt>
                <c:pt idx="63">
                  <c:v>1401.6796458571428</c:v>
                </c:pt>
                <c:pt idx="64">
                  <c:v>1409.8054768571426</c:v>
                </c:pt>
                <c:pt idx="65">
                  <c:v>1418.1934314285716</c:v>
                </c:pt>
                <c:pt idx="66">
                  <c:v>1426.1882007142856</c:v>
                </c:pt>
                <c:pt idx="67">
                  <c:v>1433.9208464285714</c:v>
                </c:pt>
                <c:pt idx="68">
                  <c:v>1441.4175808571433</c:v>
                </c:pt>
                <c:pt idx="69">
                  <c:v>1449.176438857143</c:v>
                </c:pt>
                <c:pt idx="70">
                  <c:v>1456.6993857142857</c:v>
                </c:pt>
                <c:pt idx="71">
                  <c:v>1464.3009695714284</c:v>
                </c:pt>
                <c:pt idx="72">
                  <c:v>1471.063758</c:v>
                </c:pt>
                <c:pt idx="73">
                  <c:v>1477.0401757142859</c:v>
                </c:pt>
                <c:pt idx="74">
                  <c:v>1482.3350721428569</c:v>
                </c:pt>
                <c:pt idx="75">
                  <c:v>1487.0270842857142</c:v>
                </c:pt>
                <c:pt idx="76">
                  <c:v>1491.2734864285712</c:v>
                </c:pt>
                <c:pt idx="77">
                  <c:v>1495.1791277142859</c:v>
                </c:pt>
                <c:pt idx="78">
                  <c:v>1498.7964331428573</c:v>
                </c:pt>
                <c:pt idx="79">
                  <c:v>1502.5710127142854</c:v>
                </c:pt>
                <c:pt idx="80">
                  <c:v>1505.8475574285712</c:v>
                </c:pt>
                <c:pt idx="81">
                  <c:v>1508.7309168571428</c:v>
                </c:pt>
                <c:pt idx="82">
                  <c:v>1511.5094268571429</c:v>
                </c:pt>
                <c:pt idx="83">
                  <c:v>1514.4714232857145</c:v>
                </c:pt>
                <c:pt idx="84">
                  <c:v>1517.433419857143</c:v>
                </c:pt>
                <c:pt idx="85">
                  <c:v>1520.290567</c:v>
                </c:pt>
                <c:pt idx="86">
                  <c:v>1522.99044</c:v>
                </c:pt>
                <c:pt idx="87">
                  <c:v>1525.7951624285715</c:v>
                </c:pt>
                <c:pt idx="88">
                  <c:v>1528.8357958571428</c:v>
                </c:pt>
                <c:pt idx="89">
                  <c:v>1531.981278857143</c:v>
                </c:pt>
                <c:pt idx="90">
                  <c:v>1534.6549394285717</c:v>
                </c:pt>
                <c:pt idx="91">
                  <c:v>1537.0140515714284</c:v>
                </c:pt>
                <c:pt idx="92">
                  <c:v>1539.3993761428574</c:v>
                </c:pt>
                <c:pt idx="93">
                  <c:v>1541.7060635714286</c:v>
                </c:pt>
                <c:pt idx="94">
                  <c:v>1543.8554768571428</c:v>
                </c:pt>
                <c:pt idx="95">
                  <c:v>1545.7427667142858</c:v>
                </c:pt>
                <c:pt idx="96">
                  <c:v>1547.7349058571431</c:v>
                </c:pt>
                <c:pt idx="97">
                  <c:v>1550.1726551428571</c:v>
                </c:pt>
                <c:pt idx="98">
                  <c:v>1552.793891</c:v>
                </c:pt>
                <c:pt idx="99">
                  <c:v>1555.2578527142857</c:v>
                </c:pt>
                <c:pt idx="100">
                  <c:v>1558.0625751428574</c:v>
                </c:pt>
                <c:pt idx="101">
                  <c:v>1561.076996428571</c:v>
                </c:pt>
                <c:pt idx="102">
                  <c:v>1564.2486917142855</c:v>
                </c:pt>
                <c:pt idx="103">
                  <c:v>1567.3155377142857</c:v>
                </c:pt>
                <c:pt idx="104">
                  <c:v>1570.0416229999998</c:v>
                </c:pt>
                <c:pt idx="105">
                  <c:v>1572.610434142857</c:v>
                </c:pt>
                <c:pt idx="106">
                  <c:v>1575.1530328571428</c:v>
                </c:pt>
                <c:pt idx="107">
                  <c:v>1577.3548708571429</c:v>
                </c:pt>
                <c:pt idx="108">
                  <c:v>1579.6091337142859</c:v>
                </c:pt>
                <c:pt idx="109">
                  <c:v>1581.8109718571427</c:v>
                </c:pt>
                <c:pt idx="110">
                  <c:v>1584.3797828571426</c:v>
                </c:pt>
                <c:pt idx="111">
                  <c:v>1587.0010187142857</c:v>
                </c:pt>
                <c:pt idx="112">
                  <c:v>1589.7795287142858</c:v>
                </c:pt>
                <c:pt idx="113">
                  <c:v>1592.7677375714286</c:v>
                </c:pt>
                <c:pt idx="114">
                  <c:v>1595.7559464285714</c:v>
                </c:pt>
                <c:pt idx="115">
                  <c:v>1598.4820315714285</c:v>
                </c:pt>
                <c:pt idx="116">
                  <c:v>1601.4178157142858</c:v>
                </c:pt>
                <c:pt idx="117">
                  <c:v>1603.9342021428572</c:v>
                </c:pt>
                <c:pt idx="118">
                  <c:v>1606.0311907142857</c:v>
                </c:pt>
                <c:pt idx="119">
                  <c:v>1608.8097007142858</c:v>
                </c:pt>
                <c:pt idx="120">
                  <c:v>1611.5357859999999</c:v>
                </c:pt>
                <c:pt idx="121">
                  <c:v>1614.4191454285715</c:v>
                </c:pt>
                <c:pt idx="122">
                  <c:v>1617.3287172857142</c:v>
                </c:pt>
                <c:pt idx="123">
                  <c:v>1620.1334395714289</c:v>
                </c:pt>
                <c:pt idx="124">
                  <c:v>1622.9643742857143</c:v>
                </c:pt>
                <c:pt idx="125">
                  <c:v>1625.9525831428571</c:v>
                </c:pt>
                <c:pt idx="126">
                  <c:v>1628.2854830000001</c:v>
                </c:pt>
                <c:pt idx="127">
                  <c:v>1630.3824715714286</c:v>
                </c:pt>
                <c:pt idx="128">
                  <c:v>1632.3483984285713</c:v>
                </c:pt>
                <c:pt idx="129">
                  <c:v>1634.2881128571428</c:v>
                </c:pt>
                <c:pt idx="130">
                  <c:v>1636.0705532857144</c:v>
                </c:pt>
                <c:pt idx="131">
                  <c:v>1637.4860205714285</c:v>
                </c:pt>
                <c:pt idx="132">
                  <c:v>1639.137399142857</c:v>
                </c:pt>
                <c:pt idx="133">
                  <c:v>1640.5266541428571</c:v>
                </c:pt>
                <c:pt idx="134">
                  <c:v>1641.8634844285712</c:v>
                </c:pt>
                <c:pt idx="135">
                  <c:v>1643.2003147142855</c:v>
                </c:pt>
                <c:pt idx="136">
                  <c:v>1644.4585079999999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3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1.338033793299191E-8</c:v>
                </c:pt>
                <c:pt idx="3">
                  <c:v>5.6953684734869623E-5</c:v>
                </c:pt>
                <c:pt idx="4">
                  <c:v>3.049757196839357E-3</c:v>
                </c:pt>
                <c:pt idx="5">
                  <c:v>3.5926200545048456E-2</c:v>
                </c:pt>
                <c:pt idx="6">
                  <c:v>0.20237914130874357</c:v>
                </c:pt>
                <c:pt idx="7">
                  <c:v>0.73952904060886271</c:v>
                </c:pt>
                <c:pt idx="8">
                  <c:v>2.0380777677181627</c:v>
                </c:pt>
                <c:pt idx="9">
                  <c:v>4.6135816789798616</c:v>
                </c:pt>
                <c:pt idx="10">
                  <c:v>9.0442400426677203</c:v>
                </c:pt>
                <c:pt idx="11">
                  <c:v>15.899125597323597</c:v>
                </c:pt>
                <c:pt idx="12">
                  <c:v>25.675687511582375</c:v>
                </c:pt>
                <c:pt idx="13">
                  <c:v>38.756211268853264</c:v>
                </c:pt>
                <c:pt idx="14">
                  <c:v>55.385214547904638</c:v>
                </c:pt>
                <c:pt idx="15">
                  <c:v>75.665086348396287</c:v>
                </c:pt>
                <c:pt idx="16">
                  <c:v>99.565281174333975</c:v>
                </c:pt>
                <c:pt idx="17">
                  <c:v>126.94014330353346</c:v>
                </c:pt>
                <c:pt idx="18">
                  <c:v>157.55111738655063</c:v>
                </c:pt>
                <c:pt idx="19">
                  <c:v>191.09012045199444</c:v>
                </c:pt>
                <c:pt idx="20">
                  <c:v>227.20187325368494</c:v>
                </c:pt>
                <c:pt idx="21">
                  <c:v>265.50385862024768</c:v>
                </c:pt>
                <c:pt idx="22">
                  <c:v>305.60324129172591</c:v>
                </c:pt>
                <c:pt idx="23">
                  <c:v>347.11055454980328</c:v>
                </c:pt>
                <c:pt idx="24">
                  <c:v>389.6502652478224</c:v>
                </c:pt>
                <c:pt idx="25">
                  <c:v>432.86850860772734</c:v>
                </c:pt>
                <c:pt idx="26">
                  <c:v>476.43837290096201</c:v>
                </c:pt>
                <c:pt idx="27">
                  <c:v>520.06314134016338</c:v>
                </c:pt>
                <c:pt idx="28">
                  <c:v>563.47788685374974</c:v>
                </c:pt>
                <c:pt idx="29">
                  <c:v>606.44978138531894</c:v>
                </c:pt>
                <c:pt idx="30">
                  <c:v>648.7774363658832</c:v>
                </c:pt>
                <c:pt idx="31">
                  <c:v>690.28954255864119</c:v>
                </c:pt>
                <c:pt idx="32">
                  <c:v>730.84303022548715</c:v>
                </c:pt>
                <c:pt idx="33">
                  <c:v>770.3209271568636</c:v>
                </c:pt>
                <c:pt idx="34">
                  <c:v>808.63005383179552</c:v>
                </c:pt>
                <c:pt idx="35">
                  <c:v>845.69866224704333</c:v>
                </c:pt>
                <c:pt idx="36">
                  <c:v>881.47409765164366</c:v>
                </c:pt>
                <c:pt idx="37">
                  <c:v>915.92054012199912</c:v>
                </c:pt>
                <c:pt idx="38">
                  <c:v>949.01686504257964</c:v>
                </c:pt>
                <c:pt idx="39">
                  <c:v>980.75464749983348</c:v>
                </c:pt>
                <c:pt idx="40">
                  <c:v>1011.1363247459183</c:v>
                </c:pt>
                <c:pt idx="41">
                  <c:v>1040.1735226840774</c:v>
                </c:pt>
                <c:pt idx="42">
                  <c:v>1067.8855462708666</c:v>
                </c:pt>
                <c:pt idx="43">
                  <c:v>1094.2980293915614</c:v>
                </c:pt>
                <c:pt idx="44">
                  <c:v>1119.4417367799322</c:v>
                </c:pt>
                <c:pt idx="45">
                  <c:v>1143.3515086196635</c:v>
                </c:pt>
                <c:pt idx="46">
                  <c:v>1166.0653373343114</c:v>
                </c:pt>
                <c:pt idx="47">
                  <c:v>1187.6235655456821</c:v>
                </c:pt>
                <c:pt idx="48">
                  <c:v>1208.0681940970378</c:v>
                </c:pt>
                <c:pt idx="49">
                  <c:v>1227.4422892715029</c:v>
                </c:pt>
                <c:pt idx="50">
                  <c:v>1245.7894787890737</c:v>
                </c:pt>
                <c:pt idx="51">
                  <c:v>1263.1535267619922</c:v>
                </c:pt>
                <c:pt idx="52">
                  <c:v>1279.5779784703648</c:v>
                </c:pt>
                <c:pt idx="53">
                  <c:v>1295.1058665447522</c:v>
                </c:pt>
                <c:pt idx="54">
                  <c:v>1309.7794708784727</c:v>
                </c:pt>
                <c:pt idx="55">
                  <c:v>1323.6401253169199</c:v>
                </c:pt>
                <c:pt idx="56">
                  <c:v>1336.7280648686822</c:v>
                </c:pt>
                <c:pt idx="57">
                  <c:v>1349.0823078433111</c:v>
                </c:pt>
                <c:pt idx="58">
                  <c:v>1360.7405679369472</c:v>
                </c:pt>
                <c:pt idx="59">
                  <c:v>1371.7391918563685</c:v>
                </c:pt>
                <c:pt idx="60">
                  <c:v>1382.1131185933086</c:v>
                </c:pt>
                <c:pt idx="61">
                  <c:v>1391.8958569345803</c:v>
                </c:pt>
                <c:pt idx="62">
                  <c:v>1401.1194782212306</c:v>
                </c:pt>
                <c:pt idx="63">
                  <c:v>1409.8146217539761</c:v>
                </c:pt>
                <c:pt idx="64">
                  <c:v>1418.010510585267</c:v>
                </c:pt>
                <c:pt idx="65">
                  <c:v>1425.7349757435563</c:v>
                </c:pt>
                <c:pt idx="66">
                  <c:v>1433.0144872057838</c:v>
                </c:pt>
                <c:pt idx="67">
                  <c:v>1439.8741901728395</c:v>
                </c:pt>
                <c:pt idx="68">
                  <c:v>1446.3379454128378</c:v>
                </c:pt>
                <c:pt idx="69">
                  <c:v>1452.42837262127</c:v>
                </c:pt>
                <c:pt idx="70">
                  <c:v>1458.1668959082085</c:v>
                </c:pt>
                <c:pt idx="71">
                  <c:v>1463.5737906631809</c:v>
                </c:pt>
                <c:pt idx="72">
                  <c:v>1468.6682311704319</c:v>
                </c:pt>
                <c:pt idx="73">
                  <c:v>1473.4683384531234</c:v>
                </c:pt>
                <c:pt idx="74">
                  <c:v>1477.9912279164942</c:v>
                </c:pt>
                <c:pt idx="75">
                  <c:v>1482.2530564388273</c:v>
                </c:pt>
                <c:pt idx="76">
                  <c:v>1486.2690686267804</c:v>
                </c:pt>
                <c:pt idx="77">
                  <c:v>1490.0536420096166</c:v>
                </c:pt>
                <c:pt idx="78">
                  <c:v>1493.6203309963437</c:v>
                </c:pt>
                <c:pt idx="79">
                  <c:v>1496.9819094618133</c:v>
                </c:pt>
                <c:pt idx="80">
                  <c:v>1500.1504118634346</c:v>
                </c:pt>
                <c:pt idx="81">
                  <c:v>1503.1371728201409</c:v>
                </c:pt>
                <c:pt idx="82">
                  <c:v>1505.9528651103869</c:v>
                </c:pt>
                <c:pt idx="83">
                  <c:v>1508.6075360668963</c:v>
                </c:pt>
                <c:pt idx="84">
                  <c:v>1511.1106423632068</c:v>
                </c:pt>
                <c:pt idx="85">
                  <c:v>1513.4710832012768</c:v>
                </c:pt>
                <c:pt idx="86">
                  <c:v>1515.6972319209692</c:v>
                </c:pt>
                <c:pt idx="87">
                  <c:v>1517.796966061499</c:v>
                </c:pt>
                <c:pt idx="88">
                  <c:v>1519.7776959122559</c:v>
                </c:pt>
                <c:pt idx="89">
                  <c:v>1521.6463915960899</c:v>
                </c:pt>
                <c:pt idx="90">
                  <c:v>1523.4096087324169</c:v>
                </c:pt>
                <c:pt idx="91">
                  <c:v>1525.0735127306027</c:v>
                </c:pt>
                <c:pt idx="92">
                  <c:v>1526.6439017661796</c:v>
                </c:pt>
                <c:pt idx="93">
                  <c:v>1528.1262284937343</c:v>
                </c:pt>
                <c:pt idx="94">
                  <c:v>1529.5256205508906</c:v>
                </c:pt>
                <c:pt idx="95">
                  <c:v>1530.8468999078423</c:v>
                </c:pt>
                <c:pt idx="96">
                  <c:v>1532.0946011164467</c:v>
                </c:pt>
                <c:pt idx="97">
                  <c:v>1533.27298851209</c:v>
                </c:pt>
                <c:pt idx="98">
                  <c:v>1534.3860724204203</c:v>
                </c:pt>
                <c:pt idx="99">
                  <c:v>1535.4376244197076</c:v>
                </c:pt>
                <c:pt idx="100">
                  <c:v>1536.4311917080711</c:v>
                </c:pt>
                <c:pt idx="101">
                  <c:v>1537.3701106231572</c:v>
                </c:pt>
                <c:pt idx="102">
                  <c:v>1538.2575193601099</c:v>
                </c:pt>
                <c:pt idx="103">
                  <c:v>1539.0963699318597</c:v>
                </c:pt>
                <c:pt idx="104">
                  <c:v>1539.8894394139165</c:v>
                </c:pt>
                <c:pt idx="105">
                  <c:v>1540.6393405139895</c:v>
                </c:pt>
                <c:pt idx="106">
                  <c:v>1541.3485315049077</c:v>
                </c:pt>
                <c:pt idx="107">
                  <c:v>1542.0193255574757</c:v>
                </c:pt>
                <c:pt idx="108">
                  <c:v>1542.6538995081014</c:v>
                </c:pt>
                <c:pt idx="109">
                  <c:v>1543.2543020942699</c:v>
                </c:pt>
                <c:pt idx="110">
                  <c:v>1543.822461689223</c:v>
                </c:pt>
                <c:pt idx="111">
                  <c:v>1544.3601935655486</c:v>
                </c:pt>
                <c:pt idx="112">
                  <c:v>1544.8692067157795</c:v>
                </c:pt>
                <c:pt idx="113">
                  <c:v>1545.3511102565649</c:v>
                </c:pt>
                <c:pt idx="114">
                  <c:v>1545.8074194414983</c:v>
                </c:pt>
                <c:pt idx="115">
                  <c:v>1546.2395613062722</c:v>
                </c:pt>
                <c:pt idx="116">
                  <c:v>1546.648879968481</c:v>
                </c:pt>
                <c:pt idx="117">
                  <c:v>1547.0366416031043</c:v>
                </c:pt>
                <c:pt idx="118">
                  <c:v>1547.4040391134833</c:v>
                </c:pt>
                <c:pt idx="119">
                  <c:v>1547.7521965164353</c:v>
                </c:pt>
                <c:pt idx="120">
                  <c:v>1548.0821730590494</c:v>
                </c:pt>
                <c:pt idx="121">
                  <c:v>1548.3949670836655</c:v>
                </c:pt>
                <c:pt idx="122">
                  <c:v>1548.6915196565435</c:v>
                </c:pt>
                <c:pt idx="123">
                  <c:v>1548.9727179747977</c:v>
                </c:pt>
                <c:pt idx="124">
                  <c:v>1549.2393985652893</c:v>
                </c:pt>
                <c:pt idx="125">
                  <c:v>1549.4923502883355</c:v>
                </c:pt>
                <c:pt idx="126">
                  <c:v>1549.7323171583046</c:v>
                </c:pt>
                <c:pt idx="127">
                  <c:v>1549.9600009924332</c:v>
                </c:pt>
                <c:pt idx="128">
                  <c:v>1550.176063898497</c:v>
                </c:pt>
                <c:pt idx="129">
                  <c:v>1550.381130611315</c:v>
                </c:pt>
                <c:pt idx="130">
                  <c:v>1550.5757906874467</c:v>
                </c:pt>
                <c:pt idx="131">
                  <c:v>1550.7606005668636</c:v>
                </c:pt>
                <c:pt idx="132">
                  <c:v>1550.9360855098296</c:v>
                </c:pt>
                <c:pt idx="133">
                  <c:v>1551.1027414167133</c:v>
                </c:pt>
                <c:pt idx="134">
                  <c:v>1551.2610365379712</c:v>
                </c:pt>
                <c:pt idx="135">
                  <c:v>1551.4114130810931</c:v>
                </c:pt>
                <c:pt idx="136">
                  <c:v>1551.5542887208735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0888"/>
        <c:axId val="492848184"/>
      </c:scatterChart>
      <c:valAx>
        <c:axId val="4934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184"/>
        <c:crosses val="autoZero"/>
        <c:crossBetween val="midCat"/>
      </c:valAx>
      <c:valAx>
        <c:axId val="4928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0.393185429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37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0.1572741428571427</c:v>
                </c:pt>
                <c:pt idx="4">
                  <c:v>0.34076057142857108</c:v>
                </c:pt>
                <c:pt idx="5">
                  <c:v>0.94364471428571495</c:v>
                </c:pt>
                <c:pt idx="6">
                  <c:v>1.7562278571428567</c:v>
                </c:pt>
                <c:pt idx="7">
                  <c:v>2.1756257142857138</c:v>
                </c:pt>
                <c:pt idx="8">
                  <c:v>2.9619964285714295</c:v>
                </c:pt>
                <c:pt idx="9">
                  <c:v>3.6173052857142856</c:v>
                </c:pt>
                <c:pt idx="10">
                  <c:v>4.2201895714285715</c:v>
                </c:pt>
                <c:pt idx="11">
                  <c:v>9.1481130000000039</c:v>
                </c:pt>
                <c:pt idx="12">
                  <c:v>13.709063428571421</c:v>
                </c:pt>
                <c:pt idx="13">
                  <c:v>15.622565571428579</c:v>
                </c:pt>
                <c:pt idx="14">
                  <c:v>22.778539285714292</c:v>
                </c:pt>
                <c:pt idx="15">
                  <c:v>24.220218999999997</c:v>
                </c:pt>
                <c:pt idx="16">
                  <c:v>26.893879571428567</c:v>
                </c:pt>
                <c:pt idx="17">
                  <c:v>29.069505285714268</c:v>
                </c:pt>
                <c:pt idx="18">
                  <c:v>27.36570200000001</c:v>
                </c:pt>
                <c:pt idx="19">
                  <c:v>24.456130142857159</c:v>
                </c:pt>
                <c:pt idx="20">
                  <c:v>26.86766714285714</c:v>
                </c:pt>
                <c:pt idx="21">
                  <c:v>23.564910000000008</c:v>
                </c:pt>
                <c:pt idx="22">
                  <c:v>26.448269428571376</c:v>
                </c:pt>
                <c:pt idx="23">
                  <c:v>30.013150142857096</c:v>
                </c:pt>
                <c:pt idx="24">
                  <c:v>33.263482571428696</c:v>
                </c:pt>
                <c:pt idx="25">
                  <c:v>36.199266714285599</c:v>
                </c:pt>
                <c:pt idx="26">
                  <c:v>39.711722714285756</c:v>
                </c:pt>
                <c:pt idx="27">
                  <c:v>42.044622571428633</c:v>
                </c:pt>
                <c:pt idx="28">
                  <c:v>47.758916714285689</c:v>
                </c:pt>
                <c:pt idx="29">
                  <c:v>49.226808714285696</c:v>
                </c:pt>
                <c:pt idx="30">
                  <c:v>49.279233571428605</c:v>
                </c:pt>
                <c:pt idx="31">
                  <c:v>47.313306571428527</c:v>
                </c:pt>
                <c:pt idx="32">
                  <c:v>46.107538142857194</c:v>
                </c:pt>
                <c:pt idx="33">
                  <c:v>46.133750571428479</c:v>
                </c:pt>
                <c:pt idx="34">
                  <c:v>46.107538142857081</c:v>
                </c:pt>
                <c:pt idx="35">
                  <c:v>41.834923714285807</c:v>
                </c:pt>
                <c:pt idx="36">
                  <c:v>39.737935142857097</c:v>
                </c:pt>
                <c:pt idx="37">
                  <c:v>36.277903714285728</c:v>
                </c:pt>
                <c:pt idx="38">
                  <c:v>36.723513999999952</c:v>
                </c:pt>
                <c:pt idx="39">
                  <c:v>37.378822857142879</c:v>
                </c:pt>
                <c:pt idx="40">
                  <c:v>31.559679285714463</c:v>
                </c:pt>
                <c:pt idx="41">
                  <c:v>27.391914285714545</c:v>
                </c:pt>
                <c:pt idx="42">
                  <c:v>24.246431428571139</c:v>
                </c:pt>
                <c:pt idx="43">
                  <c:v>22.018380857142727</c:v>
                </c:pt>
                <c:pt idx="44">
                  <c:v>21.467921428571724</c:v>
                </c:pt>
                <c:pt idx="45">
                  <c:v>18.846685428571316</c:v>
                </c:pt>
                <c:pt idx="46">
                  <c:v>13.578001571428258</c:v>
                </c:pt>
                <c:pt idx="47">
                  <c:v>16.644847428571364</c:v>
                </c:pt>
                <c:pt idx="48">
                  <c:v>17.457430571429011</c:v>
                </c:pt>
                <c:pt idx="49">
                  <c:v>15.832264285714173</c:v>
                </c:pt>
                <c:pt idx="50">
                  <c:v>15.937113714285415</c:v>
                </c:pt>
                <c:pt idx="51">
                  <c:v>13.997399285714591</c:v>
                </c:pt>
                <c:pt idx="52">
                  <c:v>13.997399285714364</c:v>
                </c:pt>
                <c:pt idx="53">
                  <c:v>14.39058457142839</c:v>
                </c:pt>
                <c:pt idx="54">
                  <c:v>15.1769554285717</c:v>
                </c:pt>
                <c:pt idx="55">
                  <c:v>12.739206142856956</c:v>
                </c:pt>
                <c:pt idx="56">
                  <c:v>13.289665571428413</c:v>
                </c:pt>
                <c:pt idx="57">
                  <c:v>11.638287142857207</c:v>
                </c:pt>
                <c:pt idx="58">
                  <c:v>11.271314000000229</c:v>
                </c:pt>
                <c:pt idx="59">
                  <c:v>11.114039857142798</c:v>
                </c:pt>
                <c:pt idx="60">
                  <c:v>11.795561142857123</c:v>
                </c:pt>
                <c:pt idx="61">
                  <c:v>9.2529624285713634</c:v>
                </c:pt>
                <c:pt idx="62">
                  <c:v>8.3355298571429284</c:v>
                </c:pt>
                <c:pt idx="63">
                  <c:v>7.8899198571427132</c:v>
                </c:pt>
                <c:pt idx="64">
                  <c:v>7.6277961428569778</c:v>
                </c:pt>
                <c:pt idx="65">
                  <c:v>7.8899197142861066</c:v>
                </c:pt>
                <c:pt idx="66">
                  <c:v>7.4967344285711714</c:v>
                </c:pt>
                <c:pt idx="67">
                  <c:v>7.2346108571429522</c:v>
                </c:pt>
                <c:pt idx="68">
                  <c:v>6.9986995714290696</c:v>
                </c:pt>
                <c:pt idx="69">
                  <c:v>7.2608231428568342</c:v>
                </c:pt>
                <c:pt idx="70">
                  <c:v>7.0249119999997856</c:v>
                </c:pt>
                <c:pt idx="71">
                  <c:v>7.1035489999998571</c:v>
                </c:pt>
                <c:pt idx="72">
                  <c:v>6.2647535714287823</c:v>
                </c:pt>
                <c:pt idx="73">
                  <c:v>5.4783828571429876</c:v>
                </c:pt>
                <c:pt idx="74">
                  <c:v>4.7968615714282077</c:v>
                </c:pt>
                <c:pt idx="75">
                  <c:v>4.1939772857144089</c:v>
                </c:pt>
                <c:pt idx="76">
                  <c:v>3.7483672857141932</c:v>
                </c:pt>
                <c:pt idx="77">
                  <c:v>3.4076064285717798</c:v>
                </c:pt>
                <c:pt idx="78">
                  <c:v>3.1192705714285416</c:v>
                </c:pt>
                <c:pt idx="79">
                  <c:v>3.2765447142852913</c:v>
                </c:pt>
                <c:pt idx="80">
                  <c:v>2.7785098571429621</c:v>
                </c:pt>
                <c:pt idx="81">
                  <c:v>2.385324571428709</c:v>
                </c:pt>
                <c:pt idx="82">
                  <c:v>2.2804751428572394</c:v>
                </c:pt>
                <c:pt idx="83">
                  <c:v>2.4639615714287806</c:v>
                </c:pt>
                <c:pt idx="84">
                  <c:v>2.4639617142856145</c:v>
                </c:pt>
                <c:pt idx="85">
                  <c:v>2.3591122857141449</c:v>
                </c:pt>
                <c:pt idx="86">
                  <c:v>2.2018381428571678</c:v>
                </c:pt>
                <c:pt idx="87">
                  <c:v>2.3066875714286375</c:v>
                </c:pt>
                <c:pt idx="88">
                  <c:v>2.5425985714283974</c:v>
                </c:pt>
                <c:pt idx="89">
                  <c:v>2.6474481428573831</c:v>
                </c:pt>
                <c:pt idx="90">
                  <c:v>2.1756257142857698</c:v>
                </c:pt>
                <c:pt idx="91">
                  <c:v>1.8610772857138449</c:v>
                </c:pt>
                <c:pt idx="92">
                  <c:v>1.8872897142861524</c:v>
                </c:pt>
                <c:pt idx="93">
                  <c:v>1.8086525714283375</c:v>
                </c:pt>
                <c:pt idx="94">
                  <c:v>1.6513784285713604</c:v>
                </c:pt>
                <c:pt idx="95">
                  <c:v>1.3892550000002024</c:v>
                </c:pt>
                <c:pt idx="96">
                  <c:v>1.4941042857143834</c:v>
                </c:pt>
                <c:pt idx="97">
                  <c:v>1.9397144285712051</c:v>
                </c:pt>
                <c:pt idx="98">
                  <c:v>2.123201000000035</c:v>
                </c:pt>
                <c:pt idx="99">
                  <c:v>1.9659268571428306</c:v>
                </c:pt>
                <c:pt idx="100">
                  <c:v>2.3066875714288648</c:v>
                </c:pt>
                <c:pt idx="101">
                  <c:v>2.5163864285706672</c:v>
                </c:pt>
                <c:pt idx="102">
                  <c:v>2.6736604285717198</c:v>
                </c:pt>
                <c:pt idx="103">
                  <c:v>2.5688111428573115</c:v>
                </c:pt>
                <c:pt idx="104">
                  <c:v>2.2280504285712772</c:v>
                </c:pt>
                <c:pt idx="105">
                  <c:v>2.0707762857143002</c:v>
                </c:pt>
                <c:pt idx="106">
                  <c:v>2.0445638571429021</c:v>
                </c:pt>
                <c:pt idx="107">
                  <c:v>1.7038031428573226</c:v>
                </c:pt>
                <c:pt idx="108">
                  <c:v>1.7562280000001187</c:v>
                </c:pt>
                <c:pt idx="109">
                  <c:v>1.7038032857139291</c:v>
                </c:pt>
                <c:pt idx="110">
                  <c:v>2.0707761428570115</c:v>
                </c:pt>
                <c:pt idx="111">
                  <c:v>2.1232010000002624</c:v>
                </c:pt>
                <c:pt idx="112">
                  <c:v>2.2804751428572394</c:v>
                </c:pt>
                <c:pt idx="113">
                  <c:v>2.4901739999999513</c:v>
                </c:pt>
                <c:pt idx="114">
                  <c:v>2.4901739999999513</c:v>
                </c:pt>
                <c:pt idx="115">
                  <c:v>2.2280502857142159</c:v>
                </c:pt>
                <c:pt idx="116">
                  <c:v>2.4377492857144438</c:v>
                </c:pt>
                <c:pt idx="117">
                  <c:v>2.0183515714285654</c:v>
                </c:pt>
                <c:pt idx="118">
                  <c:v>1.5989537142856256</c:v>
                </c:pt>
                <c:pt idx="119">
                  <c:v>2.2804751428572394</c:v>
                </c:pt>
                <c:pt idx="120">
                  <c:v>2.2280504285712772</c:v>
                </c:pt>
                <c:pt idx="121">
                  <c:v>2.385324571428709</c:v>
                </c:pt>
                <c:pt idx="122">
                  <c:v>2.4115369999998797</c:v>
                </c:pt>
                <c:pt idx="123">
                  <c:v>2.3066874285718035</c:v>
                </c:pt>
                <c:pt idx="124">
                  <c:v>2.3328998571425195</c:v>
                </c:pt>
                <c:pt idx="125">
                  <c:v>2.4901739999999513</c:v>
                </c:pt>
                <c:pt idx="126">
                  <c:v>1.8348650000001903</c:v>
                </c:pt>
                <c:pt idx="127">
                  <c:v>1.5989537142856256</c:v>
                </c:pt>
                <c:pt idx="128">
                  <c:v>1.4678919999998192</c:v>
                </c:pt>
                <c:pt idx="129">
                  <c:v>1.4416795714286486</c:v>
                </c:pt>
                <c:pt idx="130">
                  <c:v>1.2844055714287328</c:v>
                </c:pt>
                <c:pt idx="131">
                  <c:v>0.91743242857130047</c:v>
                </c:pt>
                <c:pt idx="132">
                  <c:v>1.1533437142856378</c:v>
                </c:pt>
                <c:pt idx="133">
                  <c:v>0.89122014285719109</c:v>
                </c:pt>
                <c:pt idx="134">
                  <c:v>0.83879542857122891</c:v>
                </c:pt>
                <c:pt idx="135">
                  <c:v>0.83879542857145628</c:v>
                </c:pt>
                <c:pt idx="136">
                  <c:v>0.76015842857161209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37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1.338033793299191E-8</c:v>
                </c:pt>
                <c:pt idx="3">
                  <c:v>5.6940304396936633E-5</c:v>
                </c:pt>
                <c:pt idx="4">
                  <c:v>2.9928035121044873E-3</c:v>
                </c:pt>
                <c:pt idx="5">
                  <c:v>3.2876443348209099E-2</c:v>
                </c:pt>
                <c:pt idx="6">
                  <c:v>0.16645294076369513</c:v>
                </c:pt>
                <c:pt idx="7">
                  <c:v>0.53714989930011914</c:v>
                </c:pt>
                <c:pt idx="8">
                  <c:v>1.2985487271092999</c:v>
                </c:pt>
                <c:pt idx="9">
                  <c:v>2.5755039112616989</c:v>
                </c:pt>
                <c:pt idx="10">
                  <c:v>4.4306583636878596</c:v>
                </c:pt>
                <c:pt idx="11">
                  <c:v>6.8548855546558762</c:v>
                </c:pt>
                <c:pt idx="12">
                  <c:v>9.7765619142587763</c:v>
                </c:pt>
                <c:pt idx="13">
                  <c:v>13.080523757270887</c:v>
                </c:pt>
                <c:pt idx="14">
                  <c:v>16.629003279051378</c:v>
                </c:pt>
                <c:pt idx="15">
                  <c:v>20.279871800491652</c:v>
                </c:pt>
                <c:pt idx="16">
                  <c:v>23.900194825937685</c:v>
                </c:pt>
                <c:pt idx="17">
                  <c:v>27.374862129199492</c:v>
                </c:pt>
                <c:pt idx="18">
                  <c:v>30.610974083017172</c:v>
                </c:pt>
                <c:pt idx="19">
                  <c:v>33.539003065443815</c:v>
                </c:pt>
                <c:pt idx="20">
                  <c:v>36.111752801690514</c:v>
                </c:pt>
                <c:pt idx="21">
                  <c:v>38.301985366562747</c:v>
                </c:pt>
                <c:pt idx="22">
                  <c:v>40.099382671478196</c:v>
                </c:pt>
                <c:pt idx="23">
                  <c:v>41.50731325807736</c:v>
                </c:pt>
                <c:pt idx="24">
                  <c:v>42.539710698019093</c:v>
                </c:pt>
                <c:pt idx="25">
                  <c:v>43.218243359904946</c:v>
                </c:pt>
                <c:pt idx="26">
                  <c:v>43.569864293234673</c:v>
                </c:pt>
                <c:pt idx="27">
                  <c:v>43.624768439201418</c:v>
                </c:pt>
                <c:pt idx="28">
                  <c:v>43.41474551358634</c:v>
                </c:pt>
                <c:pt idx="29">
                  <c:v>42.97189453156917</c:v>
                </c:pt>
                <c:pt idx="30">
                  <c:v>42.327654980564205</c:v>
                </c:pt>
                <c:pt idx="31">
                  <c:v>41.512106192758019</c:v>
                </c:pt>
                <c:pt idx="32">
                  <c:v>40.553487666845989</c:v>
                </c:pt>
                <c:pt idx="33">
                  <c:v>39.477896931376442</c:v>
                </c:pt>
                <c:pt idx="34">
                  <c:v>38.309126674931903</c:v>
                </c:pt>
                <c:pt idx="35">
                  <c:v>37.068608415247766</c:v>
                </c:pt>
                <c:pt idx="36">
                  <c:v>35.775435404600287</c:v>
                </c:pt>
                <c:pt idx="37">
                  <c:v>34.446442470355436</c:v>
                </c:pt>
                <c:pt idx="38">
                  <c:v>33.096324920580514</c:v>
                </c:pt>
                <c:pt idx="39">
                  <c:v>31.737782457253871</c:v>
                </c:pt>
                <c:pt idx="40">
                  <c:v>30.381677246084838</c:v>
                </c:pt>
                <c:pt idx="41">
                  <c:v>29.03719793815911</c:v>
                </c:pt>
                <c:pt idx="42">
                  <c:v>27.712023586789279</c:v>
                </c:pt>
                <c:pt idx="43">
                  <c:v>26.412483120694876</c:v>
                </c:pt>
                <c:pt idx="44">
                  <c:v>25.143707388370892</c:v>
                </c:pt>
                <c:pt idx="45">
                  <c:v>23.909771839731224</c:v>
                </c:pt>
                <c:pt idx="46">
                  <c:v>22.713828714647999</c:v>
                </c:pt>
                <c:pt idx="47">
                  <c:v>21.558228211370757</c:v>
                </c:pt>
                <c:pt idx="48">
                  <c:v>20.444628551355745</c:v>
                </c:pt>
                <c:pt idx="49">
                  <c:v>19.374095174465008</c:v>
                </c:pt>
                <c:pt idx="50">
                  <c:v>18.347189517570683</c:v>
                </c:pt>
                <c:pt idx="51">
                  <c:v>17.36404797291863</c:v>
                </c:pt>
                <c:pt idx="52">
                  <c:v>16.424451708372551</c:v>
                </c:pt>
                <c:pt idx="53">
                  <c:v>15.527888074387432</c:v>
                </c:pt>
                <c:pt idx="54">
                  <c:v>14.673604333720471</c:v>
                </c:pt>
                <c:pt idx="55">
                  <c:v>13.860654438447286</c:v>
                </c:pt>
                <c:pt idx="56">
                  <c:v>13.087939551762352</c:v>
                </c:pt>
                <c:pt idx="57">
                  <c:v>12.354242974629024</c:v>
                </c:pt>
                <c:pt idx="58">
                  <c:v>11.658260093636088</c:v>
                </c:pt>
                <c:pt idx="59">
                  <c:v>10.998623919421252</c:v>
                </c:pt>
                <c:pt idx="60">
                  <c:v>10.373926736940216</c:v>
                </c:pt>
                <c:pt idx="61">
                  <c:v>9.782738341271596</c:v>
                </c:pt>
                <c:pt idx="62">
                  <c:v>9.2236212866503475</c:v>
                </c:pt>
                <c:pt idx="63">
                  <c:v>8.6951435327454973</c:v>
                </c:pt>
                <c:pt idx="64">
                  <c:v>8.1958888312909579</c:v>
                </c:pt>
                <c:pt idx="65">
                  <c:v>7.7244651582892958</c:v>
                </c:pt>
                <c:pt idx="66">
                  <c:v>7.2795114622273811</c:v>
                </c:pt>
                <c:pt idx="67">
                  <c:v>6.8597029670557754</c:v>
                </c:pt>
                <c:pt idx="68">
                  <c:v>6.4637552399982834</c:v>
                </c:pt>
                <c:pt idx="69">
                  <c:v>6.0904272084321969</c:v>
                </c:pt>
                <c:pt idx="70">
                  <c:v>5.7385232869384319</c:v>
                </c:pt>
                <c:pt idx="71">
                  <c:v>5.4068947549723196</c:v>
                </c:pt>
                <c:pt idx="72">
                  <c:v>5.0944405072509982</c:v>
                </c:pt>
                <c:pt idx="73">
                  <c:v>4.8001072826913873</c:v>
                </c:pt>
                <c:pt idx="74">
                  <c:v>4.5228894633708281</c:v>
                </c:pt>
                <c:pt idx="75">
                  <c:v>4.2618285223331487</c:v>
                </c:pt>
                <c:pt idx="76">
                  <c:v>4.0160121879529953</c:v>
                </c:pt>
                <c:pt idx="77">
                  <c:v>3.7845733828363208</c:v>
                </c:pt>
                <c:pt idx="78">
                  <c:v>3.5666889867270686</c:v>
                </c:pt>
                <c:pt idx="79">
                  <c:v>3.3615784654695795</c:v>
                </c:pt>
                <c:pt idx="80">
                  <c:v>3.1685024016213426</c:v>
                </c:pt>
                <c:pt idx="81">
                  <c:v>2.9867609567064086</c:v>
                </c:pt>
                <c:pt idx="82">
                  <c:v>2.8156922902460666</c:v>
                </c:pt>
                <c:pt idx="83">
                  <c:v>2.6546709565094284</c:v>
                </c:pt>
                <c:pt idx="84">
                  <c:v>2.5031062963105377</c:v>
                </c:pt>
                <c:pt idx="85">
                  <c:v>2.3604408380700681</c:v>
                </c:pt>
                <c:pt idx="86">
                  <c:v>2.226148719692524</c:v>
                </c:pt>
                <c:pt idx="87">
                  <c:v>2.0997341405298067</c:v>
                </c:pt>
                <c:pt idx="88">
                  <c:v>1.9807298507569533</c:v>
                </c:pt>
                <c:pt idx="89">
                  <c:v>1.8686956838338693</c:v>
                </c:pt>
                <c:pt idx="90">
                  <c:v>1.7632171363270623</c:v>
                </c:pt>
                <c:pt idx="91">
                  <c:v>1.6639039981858474</c:v>
                </c:pt>
                <c:pt idx="92">
                  <c:v>1.5703890355769745</c:v>
                </c:pt>
                <c:pt idx="93">
                  <c:v>1.4823267275545713</c:v>
                </c:pt>
                <c:pt idx="94">
                  <c:v>1.3993920571563663</c:v>
                </c:pt>
                <c:pt idx="95">
                  <c:v>1.3212793569515824</c:v>
                </c:pt>
                <c:pt idx="96">
                  <c:v>1.2477012086043553</c:v>
                </c:pt>
                <c:pt idx="97">
                  <c:v>1.178387395643324</c:v>
                </c:pt>
                <c:pt idx="98">
                  <c:v>1.113083908330279</c:v>
                </c:pt>
                <c:pt idx="99">
                  <c:v>1.0515519992874114</c:v>
                </c:pt>
                <c:pt idx="100">
                  <c:v>0.99356728836349928</c:v>
                </c:pt>
                <c:pt idx="101">
                  <c:v>0.93891891508614667</c:v>
                </c:pt>
                <c:pt idx="102">
                  <c:v>0.88740873695269007</c:v>
                </c:pt>
                <c:pt idx="103">
                  <c:v>0.83885057174981925</c:v>
                </c:pt>
                <c:pt idx="104">
                  <c:v>0.79306948205671068</c:v>
                </c:pt>
                <c:pt idx="105">
                  <c:v>0.74990110007304522</c:v>
                </c:pt>
                <c:pt idx="106">
                  <c:v>0.70919099091821702</c:v>
                </c:pt>
                <c:pt idx="107">
                  <c:v>0.67079405256789859</c:v>
                </c:pt>
                <c:pt idx="108">
                  <c:v>0.63457395062565602</c:v>
                </c:pt>
                <c:pt idx="109">
                  <c:v>0.60040258616842646</c:v>
                </c:pt>
                <c:pt idx="110">
                  <c:v>0.56815959495313495</c:v>
                </c:pt>
                <c:pt idx="111">
                  <c:v>0.53773187632556452</c:v>
                </c:pt>
                <c:pt idx="112">
                  <c:v>0.50901315023081706</c:v>
                </c:pt>
                <c:pt idx="113">
                  <c:v>0.48190354078534781</c:v>
                </c:pt>
                <c:pt idx="114">
                  <c:v>0.45630918493339578</c:v>
                </c:pt>
                <c:pt idx="115">
                  <c:v>0.43214186477402056</c:v>
                </c:pt>
                <c:pt idx="116">
                  <c:v>0.40931866220876351</c:v>
                </c:pt>
                <c:pt idx="117">
                  <c:v>0.38776163462333058</c:v>
                </c:pt>
                <c:pt idx="118">
                  <c:v>0.3673975103791372</c:v>
                </c:pt>
                <c:pt idx="119">
                  <c:v>0.34815740295188458</c:v>
                </c:pt>
                <c:pt idx="120">
                  <c:v>0.32997654261404902</c:v>
                </c:pt>
                <c:pt idx="121">
                  <c:v>0.31279402461618105</c:v>
                </c:pt>
                <c:pt idx="122">
                  <c:v>0.29655257287797387</c:v>
                </c:pt>
                <c:pt idx="123">
                  <c:v>0.28119831825410152</c:v>
                </c:pt>
                <c:pt idx="124">
                  <c:v>0.26668059049169368</c:v>
                </c:pt>
                <c:pt idx="125">
                  <c:v>0.25295172304608454</c:v>
                </c:pt>
                <c:pt idx="126">
                  <c:v>0.23996686996898228</c:v>
                </c:pt>
                <c:pt idx="127">
                  <c:v>0.22768383412852128</c:v>
                </c:pt>
                <c:pt idx="128">
                  <c:v>0.21606290606386827</c:v>
                </c:pt>
                <c:pt idx="129">
                  <c:v>0.20506671281805733</c:v>
                </c:pt>
                <c:pt idx="130">
                  <c:v>0.19466007613165781</c:v>
                </c:pt>
                <c:pt idx="131">
                  <c:v>0.18480987941681759</c:v>
                </c:pt>
                <c:pt idx="132">
                  <c:v>0.17548494296612396</c:v>
                </c:pt>
                <c:pt idx="133">
                  <c:v>0.16665590688379589</c:v>
                </c:pt>
                <c:pt idx="134">
                  <c:v>0.15829512125789924</c:v>
                </c:pt>
                <c:pt idx="135">
                  <c:v>0.15037654312175552</c:v>
                </c:pt>
                <c:pt idx="136">
                  <c:v>0.1428756397804625</c:v>
                </c:pt>
                <c:pt idx="138">
                  <c:v>43.624768439201418</c:v>
                </c:pt>
                <c:pt idx="139">
                  <c:v>29.08317895946761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0928"/>
        <c:axId val="492850144"/>
      </c:scatterChart>
      <c:valAx>
        <c:axId val="4928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144"/>
        <c:crosses val="autoZero"/>
        <c:crossBetween val="midCat"/>
      </c:valAx>
      <c:valAx>
        <c:axId val="492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0.49803485714285722</c:v>
                </c:pt>
                <c:pt idx="3">
                  <c:v>1.1533438571428571</c:v>
                </c:pt>
                <c:pt idx="4">
                  <c:v>1.9921392857142854</c:v>
                </c:pt>
                <c:pt idx="5">
                  <c:v>3.4338188571428576</c:v>
                </c:pt>
                <c:pt idx="6">
                  <c:v>5.6880815714285715</c:v>
                </c:pt>
                <c:pt idx="7">
                  <c:v>8.3617421428571426</c:v>
                </c:pt>
                <c:pt idx="8">
                  <c:v>11.821773428571429</c:v>
                </c:pt>
                <c:pt idx="9">
                  <c:v>15.937113571428572</c:v>
                </c:pt>
                <c:pt idx="10">
                  <c:v>20.655338</c:v>
                </c:pt>
                <c:pt idx="11">
                  <c:v>30.301485857142861</c:v>
                </c:pt>
                <c:pt idx="12">
                  <c:v>44.508584142857138</c:v>
                </c:pt>
                <c:pt idx="13">
                  <c:v>60.629184571428574</c:v>
                </c:pt>
                <c:pt idx="14">
                  <c:v>83.905758714285724</c:v>
                </c:pt>
                <c:pt idx="15">
                  <c:v>108.62401257142858</c:v>
                </c:pt>
                <c:pt idx="16">
                  <c:v>136.015927</c:v>
                </c:pt>
                <c:pt idx="17">
                  <c:v>165.58346714285713</c:v>
                </c:pt>
                <c:pt idx="18">
                  <c:v>193.447204</c:v>
                </c:pt>
                <c:pt idx="19">
                  <c:v>218.40136900000002</c:v>
                </c:pt>
                <c:pt idx="20">
                  <c:v>245.76707100000002</c:v>
                </c:pt>
                <c:pt idx="21">
                  <c:v>269.83001585714288</c:v>
                </c:pt>
                <c:pt idx="22">
                  <c:v>296.77632014285712</c:v>
                </c:pt>
                <c:pt idx="23">
                  <c:v>327.28750514285707</c:v>
                </c:pt>
                <c:pt idx="24">
                  <c:v>361.04902257142862</c:v>
                </c:pt>
                <c:pt idx="25">
                  <c:v>397.74632414285708</c:v>
                </c:pt>
                <c:pt idx="26">
                  <c:v>437.95608171428569</c:v>
                </c:pt>
                <c:pt idx="27">
                  <c:v>480.49873914285718</c:v>
                </c:pt>
                <c:pt idx="28">
                  <c:v>528.75569071428572</c:v>
                </c:pt>
                <c:pt idx="29">
                  <c:v>578.48053428571427</c:v>
                </c:pt>
                <c:pt idx="30">
                  <c:v>628.25780271428573</c:v>
                </c:pt>
                <c:pt idx="31">
                  <c:v>676.06914414285711</c:v>
                </c:pt>
                <c:pt idx="32">
                  <c:v>722.67471714285716</c:v>
                </c:pt>
                <c:pt idx="33">
                  <c:v>769.3065025714285</c:v>
                </c:pt>
                <c:pt idx="34">
                  <c:v>815.91207557142843</c:v>
                </c:pt>
                <c:pt idx="35">
                  <c:v>858.24503414285709</c:v>
                </c:pt>
                <c:pt idx="36">
                  <c:v>898.48100414285705</c:v>
                </c:pt>
                <c:pt idx="37">
                  <c:v>935.25694271428563</c:v>
                </c:pt>
                <c:pt idx="38">
                  <c:v>972.47849157142844</c:v>
                </c:pt>
                <c:pt idx="39">
                  <c:v>1010.3553492857142</c:v>
                </c:pt>
                <c:pt idx="40">
                  <c:v>1042.4130634285716</c:v>
                </c:pt>
                <c:pt idx="41">
                  <c:v>1070.303012571429</c:v>
                </c:pt>
                <c:pt idx="42">
                  <c:v>1095.0474788571428</c:v>
                </c:pt>
                <c:pt idx="43">
                  <c:v>1117.5638945714286</c:v>
                </c:pt>
                <c:pt idx="44">
                  <c:v>1139.5298508571432</c:v>
                </c:pt>
                <c:pt idx="45">
                  <c:v>1158.8745711428573</c:v>
                </c:pt>
                <c:pt idx="46">
                  <c:v>1172.9506075714285</c:v>
                </c:pt>
                <c:pt idx="47">
                  <c:v>1190.0934898571427</c:v>
                </c:pt>
                <c:pt idx="48">
                  <c:v>1208.0489552857143</c:v>
                </c:pt>
                <c:pt idx="49">
                  <c:v>1224.3792544285716</c:v>
                </c:pt>
                <c:pt idx="50">
                  <c:v>1240.8144029999999</c:v>
                </c:pt>
                <c:pt idx="51">
                  <c:v>1255.3098371428573</c:v>
                </c:pt>
                <c:pt idx="52">
                  <c:v>1269.8052712857143</c:v>
                </c:pt>
                <c:pt idx="53">
                  <c:v>1284.6938907142858</c:v>
                </c:pt>
                <c:pt idx="54">
                  <c:v>1300.3688810000003</c:v>
                </c:pt>
                <c:pt idx="55">
                  <c:v>1313.6061220000001</c:v>
                </c:pt>
                <c:pt idx="56">
                  <c:v>1327.3938224285712</c:v>
                </c:pt>
                <c:pt idx="57">
                  <c:v>1339.5301444285715</c:v>
                </c:pt>
                <c:pt idx="58">
                  <c:v>1351.2994932857146</c:v>
                </c:pt>
                <c:pt idx="59">
                  <c:v>1362.911568</c:v>
                </c:pt>
                <c:pt idx="60">
                  <c:v>1375.205164</c:v>
                </c:pt>
                <c:pt idx="61">
                  <c:v>1384.9561612857142</c:v>
                </c:pt>
                <c:pt idx="62">
                  <c:v>1393.789726</c:v>
                </c:pt>
                <c:pt idx="63">
                  <c:v>1402.1776807142855</c:v>
                </c:pt>
                <c:pt idx="64">
                  <c:v>1410.3035117142854</c:v>
                </c:pt>
                <c:pt idx="65">
                  <c:v>1418.6914662857143</c:v>
                </c:pt>
                <c:pt idx="66">
                  <c:v>1426.6862355714284</c:v>
                </c:pt>
                <c:pt idx="67">
                  <c:v>1434.4188812857142</c:v>
                </c:pt>
                <c:pt idx="68">
                  <c:v>1441.9156157142861</c:v>
                </c:pt>
                <c:pt idx="69">
                  <c:v>1449.6744737142858</c:v>
                </c:pt>
                <c:pt idx="70">
                  <c:v>1457.1974205714287</c:v>
                </c:pt>
                <c:pt idx="71">
                  <c:v>1464.7990044285712</c:v>
                </c:pt>
                <c:pt idx="72">
                  <c:v>1471.5617928571428</c:v>
                </c:pt>
                <c:pt idx="73">
                  <c:v>1477.5382105714289</c:v>
                </c:pt>
                <c:pt idx="74">
                  <c:v>1482.8331069999999</c:v>
                </c:pt>
                <c:pt idx="75">
                  <c:v>1487.525119142857</c:v>
                </c:pt>
                <c:pt idx="76">
                  <c:v>1491.7715212857142</c:v>
                </c:pt>
                <c:pt idx="77">
                  <c:v>1495.6771625714287</c:v>
                </c:pt>
                <c:pt idx="78">
                  <c:v>1499.2944680000001</c:v>
                </c:pt>
                <c:pt idx="79">
                  <c:v>1503.0690475714282</c:v>
                </c:pt>
                <c:pt idx="80">
                  <c:v>1506.3455922857142</c:v>
                </c:pt>
                <c:pt idx="81">
                  <c:v>1509.2289517142858</c:v>
                </c:pt>
                <c:pt idx="82">
                  <c:v>1512.0074617142859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3.9273736399620933</c:v>
                </c:pt>
                <c:pt idx="3">
                  <c:v>8.4798975441222169</c:v>
                </c:pt>
                <c:pt idx="4">
                  <c:v>13.731743954617485</c:v>
                </c:pt>
                <c:pt idx="5">
                  <c:v>19.761247661572952</c:v>
                </c:pt>
                <c:pt idx="6">
                  <c:v>26.650322206711387</c:v>
                </c:pt>
                <c:pt idx="7">
                  <c:v>34.483716184174163</c:v>
                </c:pt>
                <c:pt idx="8">
                  <c:v>43.348105533177439</c:v>
                </c:pt>
                <c:pt idx="9">
                  <c:v>53.331022172501648</c:v>
                </c:pt>
                <c:pt idx="10">
                  <c:v>64.519624390729547</c:v>
                </c:pt>
                <c:pt idx="11">
                  <c:v>76.999319955138503</c:v>
                </c:pt>
                <c:pt idx="12">
                  <c:v>90.852258774003616</c:v>
                </c:pt>
                <c:pt idx="13">
                  <c:v>106.15571794398669</c:v>
                </c:pt>
                <c:pt idx="14">
                  <c:v>122.98040790844811</c:v>
                </c:pt>
                <c:pt idx="15">
                  <c:v>141.38873399397443</c:v>
                </c:pt>
                <c:pt idx="16">
                  <c:v>161.43305251914558</c:v>
                </c:pt>
                <c:pt idx="17">
                  <c:v>183.15396471934488</c:v>
                </c:pt>
                <c:pt idx="18">
                  <c:v>206.57869465493624</c:v>
                </c:pt>
                <c:pt idx="19">
                  <c:v>231.71959884477565</c:v>
                </c:pt>
                <c:pt idx="20">
                  <c:v>258.57285541046008</c:v>
                </c:pt>
                <c:pt idx="21">
                  <c:v>287.11737889957072</c:v>
                </c:pt>
                <c:pt idx="22">
                  <c:v>317.3140036128417</c:v>
                </c:pt>
                <c:pt idx="23">
                  <c:v>349.10497319710436</c:v>
                </c:pt>
                <c:pt idx="24">
                  <c:v>382.4137675664025</c:v>
                </c:pt>
                <c:pt idx="25">
                  <c:v>417.14529003928243</c:v>
                </c:pt>
                <c:pt idx="26">
                  <c:v>453.18642816739282</c:v>
                </c:pt>
                <c:pt idx="27">
                  <c:v>490.40699138336674</c:v>
                </c:pt>
                <c:pt idx="28">
                  <c:v>528.6610176750836</c:v>
                </c:pt>
                <c:pt idx="29">
                  <c:v>567.78843040086599</c:v>
                </c:pt>
                <c:pt idx="30">
                  <c:v>607.61701552163186</c:v>
                </c:pt>
                <c:pt idx="31">
                  <c:v>647.9646793709926</c:v>
                </c:pt>
                <c:pt idx="32">
                  <c:v>688.64193802538637</c:v>
                </c:pt>
                <c:pt idx="33">
                  <c:v>729.45458174886301</c:v>
                </c:pt>
                <c:pt idx="34">
                  <c:v>770.20645219012692</c:v>
                </c:pt>
                <c:pt idx="35">
                  <c:v>810.7022662492808</c:v>
                </c:pt>
                <c:pt idx="36">
                  <c:v>850.75041896936671</c:v>
                </c:pt>
                <c:pt idx="37">
                  <c:v>890.16569851040947</c:v>
                </c:pt>
                <c:pt idx="38">
                  <c:v>928.7718492010149</c:v>
                </c:pt>
                <c:pt idx="39">
                  <c:v>966.4039237086954</c:v>
                </c:pt>
                <c:pt idx="40">
                  <c:v>1002.9103723098306</c:v>
                </c:pt>
                <c:pt idx="41">
                  <c:v>1038.1548257804027</c:v>
                </c:pt>
                <c:pt idx="42">
                  <c:v>1072.017538213375</c:v>
                </c:pt>
                <c:pt idx="43">
                  <c:v>1104.3964666970446</c:v>
                </c:pt>
                <c:pt idx="44">
                  <c:v>1135.2079758353648</c:v>
                </c:pt>
                <c:pt idx="45">
                  <c:v>1164.3871661265705</c:v>
                </c:pt>
                <c:pt idx="46">
                  <c:v>1191.8878358271679</c:v>
                </c:pt>
                <c:pt idx="47">
                  <c:v>1217.6820957361654</c:v>
                </c:pt>
                <c:pt idx="48">
                  <c:v>1241.7596650121263</c:v>
                </c:pt>
                <c:pt idx="49">
                  <c:v>1264.126883419892</c:v>
                </c:pt>
                <c:pt idx="50">
                  <c:v>1284.8054811040363</c:v>
                </c:pt>
                <c:pt idx="51">
                  <c:v>1303.8311509891228</c:v>
                </c:pt>
                <c:pt idx="52">
                  <c:v>1321.2519711772511</c:v>
                </c:pt>
                <c:pt idx="53">
                  <c:v>1337.1267252902205</c:v>
                </c:pt>
                <c:pt idx="54">
                  <c:v>1351.523167693128</c:v>
                </c:pt>
                <c:pt idx="55">
                  <c:v>1364.5162781019385</c:v>
                </c:pt>
                <c:pt idx="56">
                  <c:v>1376.1865464283712</c:v>
                </c:pt>
                <c:pt idx="57">
                  <c:v>1386.6183240921061</c:v>
                </c:pt>
                <c:pt idx="58">
                  <c:v>1395.8982726917445</c:v>
                </c:pt>
                <c:pt idx="59">
                  <c:v>1404.1139351357263</c:v>
                </c:pt>
                <c:pt idx="60">
                  <c:v>1411.3524483483563</c:v>
                </c:pt>
                <c:pt idx="61">
                  <c:v>1417.6994107215312</c:v>
                </c:pt>
                <c:pt idx="62">
                  <c:v>1423.237911789678</c:v>
                </c:pt>
                <c:pt idx="63">
                  <c:v>1428.0477263401178</c:v>
                </c:pt>
                <c:pt idx="64">
                  <c:v>1432.2046704719432</c:v>
                </c:pt>
                <c:pt idx="65">
                  <c:v>1435.780113082503</c:v>
                </c:pt>
                <c:pt idx="66">
                  <c:v>1438.8406329514683</c:v>
                </c:pt>
                <c:pt idx="67">
                  <c:v>1441.4478090311959</c:v>
                </c:pt>
                <c:pt idx="68">
                  <c:v>1443.6581297286602</c:v>
                </c:pt>
                <c:pt idx="69">
                  <c:v>1445.523005840422</c:v>
                </c:pt>
                <c:pt idx="70">
                  <c:v>1447.0888713173119</c:v>
                </c:pt>
                <c:pt idx="71">
                  <c:v>1448.3973561124722</c:v>
                </c:pt>
                <c:pt idx="72">
                  <c:v>1449.4855159171548</c:v>
                </c:pt>
                <c:pt idx="73">
                  <c:v>1450.3861045200247</c:v>
                </c:pt>
                <c:pt idx="74">
                  <c:v>1451.1278757441062</c:v>
                </c:pt>
                <c:pt idx="75">
                  <c:v>1451.7359033312644</c:v>
                </c:pt>
                <c:pt idx="76">
                  <c:v>1452.2319086746124</c:v>
                </c:pt>
                <c:pt idx="77">
                  <c:v>1452.6345878714303</c:v>
                </c:pt>
                <c:pt idx="78">
                  <c:v>1452.9599311210654</c:v>
                </c:pt>
                <c:pt idx="79">
                  <c:v>1453.2215289736807</c:v>
                </c:pt>
                <c:pt idx="80">
                  <c:v>1453.4308613082862</c:v>
                </c:pt>
                <c:pt idx="81">
                  <c:v>1453.5975661552709</c:v>
                </c:pt>
                <c:pt idx="82">
                  <c:v>1453.7296865630285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9360"/>
        <c:axId val="492847792"/>
      </c:scatterChart>
      <c:valAx>
        <c:axId val="4928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valAx>
        <c:axId val="492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0.1048494285714287</c:v>
                </c:pt>
                <c:pt idx="3">
                  <c:v>0.2621235714285714</c:v>
                </c:pt>
                <c:pt idx="4">
                  <c:v>0.44560999999999978</c:v>
                </c:pt>
                <c:pt idx="5">
                  <c:v>1.0484941428571437</c:v>
                </c:pt>
                <c:pt idx="6">
                  <c:v>1.8610772857142854</c:v>
                </c:pt>
                <c:pt idx="7">
                  <c:v>2.2804751428571426</c:v>
                </c:pt>
                <c:pt idx="8">
                  <c:v>3.0668458571428583</c:v>
                </c:pt>
                <c:pt idx="9">
                  <c:v>3.7221547142857143</c:v>
                </c:pt>
                <c:pt idx="10">
                  <c:v>4.3250389999999994</c:v>
                </c:pt>
                <c:pt idx="11">
                  <c:v>9.2529624285714327</c:v>
                </c:pt>
                <c:pt idx="12">
                  <c:v>13.813912857142849</c:v>
                </c:pt>
                <c:pt idx="13">
                  <c:v>15.727415000000008</c:v>
                </c:pt>
                <c:pt idx="14">
                  <c:v>22.883388714285722</c:v>
                </c:pt>
                <c:pt idx="15">
                  <c:v>24.325068428571427</c:v>
                </c:pt>
                <c:pt idx="16">
                  <c:v>26.998728999999997</c:v>
                </c:pt>
                <c:pt idx="17">
                  <c:v>29.174354714285698</c:v>
                </c:pt>
                <c:pt idx="18">
                  <c:v>27.47055142857144</c:v>
                </c:pt>
                <c:pt idx="19">
                  <c:v>24.560979571428589</c:v>
                </c:pt>
                <c:pt idx="20">
                  <c:v>26.972516571428571</c:v>
                </c:pt>
                <c:pt idx="21">
                  <c:v>23.669759428571439</c:v>
                </c:pt>
                <c:pt idx="22">
                  <c:v>26.553118857142806</c:v>
                </c:pt>
                <c:pt idx="23">
                  <c:v>30.117999571428527</c:v>
                </c:pt>
                <c:pt idx="24">
                  <c:v>33.368332000000123</c:v>
                </c:pt>
                <c:pt idx="25">
                  <c:v>36.304116142857026</c:v>
                </c:pt>
                <c:pt idx="26">
                  <c:v>39.816572142857183</c:v>
                </c:pt>
                <c:pt idx="27">
                  <c:v>42.14947200000006</c:v>
                </c:pt>
                <c:pt idx="28">
                  <c:v>47.863766142857116</c:v>
                </c:pt>
                <c:pt idx="29">
                  <c:v>49.331658142857123</c:v>
                </c:pt>
                <c:pt idx="30">
                  <c:v>49.384083000000032</c:v>
                </c:pt>
                <c:pt idx="31">
                  <c:v>47.418155999999954</c:v>
                </c:pt>
                <c:pt idx="32">
                  <c:v>46.212387571428621</c:v>
                </c:pt>
                <c:pt idx="33">
                  <c:v>46.238599999999906</c:v>
                </c:pt>
                <c:pt idx="34">
                  <c:v>46.212387571428508</c:v>
                </c:pt>
                <c:pt idx="35">
                  <c:v>41.939773142857234</c:v>
                </c:pt>
                <c:pt idx="36">
                  <c:v>39.842784571428524</c:v>
                </c:pt>
                <c:pt idx="37">
                  <c:v>36.382753142857155</c:v>
                </c:pt>
                <c:pt idx="38">
                  <c:v>36.828363428571379</c:v>
                </c:pt>
                <c:pt idx="39">
                  <c:v>37.483672285714306</c:v>
                </c:pt>
                <c:pt idx="40">
                  <c:v>31.664528714285893</c:v>
                </c:pt>
                <c:pt idx="41">
                  <c:v>27.496763714285976</c:v>
                </c:pt>
                <c:pt idx="42">
                  <c:v>24.351280857142569</c:v>
                </c:pt>
                <c:pt idx="43">
                  <c:v>22.123230285714158</c:v>
                </c:pt>
                <c:pt idx="44">
                  <c:v>21.572770857143155</c:v>
                </c:pt>
                <c:pt idx="45">
                  <c:v>18.951534857142747</c:v>
                </c:pt>
                <c:pt idx="46">
                  <c:v>13.682850999999687</c:v>
                </c:pt>
                <c:pt idx="47">
                  <c:v>16.749696857142794</c:v>
                </c:pt>
                <c:pt idx="48">
                  <c:v>17.562280000000442</c:v>
                </c:pt>
                <c:pt idx="49">
                  <c:v>15.937113714285601</c:v>
                </c:pt>
                <c:pt idx="50">
                  <c:v>16.041963142856844</c:v>
                </c:pt>
                <c:pt idx="51">
                  <c:v>14.10224871428602</c:v>
                </c:pt>
                <c:pt idx="52">
                  <c:v>14.102248714285793</c:v>
                </c:pt>
                <c:pt idx="53">
                  <c:v>14.495433999999818</c:v>
                </c:pt>
                <c:pt idx="54">
                  <c:v>15.281804857143129</c:v>
                </c:pt>
                <c:pt idx="55">
                  <c:v>12.844055571428385</c:v>
                </c:pt>
                <c:pt idx="56">
                  <c:v>13.394514999999842</c:v>
                </c:pt>
                <c:pt idx="57">
                  <c:v>11.743136571428636</c:v>
                </c:pt>
                <c:pt idx="58">
                  <c:v>11.376163428571658</c:v>
                </c:pt>
                <c:pt idx="59">
                  <c:v>11.218889285714226</c:v>
                </c:pt>
                <c:pt idx="60">
                  <c:v>11.900410571428552</c:v>
                </c:pt>
                <c:pt idx="61">
                  <c:v>9.3578118571427922</c:v>
                </c:pt>
                <c:pt idx="62">
                  <c:v>8.4403792857143571</c:v>
                </c:pt>
                <c:pt idx="63">
                  <c:v>7.994769285714141</c:v>
                </c:pt>
                <c:pt idx="64">
                  <c:v>7.7326455714284057</c:v>
                </c:pt>
                <c:pt idx="65">
                  <c:v>7.9947691428575345</c:v>
                </c:pt>
                <c:pt idx="66">
                  <c:v>7.6015838571425993</c:v>
                </c:pt>
                <c:pt idx="67">
                  <c:v>7.33946028571438</c:v>
                </c:pt>
                <c:pt idx="68">
                  <c:v>7.1035490000004975</c:v>
                </c:pt>
                <c:pt idx="69">
                  <c:v>7.365672571428262</c:v>
                </c:pt>
                <c:pt idx="70">
                  <c:v>7.1297614285712134</c:v>
                </c:pt>
                <c:pt idx="71">
                  <c:v>7.208398428571285</c:v>
                </c:pt>
                <c:pt idx="72">
                  <c:v>6.3696030000002102</c:v>
                </c:pt>
                <c:pt idx="73">
                  <c:v>5.5832322857144154</c:v>
                </c:pt>
                <c:pt idx="74">
                  <c:v>4.9017109999996356</c:v>
                </c:pt>
                <c:pt idx="75">
                  <c:v>4.2988267142858367</c:v>
                </c:pt>
                <c:pt idx="76">
                  <c:v>3.853216714285622</c:v>
                </c:pt>
                <c:pt idx="77">
                  <c:v>3.5124558571432085</c:v>
                </c:pt>
                <c:pt idx="78">
                  <c:v>3.2241199999999703</c:v>
                </c:pt>
                <c:pt idx="79">
                  <c:v>3.38139414285672</c:v>
                </c:pt>
                <c:pt idx="80">
                  <c:v>2.8833592857143908</c:v>
                </c:pt>
                <c:pt idx="81">
                  <c:v>2.4901740000001378</c:v>
                </c:pt>
                <c:pt idx="82">
                  <c:v>2.3853245714286682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3.9273736399620933</c:v>
                </c:pt>
                <c:pt idx="3">
                  <c:v>4.5525239041601244</c:v>
                </c:pt>
                <c:pt idx="4">
                  <c:v>5.2518464104952676</c:v>
                </c:pt>
                <c:pt idx="5">
                  <c:v>6.0295037069554676</c:v>
                </c:pt>
                <c:pt idx="6">
                  <c:v>6.8890745451384365</c:v>
                </c:pt>
                <c:pt idx="7">
                  <c:v>7.8333939774627783</c:v>
                </c:pt>
                <c:pt idx="8">
                  <c:v>8.864389349003277</c:v>
                </c:pt>
                <c:pt idx="9">
                  <c:v>9.9829166393242055</c:v>
                </c:pt>
                <c:pt idx="10">
                  <c:v>11.188602218227897</c:v>
                </c:pt>
                <c:pt idx="11">
                  <c:v>12.47969556440896</c:v>
                </c:pt>
                <c:pt idx="12">
                  <c:v>13.852938818865114</c:v>
                </c:pt>
                <c:pt idx="13">
                  <c:v>15.30345916998307</c:v>
                </c:pt>
                <c:pt idx="14">
                  <c:v>16.824689964461424</c:v>
                </c:pt>
                <c:pt idx="15">
                  <c:v>18.408326085526319</c:v>
                </c:pt>
                <c:pt idx="16">
                  <c:v>20.044318525171164</c:v>
                </c:pt>
                <c:pt idx="17">
                  <c:v>21.720912200199301</c:v>
                </c:pt>
                <c:pt idx="18">
                  <c:v>23.424729935591369</c:v>
                </c:pt>
                <c:pt idx="19">
                  <c:v>25.140904189839404</c:v>
                </c:pt>
                <c:pt idx="20">
                  <c:v>26.853256565684408</c:v>
                </c:pt>
                <c:pt idx="21">
                  <c:v>28.54452348911067</c:v>
                </c:pt>
                <c:pt idx="22">
                  <c:v>30.196624713270982</c:v>
                </c:pt>
                <c:pt idx="23">
                  <c:v>31.790969584262665</c:v>
                </c:pt>
                <c:pt idx="24">
                  <c:v>33.308794369298148</c:v>
                </c:pt>
                <c:pt idx="25">
                  <c:v>34.731522472879931</c:v>
                </c:pt>
                <c:pt idx="26">
                  <c:v>36.041138128110411</c:v>
                </c:pt>
                <c:pt idx="27">
                  <c:v>37.220563215973954</c:v>
                </c:pt>
                <c:pt idx="28">
                  <c:v>38.254026291716833</c:v>
                </c:pt>
                <c:pt idx="29">
                  <c:v>39.127412725782399</c:v>
                </c:pt>
                <c:pt idx="30">
                  <c:v>39.828585120765872</c:v>
                </c:pt>
                <c:pt idx="31">
                  <c:v>40.34766384936075</c:v>
                </c:pt>
                <c:pt idx="32">
                  <c:v>40.677258654393754</c:v>
                </c:pt>
                <c:pt idx="33">
                  <c:v>40.812643723476647</c:v>
                </c:pt>
                <c:pt idx="34">
                  <c:v>40.751870441263932</c:v>
                </c:pt>
                <c:pt idx="35">
                  <c:v>40.495814059153822</c:v>
                </c:pt>
                <c:pt idx="36">
                  <c:v>40.048152720085923</c:v>
                </c:pt>
                <c:pt idx="37">
                  <c:v>39.415279541042764</c:v>
                </c:pt>
                <c:pt idx="38">
                  <c:v>38.606150690605439</c:v>
                </c:pt>
                <c:pt idx="39">
                  <c:v>37.632074507680521</c:v>
                </c:pt>
                <c:pt idx="40">
                  <c:v>36.506448601135212</c:v>
                </c:pt>
                <c:pt idx="41">
                  <c:v>35.244453470572047</c:v>
                </c:pt>
                <c:pt idx="42">
                  <c:v>33.862712432972415</c:v>
                </c:pt>
                <c:pt idx="43">
                  <c:v>32.378928483669704</c:v>
                </c:pt>
                <c:pt idx="44">
                  <c:v>30.811509138320098</c:v>
                </c:pt>
                <c:pt idx="45">
                  <c:v>29.179190291205625</c:v>
                </c:pt>
                <c:pt idx="46">
                  <c:v>27.500669700597477</c:v>
                </c:pt>
                <c:pt idx="47">
                  <c:v>25.794259908997358</c:v>
                </c:pt>
                <c:pt idx="48">
                  <c:v>24.077569275961082</c:v>
                </c:pt>
                <c:pt idx="49">
                  <c:v>22.367218407765602</c:v>
                </c:pt>
                <c:pt idx="50">
                  <c:v>20.678597684144272</c:v>
                </c:pt>
                <c:pt idx="51">
                  <c:v>19.025669885086476</c:v>
                </c:pt>
                <c:pt idx="52">
                  <c:v>17.420820188128243</c:v>
                </c:pt>
                <c:pt idx="53">
                  <c:v>15.874754112969372</c:v>
                </c:pt>
                <c:pt idx="54">
                  <c:v>14.396442402907427</c:v>
                </c:pt>
                <c:pt idx="55">
                  <c:v>12.993110408810535</c:v>
                </c:pt>
                <c:pt idx="56">
                  <c:v>11.670268326432769</c:v>
                </c:pt>
                <c:pt idx="57">
                  <c:v>10.431777663734952</c:v>
                </c:pt>
                <c:pt idx="58">
                  <c:v>9.2799485996384181</c:v>
                </c:pt>
                <c:pt idx="59">
                  <c:v>8.2156624439816159</c:v>
                </c:pt>
                <c:pt idx="60">
                  <c:v>7.2385132126301741</c:v>
                </c:pt>
                <c:pt idx="61">
                  <c:v>6.3469623731747564</c:v>
                </c:pt>
                <c:pt idx="62">
                  <c:v>5.5385010681468234</c:v>
                </c:pt>
                <c:pt idx="63">
                  <c:v>4.8098145504397731</c:v>
                </c:pt>
                <c:pt idx="64">
                  <c:v>4.156944131825365</c:v>
                </c:pt>
                <c:pt idx="65">
                  <c:v>3.5754426105598722</c:v>
                </c:pt>
                <c:pt idx="66">
                  <c:v>3.0605198689651996</c:v>
                </c:pt>
                <c:pt idx="67">
                  <c:v>2.6071760797275747</c:v>
                </c:pt>
                <c:pt idx="68">
                  <c:v>2.2103206974642737</c:v>
                </c:pt>
                <c:pt idx="69">
                  <c:v>1.8648761117617454</c:v>
                </c:pt>
                <c:pt idx="70">
                  <c:v>1.5658654768900024</c:v>
                </c:pt>
                <c:pt idx="71">
                  <c:v>1.3084847951601408</c:v>
                </c:pt>
                <c:pt idx="72">
                  <c:v>1.0881598046826371</c:v>
                </c:pt>
                <c:pt idx="73">
                  <c:v>0.90058860286986686</c:v>
                </c:pt>
                <c:pt idx="74">
                  <c:v>0.74177122408142371</c:v>
                </c:pt>
                <c:pt idx="75">
                  <c:v>0.60802758715820693</c:v>
                </c:pt>
                <c:pt idx="76">
                  <c:v>0.49600534334819307</c:v>
                </c:pt>
                <c:pt idx="77">
                  <c:v>0.40267919681786923</c:v>
                </c:pt>
                <c:pt idx="78">
                  <c:v>0.32534324963513628</c:v>
                </c:pt>
                <c:pt idx="79">
                  <c:v>0.26159785261531754</c:v>
                </c:pt>
                <c:pt idx="80">
                  <c:v>0.2093323346054432</c:v>
                </c:pt>
                <c:pt idx="81">
                  <c:v>0.16670484698456356</c:v>
                </c:pt>
                <c:pt idx="82">
                  <c:v>0.13212040775750394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7688"/>
        <c:axId val="251648864"/>
      </c:scatterChart>
      <c:valAx>
        <c:axId val="25164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valAx>
        <c:axId val="2516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0.49803485714285722</c:v>
                </c:pt>
                <c:pt idx="3">
                  <c:v>1.1533438571428571</c:v>
                </c:pt>
                <c:pt idx="4">
                  <c:v>1.9921392857142854</c:v>
                </c:pt>
                <c:pt idx="5">
                  <c:v>3.4338188571428576</c:v>
                </c:pt>
                <c:pt idx="6">
                  <c:v>5.6880815714285715</c:v>
                </c:pt>
                <c:pt idx="7">
                  <c:v>8.3617421428571426</c:v>
                </c:pt>
                <c:pt idx="8">
                  <c:v>11.821773428571429</c:v>
                </c:pt>
                <c:pt idx="9">
                  <c:v>15.937113571428572</c:v>
                </c:pt>
                <c:pt idx="10">
                  <c:v>20.655338</c:v>
                </c:pt>
                <c:pt idx="11">
                  <c:v>30.301485857142861</c:v>
                </c:pt>
                <c:pt idx="12">
                  <c:v>44.508584142857138</c:v>
                </c:pt>
                <c:pt idx="13">
                  <c:v>60.629184571428574</c:v>
                </c:pt>
                <c:pt idx="14">
                  <c:v>83.905758714285724</c:v>
                </c:pt>
                <c:pt idx="15">
                  <c:v>108.62401257142858</c:v>
                </c:pt>
                <c:pt idx="16">
                  <c:v>136.015927</c:v>
                </c:pt>
                <c:pt idx="17">
                  <c:v>165.58346714285713</c:v>
                </c:pt>
                <c:pt idx="18">
                  <c:v>193.447204</c:v>
                </c:pt>
                <c:pt idx="19">
                  <c:v>218.40136900000002</c:v>
                </c:pt>
                <c:pt idx="20">
                  <c:v>245.76707100000002</c:v>
                </c:pt>
                <c:pt idx="21">
                  <c:v>269.83001585714288</c:v>
                </c:pt>
                <c:pt idx="22">
                  <c:v>296.77632014285712</c:v>
                </c:pt>
                <c:pt idx="23">
                  <c:v>327.28750514285707</c:v>
                </c:pt>
                <c:pt idx="24">
                  <c:v>361.04902257142862</c:v>
                </c:pt>
                <c:pt idx="25">
                  <c:v>397.74632414285708</c:v>
                </c:pt>
                <c:pt idx="26">
                  <c:v>437.95608171428569</c:v>
                </c:pt>
                <c:pt idx="27">
                  <c:v>480.49873914285718</c:v>
                </c:pt>
                <c:pt idx="28">
                  <c:v>528.75569071428572</c:v>
                </c:pt>
                <c:pt idx="29">
                  <c:v>578.48053428571427</c:v>
                </c:pt>
                <c:pt idx="30">
                  <c:v>628.25780271428573</c:v>
                </c:pt>
                <c:pt idx="31">
                  <c:v>676.06914414285711</c:v>
                </c:pt>
                <c:pt idx="32">
                  <c:v>722.67471714285716</c:v>
                </c:pt>
                <c:pt idx="33">
                  <c:v>769.3065025714285</c:v>
                </c:pt>
                <c:pt idx="34">
                  <c:v>815.91207557142843</c:v>
                </c:pt>
                <c:pt idx="35">
                  <c:v>858.24503414285709</c:v>
                </c:pt>
                <c:pt idx="36">
                  <c:v>898.48100414285705</c:v>
                </c:pt>
                <c:pt idx="37">
                  <c:v>935.25694271428563</c:v>
                </c:pt>
                <c:pt idx="38">
                  <c:v>972.47849157142844</c:v>
                </c:pt>
                <c:pt idx="39">
                  <c:v>1010.3553492857142</c:v>
                </c:pt>
                <c:pt idx="40">
                  <c:v>1042.4130634285716</c:v>
                </c:pt>
                <c:pt idx="41">
                  <c:v>1070.303012571429</c:v>
                </c:pt>
                <c:pt idx="42">
                  <c:v>1095.0474788571428</c:v>
                </c:pt>
                <c:pt idx="43">
                  <c:v>1117.5638945714286</c:v>
                </c:pt>
                <c:pt idx="44">
                  <c:v>1139.5298508571432</c:v>
                </c:pt>
                <c:pt idx="45">
                  <c:v>1158.8745711428573</c:v>
                </c:pt>
                <c:pt idx="46">
                  <c:v>1172.9506075714285</c:v>
                </c:pt>
                <c:pt idx="47">
                  <c:v>1190.0934898571427</c:v>
                </c:pt>
                <c:pt idx="48">
                  <c:v>1208.0489552857143</c:v>
                </c:pt>
                <c:pt idx="49">
                  <c:v>1224.3792544285716</c:v>
                </c:pt>
                <c:pt idx="50">
                  <c:v>1240.8144029999999</c:v>
                </c:pt>
                <c:pt idx="51">
                  <c:v>1255.3098371428573</c:v>
                </c:pt>
                <c:pt idx="52">
                  <c:v>1269.8052712857143</c:v>
                </c:pt>
                <c:pt idx="53">
                  <c:v>1284.6938907142858</c:v>
                </c:pt>
                <c:pt idx="54">
                  <c:v>1300.3688810000003</c:v>
                </c:pt>
                <c:pt idx="55">
                  <c:v>1313.6061220000001</c:v>
                </c:pt>
                <c:pt idx="56">
                  <c:v>1327.3938224285712</c:v>
                </c:pt>
                <c:pt idx="57">
                  <c:v>1339.5301444285715</c:v>
                </c:pt>
                <c:pt idx="58">
                  <c:v>1351.2994932857146</c:v>
                </c:pt>
                <c:pt idx="59">
                  <c:v>1362.911568</c:v>
                </c:pt>
                <c:pt idx="60">
                  <c:v>1375.205164</c:v>
                </c:pt>
                <c:pt idx="61">
                  <c:v>1384.9561612857142</c:v>
                </c:pt>
                <c:pt idx="62">
                  <c:v>1393.789726</c:v>
                </c:pt>
                <c:pt idx="63">
                  <c:v>1402.1776807142855</c:v>
                </c:pt>
                <c:pt idx="64">
                  <c:v>1410.3035117142854</c:v>
                </c:pt>
                <c:pt idx="65">
                  <c:v>1418.6914662857143</c:v>
                </c:pt>
                <c:pt idx="66">
                  <c:v>1426.6862355714284</c:v>
                </c:pt>
                <c:pt idx="67">
                  <c:v>1434.4188812857142</c:v>
                </c:pt>
                <c:pt idx="68">
                  <c:v>1441.9156157142861</c:v>
                </c:pt>
                <c:pt idx="69">
                  <c:v>1449.6744737142858</c:v>
                </c:pt>
                <c:pt idx="70">
                  <c:v>1457.1974205714287</c:v>
                </c:pt>
                <c:pt idx="71">
                  <c:v>1464.7990044285712</c:v>
                </c:pt>
                <c:pt idx="72">
                  <c:v>1471.5617928571428</c:v>
                </c:pt>
                <c:pt idx="73">
                  <c:v>1477.5382105714289</c:v>
                </c:pt>
                <c:pt idx="74">
                  <c:v>1482.8331069999999</c:v>
                </c:pt>
                <c:pt idx="75">
                  <c:v>1487.525119142857</c:v>
                </c:pt>
                <c:pt idx="76">
                  <c:v>1491.7715212857142</c:v>
                </c:pt>
                <c:pt idx="77">
                  <c:v>1495.6771625714287</c:v>
                </c:pt>
                <c:pt idx="78">
                  <c:v>1499.2944680000001</c:v>
                </c:pt>
                <c:pt idx="79">
                  <c:v>1503.0690475714282</c:v>
                </c:pt>
                <c:pt idx="80">
                  <c:v>1506.3455922857142</c:v>
                </c:pt>
                <c:pt idx="81">
                  <c:v>1509.2289517142858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6904"/>
        <c:axId val="251650040"/>
      </c:scatterChart>
      <c:valAx>
        <c:axId val="2516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0.1048494285714287</c:v>
                </c:pt>
                <c:pt idx="3">
                  <c:v>0.2621235714285714</c:v>
                </c:pt>
                <c:pt idx="4">
                  <c:v>0.44560999999999978</c:v>
                </c:pt>
                <c:pt idx="5">
                  <c:v>1.0484941428571437</c:v>
                </c:pt>
                <c:pt idx="6">
                  <c:v>1.8610772857142854</c:v>
                </c:pt>
                <c:pt idx="7">
                  <c:v>2.2804751428571426</c:v>
                </c:pt>
                <c:pt idx="8">
                  <c:v>3.0668458571428583</c:v>
                </c:pt>
                <c:pt idx="9">
                  <c:v>3.7221547142857143</c:v>
                </c:pt>
                <c:pt idx="10">
                  <c:v>4.3250389999999994</c:v>
                </c:pt>
                <c:pt idx="11">
                  <c:v>9.2529624285714327</c:v>
                </c:pt>
                <c:pt idx="12">
                  <c:v>13.813912857142849</c:v>
                </c:pt>
                <c:pt idx="13">
                  <c:v>15.727415000000008</c:v>
                </c:pt>
                <c:pt idx="14">
                  <c:v>22.883388714285722</c:v>
                </c:pt>
                <c:pt idx="15">
                  <c:v>24.325068428571427</c:v>
                </c:pt>
                <c:pt idx="16">
                  <c:v>26.998728999999997</c:v>
                </c:pt>
                <c:pt idx="17">
                  <c:v>29.174354714285698</c:v>
                </c:pt>
                <c:pt idx="18">
                  <c:v>27.47055142857144</c:v>
                </c:pt>
                <c:pt idx="19">
                  <c:v>24.560979571428589</c:v>
                </c:pt>
                <c:pt idx="20">
                  <c:v>26.972516571428571</c:v>
                </c:pt>
                <c:pt idx="21">
                  <c:v>23.669759428571439</c:v>
                </c:pt>
                <c:pt idx="22">
                  <c:v>26.553118857142806</c:v>
                </c:pt>
                <c:pt idx="23">
                  <c:v>30.117999571428527</c:v>
                </c:pt>
                <c:pt idx="24">
                  <c:v>33.368332000000123</c:v>
                </c:pt>
                <c:pt idx="25">
                  <c:v>36.304116142857026</c:v>
                </c:pt>
                <c:pt idx="26">
                  <c:v>39.816572142857183</c:v>
                </c:pt>
                <c:pt idx="27">
                  <c:v>42.14947200000006</c:v>
                </c:pt>
                <c:pt idx="28">
                  <c:v>47.863766142857116</c:v>
                </c:pt>
                <c:pt idx="29">
                  <c:v>49.331658142857123</c:v>
                </c:pt>
                <c:pt idx="30">
                  <c:v>49.384083000000032</c:v>
                </c:pt>
                <c:pt idx="31">
                  <c:v>47.418155999999954</c:v>
                </c:pt>
                <c:pt idx="32">
                  <c:v>46.212387571428621</c:v>
                </c:pt>
                <c:pt idx="33">
                  <c:v>46.238599999999906</c:v>
                </c:pt>
                <c:pt idx="34">
                  <c:v>46.212387571428508</c:v>
                </c:pt>
                <c:pt idx="35">
                  <c:v>41.939773142857234</c:v>
                </c:pt>
                <c:pt idx="36">
                  <c:v>39.842784571428524</c:v>
                </c:pt>
                <c:pt idx="37">
                  <c:v>36.382753142857155</c:v>
                </c:pt>
                <c:pt idx="38">
                  <c:v>36.828363428571379</c:v>
                </c:pt>
                <c:pt idx="39">
                  <c:v>37.483672285714306</c:v>
                </c:pt>
                <c:pt idx="40">
                  <c:v>31.664528714285893</c:v>
                </c:pt>
                <c:pt idx="41">
                  <c:v>27.496763714285976</c:v>
                </c:pt>
                <c:pt idx="42">
                  <c:v>24.351280857142569</c:v>
                </c:pt>
                <c:pt idx="43">
                  <c:v>22.123230285714158</c:v>
                </c:pt>
                <c:pt idx="44">
                  <c:v>21.572770857143155</c:v>
                </c:pt>
                <c:pt idx="45">
                  <c:v>18.951534857142747</c:v>
                </c:pt>
                <c:pt idx="46">
                  <c:v>13.682850999999687</c:v>
                </c:pt>
                <c:pt idx="47">
                  <c:v>16.749696857142794</c:v>
                </c:pt>
                <c:pt idx="48">
                  <c:v>17.562280000000442</c:v>
                </c:pt>
                <c:pt idx="49">
                  <c:v>15.937113714285601</c:v>
                </c:pt>
                <c:pt idx="50">
                  <c:v>16.041963142856844</c:v>
                </c:pt>
                <c:pt idx="51">
                  <c:v>14.10224871428602</c:v>
                </c:pt>
                <c:pt idx="52">
                  <c:v>14.102248714285793</c:v>
                </c:pt>
                <c:pt idx="53">
                  <c:v>14.495433999999818</c:v>
                </c:pt>
                <c:pt idx="54">
                  <c:v>15.281804857143129</c:v>
                </c:pt>
                <c:pt idx="55">
                  <c:v>12.844055571428385</c:v>
                </c:pt>
                <c:pt idx="56">
                  <c:v>13.394514999999842</c:v>
                </c:pt>
                <c:pt idx="57">
                  <c:v>11.743136571428636</c:v>
                </c:pt>
                <c:pt idx="58">
                  <c:v>11.376163428571658</c:v>
                </c:pt>
                <c:pt idx="59">
                  <c:v>11.218889285714226</c:v>
                </c:pt>
                <c:pt idx="60">
                  <c:v>11.900410571428552</c:v>
                </c:pt>
                <c:pt idx="61">
                  <c:v>9.3578118571427922</c:v>
                </c:pt>
                <c:pt idx="62">
                  <c:v>8.4403792857143571</c:v>
                </c:pt>
                <c:pt idx="63">
                  <c:v>7.994769285714141</c:v>
                </c:pt>
                <c:pt idx="64">
                  <c:v>7.7326455714284057</c:v>
                </c:pt>
                <c:pt idx="65">
                  <c:v>7.9947691428575345</c:v>
                </c:pt>
                <c:pt idx="66">
                  <c:v>7.6015838571425993</c:v>
                </c:pt>
                <c:pt idx="67">
                  <c:v>7.33946028571438</c:v>
                </c:pt>
                <c:pt idx="68">
                  <c:v>7.1035490000004975</c:v>
                </c:pt>
                <c:pt idx="69">
                  <c:v>7.365672571428262</c:v>
                </c:pt>
                <c:pt idx="70">
                  <c:v>7.1297614285712134</c:v>
                </c:pt>
                <c:pt idx="71">
                  <c:v>7.208398428571285</c:v>
                </c:pt>
                <c:pt idx="72">
                  <c:v>6.3696030000002102</c:v>
                </c:pt>
                <c:pt idx="73">
                  <c:v>5.5832322857144154</c:v>
                </c:pt>
                <c:pt idx="74">
                  <c:v>4.9017109999996356</c:v>
                </c:pt>
                <c:pt idx="75">
                  <c:v>4.2988267142858367</c:v>
                </c:pt>
                <c:pt idx="76">
                  <c:v>3.853216714285622</c:v>
                </c:pt>
                <c:pt idx="77">
                  <c:v>3.5124558571432085</c:v>
                </c:pt>
                <c:pt idx="78">
                  <c:v>3.2241199999999703</c:v>
                </c:pt>
                <c:pt idx="79">
                  <c:v>3.38139414285672</c:v>
                </c:pt>
                <c:pt idx="80">
                  <c:v>2.8833592857143908</c:v>
                </c:pt>
                <c:pt idx="81">
                  <c:v>2.4901740000001378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472"/>
        <c:axId val="492849752"/>
      </c:scatterChart>
      <c:valAx>
        <c:axId val="2516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752"/>
        <c:crosses val="autoZero"/>
        <c:crossBetween val="midCat"/>
      </c:valAx>
      <c:valAx>
        <c:axId val="4928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0.49803485714285722</c:v>
                </c:pt>
                <c:pt idx="3">
                  <c:v>1.1533438571428571</c:v>
                </c:pt>
                <c:pt idx="4">
                  <c:v>1.9921392857142854</c:v>
                </c:pt>
                <c:pt idx="5">
                  <c:v>3.4338188571428576</c:v>
                </c:pt>
                <c:pt idx="6">
                  <c:v>5.6880815714285715</c:v>
                </c:pt>
                <c:pt idx="7">
                  <c:v>8.3617421428571426</c:v>
                </c:pt>
                <c:pt idx="8">
                  <c:v>11.821773428571429</c:v>
                </c:pt>
                <c:pt idx="9">
                  <c:v>15.937113571428572</c:v>
                </c:pt>
                <c:pt idx="10">
                  <c:v>20.655338</c:v>
                </c:pt>
                <c:pt idx="11">
                  <c:v>30.301485857142861</c:v>
                </c:pt>
                <c:pt idx="12">
                  <c:v>44.508584142857138</c:v>
                </c:pt>
                <c:pt idx="13">
                  <c:v>60.629184571428574</c:v>
                </c:pt>
                <c:pt idx="14">
                  <c:v>83.905758714285724</c:v>
                </c:pt>
                <c:pt idx="15">
                  <c:v>108.62401257142858</c:v>
                </c:pt>
                <c:pt idx="16">
                  <c:v>136.015927</c:v>
                </c:pt>
                <c:pt idx="17">
                  <c:v>165.58346714285713</c:v>
                </c:pt>
                <c:pt idx="18">
                  <c:v>193.447204</c:v>
                </c:pt>
                <c:pt idx="19">
                  <c:v>218.40136900000002</c:v>
                </c:pt>
                <c:pt idx="20">
                  <c:v>245.76707100000002</c:v>
                </c:pt>
                <c:pt idx="21">
                  <c:v>269.83001585714288</c:v>
                </c:pt>
                <c:pt idx="22">
                  <c:v>296.77632014285712</c:v>
                </c:pt>
                <c:pt idx="23">
                  <c:v>327.28750514285707</c:v>
                </c:pt>
                <c:pt idx="24">
                  <c:v>361.04902257142862</c:v>
                </c:pt>
                <c:pt idx="25">
                  <c:v>397.74632414285708</c:v>
                </c:pt>
                <c:pt idx="26">
                  <c:v>437.95608171428569</c:v>
                </c:pt>
                <c:pt idx="27">
                  <c:v>480.49873914285718</c:v>
                </c:pt>
                <c:pt idx="28">
                  <c:v>528.75569071428572</c:v>
                </c:pt>
                <c:pt idx="29">
                  <c:v>578.48053428571427</c:v>
                </c:pt>
                <c:pt idx="30">
                  <c:v>628.25780271428573</c:v>
                </c:pt>
                <c:pt idx="31">
                  <c:v>676.06914414285711</c:v>
                </c:pt>
                <c:pt idx="32">
                  <c:v>722.67471714285716</c:v>
                </c:pt>
                <c:pt idx="33">
                  <c:v>769.3065025714285</c:v>
                </c:pt>
                <c:pt idx="34">
                  <c:v>815.91207557142843</c:v>
                </c:pt>
                <c:pt idx="35">
                  <c:v>858.24503414285709</c:v>
                </c:pt>
                <c:pt idx="36">
                  <c:v>898.48100414285705</c:v>
                </c:pt>
                <c:pt idx="37">
                  <c:v>935.25694271428563</c:v>
                </c:pt>
                <c:pt idx="38">
                  <c:v>972.47849157142844</c:v>
                </c:pt>
                <c:pt idx="39">
                  <c:v>1010.3553492857142</c:v>
                </c:pt>
                <c:pt idx="40">
                  <c:v>1042.4130634285716</c:v>
                </c:pt>
                <c:pt idx="41">
                  <c:v>1070.303012571429</c:v>
                </c:pt>
                <c:pt idx="42">
                  <c:v>1095.0474788571428</c:v>
                </c:pt>
                <c:pt idx="43">
                  <c:v>1117.5638945714286</c:v>
                </c:pt>
                <c:pt idx="44">
                  <c:v>1139.5298508571432</c:v>
                </c:pt>
                <c:pt idx="45">
                  <c:v>1158.8745711428573</c:v>
                </c:pt>
                <c:pt idx="46">
                  <c:v>1172.9506075714285</c:v>
                </c:pt>
                <c:pt idx="47">
                  <c:v>1190.0934898571427</c:v>
                </c:pt>
                <c:pt idx="48">
                  <c:v>1208.0489552857143</c:v>
                </c:pt>
                <c:pt idx="49">
                  <c:v>1224.3792544285716</c:v>
                </c:pt>
                <c:pt idx="50">
                  <c:v>1240.8144029999999</c:v>
                </c:pt>
                <c:pt idx="51">
                  <c:v>1255.3098371428573</c:v>
                </c:pt>
                <c:pt idx="52">
                  <c:v>1269.8052712857143</c:v>
                </c:pt>
                <c:pt idx="53">
                  <c:v>1284.6938907142858</c:v>
                </c:pt>
                <c:pt idx="54">
                  <c:v>1300.3688810000003</c:v>
                </c:pt>
                <c:pt idx="55">
                  <c:v>1313.6061220000001</c:v>
                </c:pt>
                <c:pt idx="56">
                  <c:v>1327.3938224285712</c:v>
                </c:pt>
                <c:pt idx="57">
                  <c:v>1339.5301444285715</c:v>
                </c:pt>
                <c:pt idx="58">
                  <c:v>1351.2994932857146</c:v>
                </c:pt>
                <c:pt idx="59">
                  <c:v>1362.911568</c:v>
                </c:pt>
                <c:pt idx="60">
                  <c:v>1375.205164</c:v>
                </c:pt>
                <c:pt idx="61">
                  <c:v>1384.9561612857142</c:v>
                </c:pt>
                <c:pt idx="62">
                  <c:v>1393.789726</c:v>
                </c:pt>
                <c:pt idx="63">
                  <c:v>1402.1776807142855</c:v>
                </c:pt>
                <c:pt idx="64">
                  <c:v>1410.3035117142854</c:v>
                </c:pt>
                <c:pt idx="65">
                  <c:v>1418.6914662857143</c:v>
                </c:pt>
                <c:pt idx="66">
                  <c:v>1426.6862355714284</c:v>
                </c:pt>
                <c:pt idx="67">
                  <c:v>1434.4188812857142</c:v>
                </c:pt>
                <c:pt idx="68">
                  <c:v>1441.9156157142861</c:v>
                </c:pt>
                <c:pt idx="69">
                  <c:v>1449.6744737142858</c:v>
                </c:pt>
                <c:pt idx="70">
                  <c:v>1457.1974205714287</c:v>
                </c:pt>
                <c:pt idx="71">
                  <c:v>1464.7990044285712</c:v>
                </c:pt>
                <c:pt idx="72">
                  <c:v>1471.5617928571428</c:v>
                </c:pt>
                <c:pt idx="73">
                  <c:v>1477.5382105714289</c:v>
                </c:pt>
                <c:pt idx="74">
                  <c:v>1482.8331069999999</c:v>
                </c:pt>
                <c:pt idx="75">
                  <c:v>1487.525119142857</c:v>
                </c:pt>
                <c:pt idx="76">
                  <c:v>1491.7715212857142</c:v>
                </c:pt>
                <c:pt idx="77">
                  <c:v>1495.6771625714287</c:v>
                </c:pt>
                <c:pt idx="78">
                  <c:v>1499.2944680000001</c:v>
                </c:pt>
                <c:pt idx="79">
                  <c:v>1503.0690475714282</c:v>
                </c:pt>
                <c:pt idx="80">
                  <c:v>1506.3455922857142</c:v>
                </c:pt>
                <c:pt idx="81">
                  <c:v>1509.2289517142858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0.20118778806287479</c:v>
                </c:pt>
                <c:pt idx="3">
                  <c:v>1.1102414492217383</c:v>
                </c:pt>
                <c:pt idx="4">
                  <c:v>3.0140353030936327</c:v>
                </c:pt>
                <c:pt idx="5">
                  <c:v>6.1182132418157886</c:v>
                </c:pt>
                <c:pt idx="6">
                  <c:v>10.588003144016984</c:v>
                </c:pt>
                <c:pt idx="7">
                  <c:v>16.56078607583893</c:v>
                </c:pt>
                <c:pt idx="8">
                  <c:v>24.151688942686338</c:v>
                </c:pt>
                <c:pt idx="9">
                  <c:v>33.456410298339527</c:v>
                </c:pt>
                <c:pt idx="10">
                  <c:v>44.552722568979974</c:v>
                </c:pt>
                <c:pt idx="11">
                  <c:v>57.501279861381157</c:v>
                </c:pt>
                <c:pt idx="12">
                  <c:v>72.346050699043957</c:v>
                </c:pt>
                <c:pt idx="13">
                  <c:v>89.114556538023791</c:v>
                </c:pt>
                <c:pt idx="14">
                  <c:v>107.81802739635701</c:v>
                </c:pt>
                <c:pt idx="15">
                  <c:v>128.45154763700455</c:v>
                </c:pt>
                <c:pt idx="16">
                  <c:v>150.99424204987054</c:v>
                </c:pt>
                <c:pt idx="17">
                  <c:v>175.40953758543105</c:v>
                </c:pt>
                <c:pt idx="18">
                  <c:v>201.64552577929985</c:v>
                </c:pt>
                <c:pt idx="19">
                  <c:v>229.63544317381957</c:v>
                </c:pt>
                <c:pt idx="20">
                  <c:v>259.2982808524435</c:v>
                </c:pt>
                <c:pt idx="21">
                  <c:v>290.53952897606956</c:v>
                </c:pt>
                <c:pt idx="22">
                  <c:v>323.25205762350572</c:v>
                </c:pt>
                <c:pt idx="23">
                  <c:v>357.31713111479593</c:v>
                </c:pt>
                <c:pt idx="24">
                  <c:v>392.60554924878784</c:v>
                </c:pt>
                <c:pt idx="25">
                  <c:v>428.97890548163821</c:v>
                </c:pt>
                <c:pt idx="26">
                  <c:v>466.29094901040366</c:v>
                </c:pt>
                <c:pt idx="27">
                  <c:v>504.38903502414962</c:v>
                </c:pt>
                <c:pt idx="28">
                  <c:v>543.11564507291939</c:v>
                </c:pt>
                <c:pt idx="29">
                  <c:v>582.30995761466215</c:v>
                </c:pt>
                <c:pt idx="30">
                  <c:v>621.80944736280594</c:v>
                </c:pt>
                <c:pt idx="31">
                  <c:v>661.45149109855606</c:v>
                </c:pt>
                <c:pt idx="32">
                  <c:v>701.07495715055586</c:v>
                </c:pt>
                <c:pt idx="33">
                  <c:v>740.52175578887432</c:v>
                </c:pt>
                <c:pt idx="34">
                  <c:v>779.63832832801347</c:v>
                </c:pt>
                <c:pt idx="35">
                  <c:v>818.27705377047459</c:v>
                </c:pt>
                <c:pt idx="36">
                  <c:v>856.29755332211539</c:v>
                </c:pt>
                <c:pt idx="37">
                  <c:v>893.56787503496935</c:v>
                </c:pt>
                <c:pt idx="38">
                  <c:v>929.9655431332975</c:v>
                </c:pt>
                <c:pt idx="39">
                  <c:v>965.37845919560084</c:v>
                </c:pt>
                <c:pt idx="40">
                  <c:v>999.70564523203711</c:v>
                </c:pt>
                <c:pt idx="41">
                  <c:v>1032.8578217399693</c:v>
                </c:pt>
                <c:pt idx="42">
                  <c:v>1064.7578169628173</c:v>
                </c:pt>
                <c:pt idx="43">
                  <c:v>1095.340806739918</c:v>
                </c:pt>
                <c:pt idx="44">
                  <c:v>1124.5543874392849</c:v>
                </c:pt>
                <c:pt idx="45">
                  <c:v>1152.3584874355147</c:v>
                </c:pt>
                <c:pt idx="46">
                  <c:v>1178.7251253615018</c:v>
                </c:pt>
                <c:pt idx="47">
                  <c:v>1203.6380258622239</c:v>
                </c:pt>
                <c:pt idx="48">
                  <c:v>1227.0921057579233</c:v>
                </c:pt>
                <c:pt idx="49">
                  <c:v>1249.0928453393421</c:v>
                </c:pt>
                <c:pt idx="50">
                  <c:v>1269.6555609376767</c:v>
                </c:pt>
                <c:pt idx="51">
                  <c:v>1288.8045959171848</c:v>
                </c:pt>
                <c:pt idx="52">
                  <c:v>1306.5724478219602</c:v>
                </c:pt>
                <c:pt idx="53">
                  <c:v>1322.9988495754151</c:v>
                </c:pt>
                <c:pt idx="54">
                  <c:v>1338.1298223981782</c:v>
                </c:pt>
                <c:pt idx="55">
                  <c:v>1352.0167175045892</c:v>
                </c:pt>
                <c:pt idx="56">
                  <c:v>1364.7152626959992</c:v>
                </c:pt>
                <c:pt idx="57">
                  <c:v>1376.2846287345369</c:v>
                </c:pt>
                <c:pt idx="58">
                  <c:v>1386.7865289033764</c:v>
                </c:pt>
                <c:pt idx="59">
                  <c:v>1396.2843634923115</c:v>
                </c:pt>
                <c:pt idx="60">
                  <c:v>1404.8424191458903</c:v>
                </c:pt>
                <c:pt idx="61">
                  <c:v>1412.5251311309128</c:v>
                </c:pt>
                <c:pt idx="62">
                  <c:v>1419.3964146744181</c:v>
                </c:pt>
                <c:pt idx="63">
                  <c:v>1425.5190696427308</c:v>
                </c:pt>
                <c:pt idx="64">
                  <c:v>1430.9542610224605</c:v>
                </c:pt>
                <c:pt idx="65">
                  <c:v>1435.761075965459</c:v>
                </c:pt>
                <c:pt idx="66">
                  <c:v>1439.9961566050342</c:v>
                </c:pt>
                <c:pt idx="67">
                  <c:v>1443.7134064664847</c:v>
                </c:pt>
                <c:pt idx="68">
                  <c:v>1446.9637671001774</c:v>
                </c:pt>
                <c:pt idx="69">
                  <c:v>1449.7950605717001</c:v>
                </c:pt>
                <c:pt idx="70">
                  <c:v>1452.2518926557395</c:v>
                </c:pt>
                <c:pt idx="71">
                  <c:v>1454.3756109966425</c:v>
                </c:pt>
                <c:pt idx="72">
                  <c:v>1456.2043121116167</c:v>
                </c:pt>
                <c:pt idx="73">
                  <c:v>1457.7728909099326</c:v>
                </c:pt>
                <c:pt idx="74">
                  <c:v>1459.1131263669761</c:v>
                </c:pt>
                <c:pt idx="75">
                  <c:v>1460.2537971062795</c:v>
                </c:pt>
                <c:pt idx="76">
                  <c:v>1461.2208208843758</c:v>
                </c:pt>
                <c:pt idx="77">
                  <c:v>1462.0374123200486</c:v>
                </c:pt>
                <c:pt idx="78">
                  <c:v>1462.7242536385809</c:v>
                </c:pt>
                <c:pt idx="79">
                  <c:v>1463.2996736907887</c:v>
                </c:pt>
                <c:pt idx="80">
                  <c:v>1463.7798310349835</c:v>
                </c:pt>
                <c:pt idx="81">
                  <c:v>1464.1788974182377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328"/>
        <c:axId val="8565720"/>
      </c:scatterChart>
      <c:valAx>
        <c:axId val="85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720"/>
        <c:crosses val="autoZero"/>
        <c:crossBetween val="midCat"/>
      </c:valAx>
      <c:valAx>
        <c:axId val="85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44" sqref="J5:J44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81</v>
      </c>
      <c r="G4">
        <v>0</v>
      </c>
      <c r="H4">
        <v>2.7522980000000001</v>
      </c>
      <c r="I4">
        <v>0.60288442857142854</v>
      </c>
      <c r="J4">
        <v>0.39318542857142852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82</v>
      </c>
      <c r="G5">
        <v>1</v>
      </c>
      <c r="H5">
        <v>3.4862440000000001</v>
      </c>
      <c r="I5">
        <v>1.1009192857142858</v>
      </c>
      <c r="J5">
        <v>0.49803485714285722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83</v>
      </c>
      <c r="G6">
        <v>2</v>
      </c>
      <c r="H6">
        <v>4.5871630000000003</v>
      </c>
      <c r="I6">
        <v>1.7562282857142857</v>
      </c>
      <c r="J6">
        <v>0.65530899999999992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84</v>
      </c>
      <c r="G7">
        <v>3</v>
      </c>
      <c r="H7">
        <v>5.8715679999999999</v>
      </c>
      <c r="I7">
        <v>2.595023714285714</v>
      </c>
      <c r="J7">
        <v>0.8387954285714283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85</v>
      </c>
      <c r="G8">
        <v>4</v>
      </c>
      <c r="H8">
        <v>10.275244000000001</v>
      </c>
      <c r="I8">
        <v>4.0367032857142862</v>
      </c>
      <c r="J8">
        <v>1.4416795714285722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86</v>
      </c>
      <c r="G9">
        <v>5</v>
      </c>
      <c r="H9">
        <v>15.963326</v>
      </c>
      <c r="I9">
        <v>6.2909660000000001</v>
      </c>
      <c r="J9">
        <v>2.2542627142857139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87</v>
      </c>
      <c r="G10">
        <v>6</v>
      </c>
      <c r="H10">
        <v>19.816542999999999</v>
      </c>
      <c r="I10">
        <v>8.9646265714285711</v>
      </c>
      <c r="J10">
        <v>2.6736605714285711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88</v>
      </c>
      <c r="G11">
        <v>7</v>
      </c>
      <c r="H11">
        <v>26.972517</v>
      </c>
      <c r="I11">
        <v>12.424657857142858</v>
      </c>
      <c r="J11">
        <v>3.4600312857142868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89</v>
      </c>
      <c r="G12">
        <v>8</v>
      </c>
      <c r="H12">
        <v>32.293624999999999</v>
      </c>
      <c r="I12">
        <v>16.539998000000001</v>
      </c>
      <c r="J12">
        <v>4.1153401428571428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90</v>
      </c>
      <c r="G13">
        <v>9</v>
      </c>
      <c r="H13">
        <v>37.614733999999999</v>
      </c>
      <c r="I13">
        <v>21.258222428571429</v>
      </c>
      <c r="J13">
        <v>4.7182244285714283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91</v>
      </c>
      <c r="G14">
        <v>10</v>
      </c>
      <c r="H14">
        <v>73.394603000000004</v>
      </c>
      <c r="I14">
        <v>30.90437028571429</v>
      </c>
      <c r="J14">
        <v>9.6461478571428607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92</v>
      </c>
      <c r="G15">
        <v>11</v>
      </c>
      <c r="H15">
        <v>109.724932</v>
      </c>
      <c r="I15">
        <v>45.111468571428567</v>
      </c>
      <c r="J15">
        <v>14.207098285714277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93</v>
      </c>
      <c r="G16">
        <v>12</v>
      </c>
      <c r="H16">
        <v>128.80752899999999</v>
      </c>
      <c r="I16">
        <v>61.232069000000003</v>
      </c>
      <c r="J16">
        <v>16.120600428571436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94</v>
      </c>
      <c r="G17">
        <v>13</v>
      </c>
      <c r="H17">
        <v>182.75256200000001</v>
      </c>
      <c r="I17">
        <v>84.508643142857153</v>
      </c>
      <c r="J17">
        <v>23.27657414285715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95</v>
      </c>
      <c r="G18">
        <v>14</v>
      </c>
      <c r="H18">
        <v>200.000294</v>
      </c>
      <c r="I18">
        <v>109.22689700000001</v>
      </c>
      <c r="J18">
        <v>24.718253857142855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96</v>
      </c>
      <c r="G19">
        <v>15</v>
      </c>
      <c r="H19">
        <v>224.037026</v>
      </c>
      <c r="I19">
        <v>136.61881142857143</v>
      </c>
      <c r="J19">
        <v>27.391914428571425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97</v>
      </c>
      <c r="G20">
        <v>16</v>
      </c>
      <c r="H20">
        <v>244.587515</v>
      </c>
      <c r="I20">
        <v>166.18635157142856</v>
      </c>
      <c r="J20">
        <v>29.567540142857126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98</v>
      </c>
      <c r="G21">
        <v>17</v>
      </c>
      <c r="H21">
        <v>268.44076100000001</v>
      </c>
      <c r="I21">
        <v>194.05008842857143</v>
      </c>
      <c r="J21">
        <v>27.863736857142868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99</v>
      </c>
      <c r="G22">
        <v>18</v>
      </c>
      <c r="H22">
        <v>284.404087</v>
      </c>
      <c r="I22">
        <v>219.00425342857145</v>
      </c>
      <c r="J22">
        <v>24.954165000000017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100</v>
      </c>
      <c r="G23">
        <v>19</v>
      </c>
      <c r="H23">
        <v>320.36744299999998</v>
      </c>
      <c r="I23">
        <v>246.36995542857144</v>
      </c>
      <c r="J23">
        <v>27.365701999999999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101</v>
      </c>
      <c r="G24">
        <v>20</v>
      </c>
      <c r="H24">
        <v>351.19317599999999</v>
      </c>
      <c r="I24">
        <v>270.43290028571431</v>
      </c>
      <c r="J24">
        <v>24.062944857142867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102</v>
      </c>
      <c r="G25">
        <v>21</v>
      </c>
      <c r="H25">
        <v>388.62442399999998</v>
      </c>
      <c r="I25">
        <v>297.37920457142855</v>
      </c>
      <c r="J25">
        <v>26.946304285714234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103</v>
      </c>
      <c r="G26">
        <v>22</v>
      </c>
      <c r="H26">
        <v>437.61532099999999</v>
      </c>
      <c r="I26">
        <v>327.8903895714285</v>
      </c>
      <c r="J26">
        <v>30.511184999999955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104</v>
      </c>
      <c r="G27">
        <v>23</v>
      </c>
      <c r="H27">
        <v>480.918137</v>
      </c>
      <c r="I27">
        <v>361.65190700000005</v>
      </c>
      <c r="J27">
        <v>33.761517428571551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105</v>
      </c>
      <c r="G28">
        <v>24</v>
      </c>
      <c r="H28">
        <v>525.32187199999998</v>
      </c>
      <c r="I28">
        <v>398.34920857142851</v>
      </c>
      <c r="J28">
        <v>36.697301571428454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106</v>
      </c>
      <c r="G29">
        <v>25</v>
      </c>
      <c r="H29">
        <v>565.87239</v>
      </c>
      <c r="I29">
        <v>438.55896614285712</v>
      </c>
      <c r="J29">
        <v>40.209757571428611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107</v>
      </c>
      <c r="G30">
        <v>26</v>
      </c>
      <c r="H30">
        <v>618.16604500000005</v>
      </c>
      <c r="I30">
        <v>481.1016235714286</v>
      </c>
      <c r="J30">
        <v>42.542657428571488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108</v>
      </c>
      <c r="G31">
        <v>27</v>
      </c>
      <c r="H31">
        <v>688.99183700000003</v>
      </c>
      <c r="I31">
        <v>529.35857514285715</v>
      </c>
      <c r="J31">
        <v>48.256951571428544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109</v>
      </c>
      <c r="G32">
        <v>28</v>
      </c>
      <c r="H32">
        <v>736.69832899999994</v>
      </c>
      <c r="I32">
        <v>579.0834187142857</v>
      </c>
      <c r="J32">
        <v>49.724843571428551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110</v>
      </c>
      <c r="G33">
        <v>29</v>
      </c>
      <c r="H33">
        <v>786.05619999999999</v>
      </c>
      <c r="I33">
        <v>628.86068714285716</v>
      </c>
      <c r="J33">
        <v>49.77726842857146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111</v>
      </c>
      <c r="G34">
        <v>30</v>
      </c>
      <c r="H34">
        <v>815.59752700000001</v>
      </c>
      <c r="I34">
        <v>676.67202857142854</v>
      </c>
      <c r="J34">
        <v>47.811341428571382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112</v>
      </c>
      <c r="G35">
        <v>31</v>
      </c>
      <c r="H35">
        <v>851.56088299999999</v>
      </c>
      <c r="I35">
        <v>723.27760157142859</v>
      </c>
      <c r="J35">
        <v>46.605573000000049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113</v>
      </c>
      <c r="G36">
        <v>32</v>
      </c>
      <c r="H36">
        <v>892.29488800000001</v>
      </c>
      <c r="I36">
        <v>769.90938699999992</v>
      </c>
      <c r="J36">
        <v>46.631785428571334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114</v>
      </c>
      <c r="G37">
        <v>33</v>
      </c>
      <c r="H37">
        <v>944.40505599999995</v>
      </c>
      <c r="I37">
        <v>816.51495999999986</v>
      </c>
      <c r="J37">
        <v>46.605572999999936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115</v>
      </c>
      <c r="G38">
        <v>34</v>
      </c>
      <c r="H38">
        <v>985.32254699999999</v>
      </c>
      <c r="I38">
        <v>858.84791857142852</v>
      </c>
      <c r="J38">
        <v>42.332958571428662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116</v>
      </c>
      <c r="G39">
        <v>35</v>
      </c>
      <c r="H39">
        <v>1018.3501189999999</v>
      </c>
      <c r="I39">
        <v>899.08388857142847</v>
      </c>
      <c r="J39">
        <v>40.235969999999952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117</v>
      </c>
      <c r="G40">
        <v>36</v>
      </c>
      <c r="H40">
        <v>1043.48777</v>
      </c>
      <c r="I40">
        <v>935.85982714285706</v>
      </c>
      <c r="J40">
        <v>36.775938571428583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118</v>
      </c>
      <c r="G41">
        <v>37</v>
      </c>
      <c r="H41">
        <v>1076.148369</v>
      </c>
      <c r="I41">
        <v>973.08137599999986</v>
      </c>
      <c r="J41">
        <v>37.221548857142807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119</v>
      </c>
      <c r="G42">
        <v>38</v>
      </c>
      <c r="H42">
        <v>1116.698887</v>
      </c>
      <c r="I42">
        <v>1010.9582337142856</v>
      </c>
      <c r="J42">
        <v>37.876857714285734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120</v>
      </c>
      <c r="G43">
        <v>39</v>
      </c>
      <c r="H43">
        <v>1116.698887</v>
      </c>
      <c r="I43">
        <v>1043.0159478571429</v>
      </c>
      <c r="J43">
        <v>32.057714142857321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121</v>
      </c>
      <c r="G44">
        <v>40</v>
      </c>
      <c r="H44">
        <v>1139.6347000000001</v>
      </c>
      <c r="I44">
        <v>1070.9058970000003</v>
      </c>
      <c r="J44">
        <v>27.889949142857404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122</v>
      </c>
      <c r="G45">
        <v>41</v>
      </c>
      <c r="H45">
        <v>1158.533811</v>
      </c>
      <c r="I45">
        <v>1095.6503632857143</v>
      </c>
      <c r="J45">
        <v>24.744466285713997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123</v>
      </c>
      <c r="G46">
        <v>42</v>
      </c>
      <c r="H46">
        <v>1175.965029</v>
      </c>
      <c r="I46">
        <v>1118.1667789999999</v>
      </c>
      <c r="J46">
        <v>22.516415714285586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124</v>
      </c>
      <c r="G47">
        <v>43</v>
      </c>
      <c r="H47">
        <v>1197.249464</v>
      </c>
      <c r="I47">
        <v>1140.1327352857145</v>
      </c>
      <c r="J47">
        <v>21.965956285714583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125</v>
      </c>
      <c r="G48">
        <v>44</v>
      </c>
      <c r="H48">
        <v>1211.5614109999999</v>
      </c>
      <c r="I48">
        <v>1159.4774555714287</v>
      </c>
      <c r="J48">
        <v>19.344720285714175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126</v>
      </c>
      <c r="G49">
        <v>45</v>
      </c>
      <c r="H49">
        <v>1215.2311420000001</v>
      </c>
      <c r="I49">
        <v>1173.5534919999998</v>
      </c>
      <c r="J49">
        <v>14.076036428571115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127</v>
      </c>
      <c r="G50">
        <v>46</v>
      </c>
      <c r="H50">
        <v>1236.699063</v>
      </c>
      <c r="I50">
        <v>1190.696374285714</v>
      </c>
      <c r="J50">
        <v>17.142882285714222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128</v>
      </c>
      <c r="G51">
        <v>47</v>
      </c>
      <c r="H51">
        <v>1265.322958</v>
      </c>
      <c r="I51">
        <v>1208.6518397142859</v>
      </c>
      <c r="J51">
        <v>17.95546542857187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129</v>
      </c>
      <c r="G52">
        <v>48</v>
      </c>
      <c r="H52">
        <v>1272.8459049999999</v>
      </c>
      <c r="I52">
        <v>1224.9821388571429</v>
      </c>
      <c r="J52">
        <v>16.330299142857029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130</v>
      </c>
      <c r="G53">
        <v>49</v>
      </c>
      <c r="H53">
        <v>1291.0110689999999</v>
      </c>
      <c r="I53">
        <v>1241.4172874285712</v>
      </c>
      <c r="J53">
        <v>16.435148571428272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131</v>
      </c>
      <c r="G54">
        <v>50</v>
      </c>
      <c r="H54">
        <v>1298.7175030000001</v>
      </c>
      <c r="I54">
        <v>1255.9127215714286</v>
      </c>
      <c r="J54">
        <v>14.495434142857448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132</v>
      </c>
      <c r="G55">
        <v>51</v>
      </c>
      <c r="H55">
        <v>1313.02945</v>
      </c>
      <c r="I55">
        <v>1270.4081557142858</v>
      </c>
      <c r="J55">
        <v>14.495434142857221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133</v>
      </c>
      <c r="G56">
        <v>52</v>
      </c>
      <c r="H56">
        <v>1319.451478</v>
      </c>
      <c r="I56">
        <v>1285.2967751428571</v>
      </c>
      <c r="J56">
        <v>14.888619428571246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134</v>
      </c>
      <c r="G57">
        <v>53</v>
      </c>
      <c r="H57">
        <v>1346.4239950000001</v>
      </c>
      <c r="I57">
        <v>1300.9717654285716</v>
      </c>
      <c r="J57">
        <v>15.674990285714557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135</v>
      </c>
      <c r="G58">
        <v>54</v>
      </c>
      <c r="H58">
        <v>1357.983645</v>
      </c>
      <c r="I58">
        <v>1314.2090064285715</v>
      </c>
      <c r="J58">
        <v>13.237240999999813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136</v>
      </c>
      <c r="G59">
        <v>55</v>
      </c>
      <c r="H59">
        <v>1369.3598079999999</v>
      </c>
      <c r="I59">
        <v>1327.9967068571427</v>
      </c>
      <c r="J59">
        <v>13.78770042857127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137</v>
      </c>
      <c r="G60">
        <v>56</v>
      </c>
      <c r="H60">
        <v>1375.9653229999999</v>
      </c>
      <c r="I60">
        <v>1340.1330288571428</v>
      </c>
      <c r="J60">
        <v>12.136322000000064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138</v>
      </c>
      <c r="G61">
        <v>57</v>
      </c>
      <c r="H61">
        <v>1381.1029450000001</v>
      </c>
      <c r="I61">
        <v>1351.9023777142859</v>
      </c>
      <c r="J61">
        <v>11.769348857143086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139</v>
      </c>
      <c r="G62">
        <v>58</v>
      </c>
      <c r="H62">
        <v>1394.313973</v>
      </c>
      <c r="I62">
        <v>1363.5144524285715</v>
      </c>
      <c r="J62">
        <v>11.612074714285654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140</v>
      </c>
      <c r="G63">
        <v>59</v>
      </c>
      <c r="H63">
        <v>1405.50665</v>
      </c>
      <c r="I63">
        <v>1375.8080484285715</v>
      </c>
      <c r="J63">
        <v>12.29359599999998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141</v>
      </c>
      <c r="G64">
        <v>60</v>
      </c>
      <c r="H64">
        <v>1414.6809760000001</v>
      </c>
      <c r="I64">
        <v>1385.5590457142857</v>
      </c>
      <c r="J64">
        <v>9.7509972857142202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142</v>
      </c>
      <c r="G65">
        <v>61</v>
      </c>
      <c r="H65">
        <v>1419.8185980000001</v>
      </c>
      <c r="I65">
        <v>1394.3926104285715</v>
      </c>
      <c r="J65">
        <v>8.8335647142857852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143</v>
      </c>
      <c r="G66">
        <v>62</v>
      </c>
      <c r="H66">
        <v>1428.0754910000001</v>
      </c>
      <c r="I66">
        <v>1402.7805651428571</v>
      </c>
      <c r="J66">
        <v>8.3879547142855699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144</v>
      </c>
      <c r="G67">
        <v>63</v>
      </c>
      <c r="H67">
        <v>1432.8461400000001</v>
      </c>
      <c r="I67">
        <v>1410.9063961428569</v>
      </c>
      <c r="J67">
        <v>8.1258309999998346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145</v>
      </c>
      <c r="G68">
        <v>64</v>
      </c>
      <c r="H68">
        <v>1439.8186270000001</v>
      </c>
      <c r="I68">
        <v>1419.2943507142859</v>
      </c>
      <c r="J68">
        <v>8.3879545714289634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146</v>
      </c>
      <c r="G69">
        <v>65</v>
      </c>
      <c r="H69">
        <v>1450.277358</v>
      </c>
      <c r="I69">
        <v>1427.2891199999999</v>
      </c>
      <c r="J69">
        <v>7.9947692857140282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147</v>
      </c>
      <c r="G70">
        <v>66</v>
      </c>
      <c r="H70">
        <v>1459.63517</v>
      </c>
      <c r="I70">
        <v>1435.0217657142857</v>
      </c>
      <c r="J70">
        <v>7.7326457142858089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148</v>
      </c>
      <c r="G71">
        <v>67</v>
      </c>
      <c r="H71">
        <v>1467.1581169999999</v>
      </c>
      <c r="I71">
        <v>1442.5185001428576</v>
      </c>
      <c r="J71">
        <v>7.4967344285719264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149</v>
      </c>
      <c r="G72">
        <v>68</v>
      </c>
      <c r="H72">
        <v>1474.1306039999999</v>
      </c>
      <c r="I72">
        <v>1450.2773581428573</v>
      </c>
      <c r="J72">
        <v>7.7588579999996909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150</v>
      </c>
      <c r="G73">
        <v>69</v>
      </c>
      <c r="H73">
        <v>1480.7361189999999</v>
      </c>
      <c r="I73">
        <v>1457.800305</v>
      </c>
      <c r="J73">
        <v>7.5229468571426423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151</v>
      </c>
      <c r="G74">
        <v>70</v>
      </c>
      <c r="H74">
        <v>1486.057227</v>
      </c>
      <c r="I74">
        <v>1465.4018888571427</v>
      </c>
      <c r="J74">
        <v>7.6015838571427139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152</v>
      </c>
      <c r="G75">
        <v>71</v>
      </c>
      <c r="H75">
        <v>1487.158146</v>
      </c>
      <c r="I75">
        <v>1472.1646772857143</v>
      </c>
      <c r="J75">
        <v>6.7627884285716391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153</v>
      </c>
      <c r="G76">
        <v>72</v>
      </c>
      <c r="H76">
        <v>1492.1122820000001</v>
      </c>
      <c r="I76">
        <v>1478.1410950000002</v>
      </c>
      <c r="J76">
        <v>5.9764177142858443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154</v>
      </c>
      <c r="G77">
        <v>73</v>
      </c>
      <c r="H77">
        <v>1496.699445</v>
      </c>
      <c r="I77">
        <v>1483.4359914285712</v>
      </c>
      <c r="J77">
        <v>5.2948964285710645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155</v>
      </c>
      <c r="G78">
        <v>74</v>
      </c>
      <c r="H78">
        <v>1500.0022019999999</v>
      </c>
      <c r="I78">
        <v>1488.1280035714285</v>
      </c>
      <c r="J78">
        <v>4.6920121428572656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156</v>
      </c>
      <c r="G79">
        <v>75</v>
      </c>
      <c r="H79">
        <v>1503.855419</v>
      </c>
      <c r="I79">
        <v>1492.3744057142856</v>
      </c>
      <c r="J79">
        <v>4.2464021428570504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157</v>
      </c>
      <c r="G80">
        <v>76</v>
      </c>
      <c r="H80">
        <v>1508.0756080000001</v>
      </c>
      <c r="I80">
        <v>1496.2800470000002</v>
      </c>
      <c r="J80">
        <v>3.905641285714637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158</v>
      </c>
      <c r="G81">
        <v>77</v>
      </c>
      <c r="H81">
        <v>1511.378365</v>
      </c>
      <c r="I81">
        <v>1499.8973524285716</v>
      </c>
      <c r="J81">
        <v>3.6173054285713988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159</v>
      </c>
      <c r="G82">
        <v>78</v>
      </c>
      <c r="H82">
        <v>1513.580203</v>
      </c>
      <c r="I82">
        <v>1503.6719319999997</v>
      </c>
      <c r="J82">
        <v>3.7745795714281485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160</v>
      </c>
      <c r="G83">
        <v>79</v>
      </c>
      <c r="H83">
        <v>1515.0480950000001</v>
      </c>
      <c r="I83">
        <v>1506.9484767142856</v>
      </c>
      <c r="J83">
        <v>3.2765447142858193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161</v>
      </c>
      <c r="G84">
        <v>80</v>
      </c>
      <c r="H84">
        <v>1516.882961</v>
      </c>
      <c r="I84">
        <v>1509.8318361428571</v>
      </c>
      <c r="J84">
        <v>2.8833594285715662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162</v>
      </c>
      <c r="G85">
        <v>81</v>
      </c>
      <c r="H85">
        <v>1519.4517719999999</v>
      </c>
      <c r="I85">
        <v>1512.6103461428572</v>
      </c>
      <c r="J85">
        <v>2.7785100000000966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163</v>
      </c>
      <c r="G86">
        <v>82</v>
      </c>
      <c r="H86">
        <v>1524.5893940000001</v>
      </c>
      <c r="I86">
        <v>1515.5723425714289</v>
      </c>
      <c r="J86">
        <v>2.9619964285716378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164</v>
      </c>
      <c r="G87">
        <v>83</v>
      </c>
      <c r="H87">
        <v>1528.8095840000001</v>
      </c>
      <c r="I87">
        <v>1518.5343391428573</v>
      </c>
      <c r="J87">
        <v>2.9619965714284717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165</v>
      </c>
      <c r="G88">
        <v>84</v>
      </c>
      <c r="H88">
        <v>1531.378395</v>
      </c>
      <c r="I88">
        <v>1521.3914862857143</v>
      </c>
      <c r="J88">
        <v>2.8571471428570021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166</v>
      </c>
      <c r="G89">
        <v>85</v>
      </c>
      <c r="H89">
        <v>1532.4793139999999</v>
      </c>
      <c r="I89">
        <v>1524.0913592857144</v>
      </c>
      <c r="J89">
        <v>2.6998730000000251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167</v>
      </c>
      <c r="G90">
        <v>86</v>
      </c>
      <c r="H90">
        <v>1534.6811520000001</v>
      </c>
      <c r="I90">
        <v>1526.8960817142859</v>
      </c>
      <c r="J90">
        <v>2.8047224285714947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168</v>
      </c>
      <c r="G91">
        <v>87</v>
      </c>
      <c r="H91">
        <v>1538.1673949999999</v>
      </c>
      <c r="I91">
        <v>1529.9367151428571</v>
      </c>
      <c r="J91">
        <v>3.0406334285712546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169</v>
      </c>
      <c r="G92">
        <v>88</v>
      </c>
      <c r="H92">
        <v>1541.470153</v>
      </c>
      <c r="I92">
        <v>1533.0821981428574</v>
      </c>
      <c r="J92">
        <v>3.1454830000002403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170</v>
      </c>
      <c r="G93">
        <v>89</v>
      </c>
      <c r="H93">
        <v>1543.305018</v>
      </c>
      <c r="I93">
        <v>1535.755858714286</v>
      </c>
      <c r="J93">
        <v>2.673660571428627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171</v>
      </c>
      <c r="G94">
        <v>90</v>
      </c>
      <c r="H94">
        <v>1545.323369</v>
      </c>
      <c r="I94">
        <v>1538.1149708571427</v>
      </c>
      <c r="J94">
        <v>2.3591121428567021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172</v>
      </c>
      <c r="G95">
        <v>91</v>
      </c>
      <c r="H95">
        <v>1548.0756670000001</v>
      </c>
      <c r="I95">
        <v>1540.5002954285717</v>
      </c>
      <c r="J95">
        <v>2.3853245714290097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173</v>
      </c>
      <c r="G96">
        <v>92</v>
      </c>
      <c r="H96">
        <v>1548.6261260000001</v>
      </c>
      <c r="I96">
        <v>1542.8069828571429</v>
      </c>
      <c r="J96">
        <v>2.3066874285711947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174</v>
      </c>
      <c r="G97">
        <v>93</v>
      </c>
      <c r="H97">
        <v>1549.7270450000001</v>
      </c>
      <c r="I97">
        <v>1544.9563961428571</v>
      </c>
      <c r="J97">
        <v>2.1494132857142176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175</v>
      </c>
      <c r="G98">
        <v>94</v>
      </c>
      <c r="H98">
        <v>1551.378424</v>
      </c>
      <c r="I98">
        <v>1546.8436860000002</v>
      </c>
      <c r="J98">
        <v>1.8872898571430596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176</v>
      </c>
      <c r="G99">
        <v>95</v>
      </c>
      <c r="H99">
        <v>1555.415127</v>
      </c>
      <c r="I99">
        <v>1548.8358251428574</v>
      </c>
      <c r="J99">
        <v>1.9921391428572406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177</v>
      </c>
      <c r="G100">
        <v>96</v>
      </c>
      <c r="H100">
        <v>1560.369263</v>
      </c>
      <c r="I100">
        <v>1551.2735744285715</v>
      </c>
      <c r="J100">
        <v>2.4377492857140624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178</v>
      </c>
      <c r="G101">
        <v>97</v>
      </c>
      <c r="H101">
        <v>1563.67202</v>
      </c>
      <c r="I101">
        <v>1553.8948102857144</v>
      </c>
      <c r="J101">
        <v>2.6212358571428922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179</v>
      </c>
      <c r="G102">
        <v>98</v>
      </c>
      <c r="H102">
        <v>1565.3233990000001</v>
      </c>
      <c r="I102">
        <v>1556.358772</v>
      </c>
      <c r="J102">
        <v>2.4639617142856878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180</v>
      </c>
      <c r="G103">
        <v>99</v>
      </c>
      <c r="H103">
        <v>1568.2591829999999</v>
      </c>
      <c r="I103">
        <v>1559.1634944285718</v>
      </c>
      <c r="J103">
        <v>2.804722428571722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181</v>
      </c>
      <c r="G104">
        <v>100</v>
      </c>
      <c r="H104">
        <v>1570.827994</v>
      </c>
      <c r="I104">
        <v>1562.1779157142853</v>
      </c>
      <c r="J104">
        <v>3.0144212857135244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182</v>
      </c>
      <c r="G105">
        <v>101</v>
      </c>
      <c r="H105">
        <v>1573.580291</v>
      </c>
      <c r="I105">
        <v>1565.3496109999999</v>
      </c>
      <c r="J105">
        <v>3.171695285714577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183</v>
      </c>
      <c r="G106">
        <v>102</v>
      </c>
      <c r="H106">
        <v>1576.883049</v>
      </c>
      <c r="I106">
        <v>1568.416457</v>
      </c>
      <c r="J106">
        <v>3.0668460000001687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184</v>
      </c>
      <c r="G107">
        <v>103</v>
      </c>
      <c r="H107">
        <v>1579.4518599999999</v>
      </c>
      <c r="I107">
        <v>1571.1425422857142</v>
      </c>
      <c r="J107">
        <v>2.7260852857141344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185</v>
      </c>
      <c r="G108">
        <v>104</v>
      </c>
      <c r="H108">
        <v>1581.6536980000001</v>
      </c>
      <c r="I108">
        <v>1573.7113534285713</v>
      </c>
      <c r="J108">
        <v>2.5688111428571574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186</v>
      </c>
      <c r="G109">
        <v>105</v>
      </c>
      <c r="H109">
        <v>1583.12159</v>
      </c>
      <c r="I109">
        <v>1576.2539521428571</v>
      </c>
      <c r="J109">
        <v>2.5425987142857593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187</v>
      </c>
      <c r="G110">
        <v>106</v>
      </c>
      <c r="H110">
        <v>1583.672049</v>
      </c>
      <c r="I110">
        <v>1578.4557901428573</v>
      </c>
      <c r="J110">
        <v>2.2018380000001798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188</v>
      </c>
      <c r="G111">
        <v>107</v>
      </c>
      <c r="H111">
        <v>1586.6078339999999</v>
      </c>
      <c r="I111">
        <v>1580.7100530000002</v>
      </c>
      <c r="J111">
        <v>2.2542628571429759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189</v>
      </c>
      <c r="G112">
        <v>108</v>
      </c>
      <c r="H112">
        <v>1588.993158</v>
      </c>
      <c r="I112">
        <v>1582.911891142857</v>
      </c>
      <c r="J112">
        <v>2.2018381428567864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190</v>
      </c>
      <c r="G113">
        <v>109</v>
      </c>
      <c r="H113">
        <v>1594.864726</v>
      </c>
      <c r="I113">
        <v>1585.4807021428569</v>
      </c>
      <c r="J113">
        <v>2.5688109999998687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191</v>
      </c>
      <c r="G114">
        <v>110</v>
      </c>
      <c r="H114">
        <v>1597.8005109999999</v>
      </c>
      <c r="I114">
        <v>1588.101938</v>
      </c>
      <c r="J114">
        <v>2.6212358571431196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192</v>
      </c>
      <c r="G115">
        <v>111</v>
      </c>
      <c r="H115">
        <v>1601.1032680000001</v>
      </c>
      <c r="I115">
        <v>1590.8804480000001</v>
      </c>
      <c r="J115">
        <v>2.7785100000000966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193</v>
      </c>
      <c r="G116">
        <v>112</v>
      </c>
      <c r="H116">
        <v>1604.0390520000001</v>
      </c>
      <c r="I116">
        <v>1593.8686568571429</v>
      </c>
      <c r="J116">
        <v>2.9882088571428085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194</v>
      </c>
      <c r="G117">
        <v>113</v>
      </c>
      <c r="H117">
        <v>1604.5895109999999</v>
      </c>
      <c r="I117">
        <v>1596.8568657142857</v>
      </c>
      <c r="J117">
        <v>2.9882088571428085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195</v>
      </c>
      <c r="G118">
        <v>114</v>
      </c>
      <c r="H118">
        <v>1605.6904300000001</v>
      </c>
      <c r="I118">
        <v>1599.5829508571428</v>
      </c>
      <c r="J118">
        <v>2.7260851428570732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196</v>
      </c>
      <c r="G119">
        <v>115</v>
      </c>
      <c r="H119">
        <v>1609.543647</v>
      </c>
      <c r="I119">
        <v>1602.5187350000001</v>
      </c>
      <c r="J119">
        <v>2.935784142857301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197</v>
      </c>
      <c r="G120">
        <v>116</v>
      </c>
      <c r="H120">
        <v>1612.479431</v>
      </c>
      <c r="I120">
        <v>1605.0351214285715</v>
      </c>
      <c r="J120">
        <v>2.5163864285714226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198</v>
      </c>
      <c r="G121">
        <v>117</v>
      </c>
      <c r="H121">
        <v>1612.479431</v>
      </c>
      <c r="I121">
        <v>1607.13211</v>
      </c>
      <c r="J121">
        <v>2.0969885714284828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199</v>
      </c>
      <c r="G122">
        <v>118</v>
      </c>
      <c r="H122">
        <v>1620.5528380000001</v>
      </c>
      <c r="I122">
        <v>1609.9106200000001</v>
      </c>
      <c r="J122">
        <v>2.7785100000000966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200</v>
      </c>
      <c r="G123">
        <v>119</v>
      </c>
      <c r="H123">
        <v>1623.1216489999999</v>
      </c>
      <c r="I123">
        <v>1612.6367052857142</v>
      </c>
      <c r="J123">
        <v>2.7260852857141344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201</v>
      </c>
      <c r="G124">
        <v>120</v>
      </c>
      <c r="H124">
        <v>1624.773027</v>
      </c>
      <c r="I124">
        <v>1615.5200647142858</v>
      </c>
      <c r="J124">
        <v>2.8833594285715662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202</v>
      </c>
      <c r="G125">
        <v>121</v>
      </c>
      <c r="H125">
        <v>1626.0574329999999</v>
      </c>
      <c r="I125">
        <v>1618.4296365714285</v>
      </c>
      <c r="J125">
        <v>2.9095718571427369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203</v>
      </c>
      <c r="G126">
        <v>122</v>
      </c>
      <c r="H126">
        <v>1629.1767030000001</v>
      </c>
      <c r="I126">
        <v>1621.2343588571432</v>
      </c>
      <c r="J126">
        <v>2.8047222857146608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204</v>
      </c>
      <c r="G127">
        <v>123</v>
      </c>
      <c r="H127">
        <v>1632.2959739999999</v>
      </c>
      <c r="I127">
        <v>1624.0652935714286</v>
      </c>
      <c r="J127">
        <v>2.8309347142853767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205</v>
      </c>
      <c r="G128">
        <v>124</v>
      </c>
      <c r="H128">
        <v>1633.3968930000001</v>
      </c>
      <c r="I128">
        <v>1627.0535024285714</v>
      </c>
      <c r="J128">
        <v>2.9882088571428085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206</v>
      </c>
      <c r="G129">
        <v>125</v>
      </c>
      <c r="H129">
        <v>1636.883137</v>
      </c>
      <c r="I129">
        <v>1629.3864022857144</v>
      </c>
      <c r="J129">
        <v>2.3328998571430475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207</v>
      </c>
      <c r="G130">
        <v>126</v>
      </c>
      <c r="H130">
        <v>1637.800569</v>
      </c>
      <c r="I130">
        <v>1631.4833908571429</v>
      </c>
      <c r="J130">
        <v>2.0969885714284828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208</v>
      </c>
      <c r="G131">
        <v>127</v>
      </c>
      <c r="H131">
        <v>1638.5345150000001</v>
      </c>
      <c r="I131">
        <v>1633.4493177142856</v>
      </c>
      <c r="J131">
        <v>1.9659268571426765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209</v>
      </c>
      <c r="G132">
        <v>128</v>
      </c>
      <c r="H132">
        <v>1639.635434</v>
      </c>
      <c r="I132">
        <v>1635.3890321428571</v>
      </c>
      <c r="J132">
        <v>1.9397144285715058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210</v>
      </c>
      <c r="G133">
        <v>129</v>
      </c>
      <c r="H133">
        <v>1641.6537860000001</v>
      </c>
      <c r="I133">
        <v>1637.1714725714287</v>
      </c>
      <c r="J133">
        <v>1.78244042857159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211</v>
      </c>
      <c r="G134">
        <v>130</v>
      </c>
      <c r="H134">
        <v>1642.2042449999999</v>
      </c>
      <c r="I134">
        <v>1638.5869398571429</v>
      </c>
      <c r="J134">
        <v>1.4154672857141577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212</v>
      </c>
      <c r="G135">
        <v>131</v>
      </c>
      <c r="H135">
        <v>1644.956543</v>
      </c>
      <c r="I135">
        <v>1640.2383184285713</v>
      </c>
      <c r="J135">
        <v>1.651378571428495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213</v>
      </c>
      <c r="G136">
        <v>132</v>
      </c>
      <c r="H136">
        <v>1646.6079219999999</v>
      </c>
      <c r="I136">
        <v>1641.6275734285714</v>
      </c>
      <c r="J136">
        <v>1.3892550000000483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214</v>
      </c>
      <c r="G137">
        <v>133</v>
      </c>
      <c r="H137">
        <v>1647.158381</v>
      </c>
      <c r="I137">
        <v>1642.9644037142855</v>
      </c>
      <c r="J137">
        <v>1.3368302857140861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215</v>
      </c>
      <c r="G138">
        <v>134</v>
      </c>
      <c r="H138">
        <v>1647.892327</v>
      </c>
      <c r="I138">
        <v>1644.3012339999998</v>
      </c>
      <c r="J138">
        <v>1.3368302857143135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216</v>
      </c>
      <c r="G139">
        <v>135</v>
      </c>
      <c r="H139">
        <v>1648.442787</v>
      </c>
      <c r="I139">
        <v>1645.5594272857143</v>
      </c>
      <c r="J139">
        <v>1.2581932857144693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0.60288442857142854</v>
      </c>
      <c r="D3">
        <f>C3-$C$3</f>
        <v>0</v>
      </c>
      <c r="E3">
        <f t="shared" ref="E3:E34" si="0">(_Ac/(1+EXP(-1*(B3-_Muc)/_sc)))</f>
        <v>161.13568954897588</v>
      </c>
      <c r="F3">
        <f>(D3-E3)^2</f>
        <v>25964.710446423935</v>
      </c>
      <c r="G3">
        <f>(E3-$H$4)^2</f>
        <v>501516.52172754158</v>
      </c>
      <c r="H3" s="2" t="s">
        <v>11</v>
      </c>
      <c r="I3" s="16">
        <f>SUM(F3:F167)</f>
        <v>13379585.658091158</v>
      </c>
      <c r="J3">
        <f>1-(I3/I5)</f>
        <v>0.69763042329592428</v>
      </c>
      <c r="L3">
        <f>Input!J4</f>
        <v>0.39318542857142852</v>
      </c>
      <c r="M3">
        <f>L3-$L$3</f>
        <v>0</v>
      </c>
      <c r="N3">
        <f>_Ac*EXP(-1*(B3-_Muc)/_sc)*(1/_sc)*(1/(1+EXP(-1*(B3-_Muc)/_sc))^2)+$L$3</f>
        <v>6.0784118527978075</v>
      </c>
      <c r="O3">
        <f>(L3-N3)^2</f>
        <v>32.321799494721851</v>
      </c>
      <c r="P3">
        <f>(N3-$Q$4)^2</f>
        <v>143.33627975860875</v>
      </c>
      <c r="Q3" s="1" t="s">
        <v>11</v>
      </c>
      <c r="R3" s="16">
        <f>SUM(O3:O167)</f>
        <v>119594.28576418804</v>
      </c>
      <c r="S3" s="5">
        <f>1-(R3/R5)</f>
        <v>-0.62436271821293166</v>
      </c>
      <c r="V3">
        <f>COUNT(B3:B500)</f>
        <v>82</v>
      </c>
      <c r="X3">
        <v>3238675.8504003328</v>
      </c>
      <c r="Y3">
        <v>280.81801076407891</v>
      </c>
      <c r="Z3">
        <v>28.341469705825659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1.1009192857142858</v>
      </c>
      <c r="D4">
        <f t="shared" ref="D4:D67" si="2">C4-$C$3</f>
        <v>0.49803485714285722</v>
      </c>
      <c r="E4">
        <f t="shared" si="0"/>
        <v>166.92239448175292</v>
      </c>
      <c r="F4">
        <f t="shared" ref="F4:F67" si="3">(D4-E4)^2</f>
        <v>27697.067476461536</v>
      </c>
      <c r="G4">
        <f t="shared" ref="G4:G67" si="4">(E4-$H$4)^2</f>
        <v>493353.96981770132</v>
      </c>
      <c r="H4">
        <f>AVERAGE(D3:D167)</f>
        <v>869.31400164808383</v>
      </c>
      <c r="I4" t="s">
        <v>5</v>
      </c>
      <c r="J4" t="s">
        <v>6</v>
      </c>
      <c r="L4">
        <f>Input!J5</f>
        <v>0.49803485714285722</v>
      </c>
      <c r="M4">
        <f t="shared" ref="M4:M67" si="5">L4-$L$3</f>
        <v>0.1048494285714287</v>
      </c>
      <c r="N4">
        <f t="shared" ref="N4:N34" si="6">_Ac*EXP(-1*(B4-_Muc)/_sc)*(1/_sc)*(1/(1+EXP(-1*(B4-_Muc)/_sc))^2)+$L$3</f>
        <v>6.2825691824975882</v>
      </c>
      <c r="O4">
        <f t="shared" ref="O4:O67" si="7">(L4-N4)^2</f>
        <v>33.460837361207105</v>
      </c>
      <c r="P4">
        <f t="shared" ref="P4:P67" si="8">(N4-$Q$4)^2</f>
        <v>138.48948904878966</v>
      </c>
      <c r="Q4">
        <f>AVERAGE(M3:M167)</f>
        <v>18.050724902438997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1.7562282857142857</v>
      </c>
      <c r="D5">
        <f t="shared" si="2"/>
        <v>1.1533438571428571</v>
      </c>
      <c r="E5">
        <f t="shared" si="0"/>
        <v>172.91690046796128</v>
      </c>
      <c r="F5">
        <f t="shared" si="3"/>
        <v>29502.719379597827</v>
      </c>
      <c r="G5">
        <f t="shared" si="4"/>
        <v>484968.92253207776</v>
      </c>
      <c r="I5">
        <f>SUM(G3:G167)</f>
        <v>44249113.300130546</v>
      </c>
      <c r="J5" s="5">
        <f>1-((1-J3)*(V3-1)/(V3-1-1))</f>
        <v>0.69385080358712337</v>
      </c>
      <c r="L5">
        <f>Input!J6</f>
        <v>0.65530899999999992</v>
      </c>
      <c r="M5">
        <f t="shared" si="5"/>
        <v>0.2621235714285714</v>
      </c>
      <c r="N5">
        <f t="shared" si="6"/>
        <v>6.4940570494143257</v>
      </c>
      <c r="O5">
        <f t="shared" si="7"/>
        <v>34.090978784539594</v>
      </c>
      <c r="P5">
        <f t="shared" si="8"/>
        <v>133.55657186513383</v>
      </c>
      <c r="R5">
        <f>SUM(P3:P167)</f>
        <v>73625.357454498575</v>
      </c>
      <c r="S5" s="5">
        <f>1-((1-S3)*(V3-1)/(V3-1-1))</f>
        <v>-0.64466725219059318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2.595023714285714</v>
      </c>
      <c r="D6">
        <f t="shared" si="2"/>
        <v>1.9921392857142854</v>
      </c>
      <c r="E6">
        <f t="shared" si="0"/>
        <v>179.12666884938341</v>
      </c>
      <c r="F6">
        <f t="shared" si="3"/>
        <v>31376.641563742374</v>
      </c>
      <c r="G6">
        <f t="shared" si="4"/>
        <v>476358.55435578414</v>
      </c>
      <c r="L6">
        <f>Input!J7</f>
        <v>0.8387954285714283</v>
      </c>
      <c r="M6">
        <f t="shared" si="5"/>
        <v>0.44560999999999978</v>
      </c>
      <c r="N6">
        <f t="shared" si="6"/>
        <v>6.7131386088746314</v>
      </c>
      <c r="O6">
        <f t="shared" si="7"/>
        <v>34.507907799974753</v>
      </c>
      <c r="P6">
        <f t="shared" si="8"/>
        <v>128.54086296401857</v>
      </c>
      <c r="V6" s="19" t="s">
        <v>17</v>
      </c>
      <c r="W6" s="20">
        <f>SQRT((S5-J5)^2)</f>
        <v>1.3385180557777165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4.0367032857142862</v>
      </c>
      <c r="D7">
        <f t="shared" si="2"/>
        <v>3.4338188571428576</v>
      </c>
      <c r="E7">
        <f t="shared" si="0"/>
        <v>185.55942881675955</v>
      </c>
      <c r="F7">
        <f t="shared" si="3"/>
        <v>33169.737803162432</v>
      </c>
      <c r="G7">
        <f t="shared" si="4"/>
        <v>467520.31586774671</v>
      </c>
      <c r="L7">
        <f>Input!J8</f>
        <v>1.4416795714285722</v>
      </c>
      <c r="M7">
        <f t="shared" si="5"/>
        <v>1.0484941428571437</v>
      </c>
      <c r="N7">
        <f t="shared" si="6"/>
        <v>6.9400864589023969</v>
      </c>
      <c r="O7">
        <f t="shared" si="7"/>
        <v>30.232478300219597</v>
      </c>
      <c r="P7">
        <f t="shared" si="8"/>
        <v>123.44628662299343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6.2909660000000001</v>
      </c>
      <c r="D8">
        <f t="shared" si="2"/>
        <v>5.6880815714285715</v>
      </c>
      <c r="E8">
        <f t="shared" si="0"/>
        <v>192.22318702075609</v>
      </c>
      <c r="F8">
        <f t="shared" si="3"/>
        <v>34795.345564991738</v>
      </c>
      <c r="G8">
        <f t="shared" si="4"/>
        <v>458451.97125269828</v>
      </c>
      <c r="L8">
        <f>Input!J9</f>
        <v>2.2542627142857139</v>
      </c>
      <c r="M8">
        <f t="shared" si="5"/>
        <v>1.8610772857142854</v>
      </c>
      <c r="N8">
        <f t="shared" si="6"/>
        <v>7.1751829787413168</v>
      </c>
      <c r="O8">
        <f t="shared" si="7"/>
        <v>24.215456249129801</v>
      </c>
      <c r="P8">
        <f t="shared" si="8"/>
        <v>118.27741213410584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8.9646265714285711</v>
      </c>
      <c r="D9">
        <f t="shared" si="2"/>
        <v>8.3617421428571426</v>
      </c>
      <c r="E9">
        <f t="shared" si="0"/>
        <v>199.12623752747518</v>
      </c>
      <c r="F9">
        <f t="shared" si="3"/>
        <v>36391.092699347959</v>
      </c>
      <c r="G9">
        <f t="shared" si="4"/>
        <v>449151.63917698059</v>
      </c>
      <c r="L9">
        <f>Input!J10</f>
        <v>2.6736605714285711</v>
      </c>
      <c r="M9">
        <f t="shared" si="5"/>
        <v>2.2804751428571426</v>
      </c>
      <c r="N9">
        <f t="shared" si="6"/>
        <v>7.4187206794910612</v>
      </c>
      <c r="O9">
        <f t="shared" si="7"/>
        <v>22.515595429126009</v>
      </c>
      <c r="P9">
        <f t="shared" si="8"/>
        <v>113.03951379678274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12.424657857142858</v>
      </c>
      <c r="D10">
        <f t="shared" si="2"/>
        <v>11.821773428571429</v>
      </c>
      <c r="E10">
        <f t="shared" si="0"/>
        <v>206.2771721308379</v>
      </c>
      <c r="F10">
        <f t="shared" si="3"/>
        <v>37812.902084457419</v>
      </c>
      <c r="G10">
        <f t="shared" si="4"/>
        <v>439617.83729628142</v>
      </c>
      <c r="L10">
        <f>Input!J11</f>
        <v>3.4600312857142868</v>
      </c>
      <c r="M10">
        <f t="shared" si="5"/>
        <v>3.0668458571428583</v>
      </c>
      <c r="N10">
        <f t="shared" si="6"/>
        <v>7.671002567289019</v>
      </c>
      <c r="O10">
        <f t="shared" si="7"/>
        <v>17.732279134247143</v>
      </c>
      <c r="P10">
        <f t="shared" si="8"/>
        <v>107.73863575481131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16.539998000000001</v>
      </c>
      <c r="D11">
        <f t="shared" si="2"/>
        <v>15.937113571428572</v>
      </c>
      <c r="E11">
        <f t="shared" si="0"/>
        <v>213.68489103460749</v>
      </c>
      <c r="F11">
        <f t="shared" si="3"/>
        <v>39104.183491626936</v>
      </c>
      <c r="G11">
        <f t="shared" si="4"/>
        <v>429849.53068381798</v>
      </c>
      <c r="L11">
        <f>Input!J12</f>
        <v>4.1153401428571428</v>
      </c>
      <c r="M11">
        <f t="shared" si="5"/>
        <v>3.7221547142857143</v>
      </c>
      <c r="N11">
        <f t="shared" si="6"/>
        <v>7.9323425194847106</v>
      </c>
      <c r="O11">
        <f t="shared" si="7"/>
        <v>14.5695071431805</v>
      </c>
      <c r="P11">
        <f t="shared" si="8"/>
        <v>102.38166204767968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21.258222428571429</v>
      </c>
      <c r="D12">
        <f t="shared" si="2"/>
        <v>20.655338</v>
      </c>
      <c r="E12">
        <f t="shared" si="0"/>
        <v>221.35861391727542</v>
      </c>
      <c r="F12">
        <f t="shared" si="3"/>
        <v>40281.804963925984</v>
      </c>
      <c r="G12">
        <f t="shared" si="4"/>
        <v>419846.18448938226</v>
      </c>
      <c r="L12">
        <f>Input!J13</f>
        <v>4.7182244285714283</v>
      </c>
      <c r="M12">
        <f t="shared" si="5"/>
        <v>4.3250389999999994</v>
      </c>
      <c r="N12">
        <f t="shared" si="6"/>
        <v>8.2030656742697801</v>
      </c>
      <c r="O12">
        <f t="shared" si="7"/>
        <v>12.144118507720441</v>
      </c>
      <c r="P12">
        <f t="shared" si="8"/>
        <v>96.976392274146335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30.90437028571429</v>
      </c>
      <c r="D13">
        <f t="shared" si="2"/>
        <v>30.301485857142861</v>
      </c>
      <c r="E13">
        <f t="shared" si="0"/>
        <v>229.30789139350426</v>
      </c>
      <c r="F13">
        <f t="shared" si="3"/>
        <v>39603.549444502736</v>
      </c>
      <c r="G13">
        <f t="shared" si="4"/>
        <v>409607.82116319705</v>
      </c>
      <c r="L13">
        <f>Input!J14</f>
        <v>9.6461478571428607</v>
      </c>
      <c r="M13">
        <f t="shared" si="5"/>
        <v>9.2529624285714327</v>
      </c>
      <c r="N13">
        <f t="shared" si="6"/>
        <v>8.4835088342428531</v>
      </c>
      <c r="O13">
        <f t="shared" si="7"/>
        <v>1.3517294975698846</v>
      </c>
      <c r="P13">
        <f t="shared" si="8"/>
        <v>91.531623295550489</v>
      </c>
      <c r="S13" t="s">
        <v>23</v>
      </c>
      <c r="T13">
        <f>_Ac*0.8413</f>
        <v>2724697.9929418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45.111468571428567</v>
      </c>
      <c r="D14">
        <f t="shared" si="2"/>
        <v>44.508584142857138</v>
      </c>
      <c r="E14">
        <f t="shared" si="0"/>
        <v>237.5426168863091</v>
      </c>
      <c r="F14">
        <f t="shared" si="3"/>
        <v>37262.137797200092</v>
      </c>
      <c r="G14">
        <f t="shared" si="4"/>
        <v>399135.08260381036</v>
      </c>
      <c r="L14">
        <f>Input!J15</f>
        <v>14.207098285714277</v>
      </c>
      <c r="M14">
        <f t="shared" si="5"/>
        <v>13.813912857142849</v>
      </c>
      <c r="N14">
        <f t="shared" si="6"/>
        <v>8.7740208844054557</v>
      </c>
      <c r="O14">
        <f t="shared" si="7"/>
        <v>29.518330048612619</v>
      </c>
      <c r="P14">
        <f t="shared" si="8"/>
        <v>86.05723743819965</v>
      </c>
      <c r="S14" t="s">
        <v>24</v>
      </c>
      <c r="T14">
        <f>_Ac*0.9772</f>
        <v>3164834.0410112049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61.232069000000003</v>
      </c>
      <c r="D15">
        <f t="shared" si="2"/>
        <v>60.629184571428574</v>
      </c>
      <c r="E15">
        <f t="shared" si="0"/>
        <v>246.07303892466365</v>
      </c>
      <c r="F15">
        <f t="shared" si="3"/>
        <v>34389.423117383863</v>
      </c>
      <c r="G15">
        <f t="shared" si="4"/>
        <v>388429.29761641554</v>
      </c>
      <c r="L15">
        <f>Input!J16</f>
        <v>16.120600428571436</v>
      </c>
      <c r="M15">
        <f t="shared" si="5"/>
        <v>15.727415000000008</v>
      </c>
      <c r="N15">
        <f t="shared" si="6"/>
        <v>9.0749632251026924</v>
      </c>
      <c r="O15">
        <f t="shared" si="7"/>
        <v>49.641003602902856</v>
      </c>
      <c r="P15">
        <f t="shared" si="8"/>
        <v>80.564297688339039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84.508643142857153</v>
      </c>
      <c r="D16">
        <f t="shared" si="2"/>
        <v>83.905758714285724</v>
      </c>
      <c r="E16">
        <f t="shared" si="0"/>
        <v>254.90977388173852</v>
      </c>
      <c r="F16">
        <f t="shared" si="3"/>
        <v>29242.373203390423</v>
      </c>
      <c r="G16">
        <f t="shared" si="4"/>
        <v>377492.55509715917</v>
      </c>
      <c r="L16">
        <f>Input!J17</f>
        <v>23.27657414285715</v>
      </c>
      <c r="M16">
        <f t="shared" si="5"/>
        <v>22.883388714285722</v>
      </c>
      <c r="N16">
        <f t="shared" si="6"/>
        <v>9.3867102204404862</v>
      </c>
      <c r="O16">
        <f t="shared" si="7"/>
        <v>192.92831978325202</v>
      </c>
      <c r="P16">
        <f t="shared" si="8"/>
        <v>75.06515040988576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109.22689700000001</v>
      </c>
      <c r="D17">
        <f t="shared" si="2"/>
        <v>108.62401257142858</v>
      </c>
      <c r="E17">
        <f t="shared" si="0"/>
        <v>264.06381916952779</v>
      </c>
      <c r="F17">
        <f t="shared" si="3"/>
        <v>24161.533475254488</v>
      </c>
      <c r="G17">
        <f t="shared" si="4"/>
        <v>366327.78339032544</v>
      </c>
      <c r="L17">
        <f>Input!J18</f>
        <v>24.718253857142855</v>
      </c>
      <c r="M17">
        <f t="shared" si="5"/>
        <v>24.325068428571427</v>
      </c>
      <c r="N17">
        <f t="shared" si="6"/>
        <v>9.7096496627300724</v>
      </c>
      <c r="O17">
        <f t="shared" si="7"/>
        <v>225.25819986454499</v>
      </c>
      <c r="P17">
        <f t="shared" si="8"/>
        <v>69.573536154485296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136.61881142857143</v>
      </c>
      <c r="D18">
        <f t="shared" si="2"/>
        <v>136.015927</v>
      </c>
      <c r="E18">
        <f t="shared" si="0"/>
        <v>273.54656690616611</v>
      </c>
      <c r="F18">
        <f t="shared" si="3"/>
        <v>18914.676912999526</v>
      </c>
      <c r="G18">
        <f t="shared" si="4"/>
        <v>354938.83629896515</v>
      </c>
      <c r="L18">
        <f>Input!J19</f>
        <v>27.391914428571425</v>
      </c>
      <c r="M18">
        <f t="shared" si="5"/>
        <v>26.998728999999997</v>
      </c>
      <c r="N18">
        <f t="shared" si="6"/>
        <v>10.0441832535295</v>
      </c>
      <c r="O18">
        <f t="shared" si="7"/>
        <v>300.94377692152148</v>
      </c>
      <c r="P18">
        <f t="shared" si="8"/>
        <v>64.104709175722405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166.18635157142856</v>
      </c>
      <c r="D19">
        <f t="shared" si="2"/>
        <v>165.58346714285713</v>
      </c>
      <c r="E19">
        <f t="shared" si="0"/>
        <v>283.36981807283263</v>
      </c>
      <c r="F19">
        <f t="shared" si="3"/>
        <v>13873.62446539934</v>
      </c>
      <c r="G19">
        <f t="shared" si="4"/>
        <v>343330.58626566763</v>
      </c>
      <c r="L19">
        <f>Input!J20</f>
        <v>29.567540142857126</v>
      </c>
      <c r="M19">
        <f t="shared" si="5"/>
        <v>29.174354714285698</v>
      </c>
      <c r="N19">
        <f t="shared" si="6"/>
        <v>10.390727101872301</v>
      </c>
      <c r="O19">
        <f t="shared" si="7"/>
        <v>367.75015840888568</v>
      </c>
      <c r="P19">
        <f t="shared" si="8"/>
        <v>58.675566304686626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194.05008842857143</v>
      </c>
      <c r="D20">
        <f t="shared" si="2"/>
        <v>193.447204</v>
      </c>
      <c r="E20">
        <f t="shared" si="0"/>
        <v>293.54579717773083</v>
      </c>
      <c r="F20">
        <f t="shared" si="3"/>
        <v>10019.728356160862</v>
      </c>
      <c r="G20">
        <f t="shared" si="4"/>
        <v>331509.0252790142</v>
      </c>
      <c r="L20">
        <f>Input!J21</f>
        <v>27.863736857142868</v>
      </c>
      <c r="M20">
        <f t="shared" si="5"/>
        <v>27.47055142857144</v>
      </c>
      <c r="N20">
        <f t="shared" si="6"/>
        <v>10.749712240294038</v>
      </c>
      <c r="O20">
        <f t="shared" si="7"/>
        <v>292.88983858610777</v>
      </c>
      <c r="P20">
        <f t="shared" si="8"/>
        <v>53.304785892801029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219.00425342857145</v>
      </c>
      <c r="D21">
        <f t="shared" si="2"/>
        <v>218.40136900000002</v>
      </c>
      <c r="E21">
        <f t="shared" si="0"/>
        <v>304.08716744525611</v>
      </c>
      <c r="F21">
        <f t="shared" si="3"/>
        <v>7342.056055201052</v>
      </c>
      <c r="G21">
        <f t="shared" si="4"/>
        <v>319481.37410295091</v>
      </c>
      <c r="L21">
        <f>Input!J22</f>
        <v>24.954165000000017</v>
      </c>
      <c r="M21">
        <f t="shared" si="5"/>
        <v>24.560979571428589</v>
      </c>
      <c r="N21">
        <f t="shared" si="6"/>
        <v>11.121585159288975</v>
      </c>
      <c r="O21">
        <f t="shared" si="7"/>
        <v>191.34026504964555</v>
      </c>
      <c r="P21">
        <f t="shared" si="8"/>
        <v>48.012977580101158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246.36995542857144</v>
      </c>
      <c r="D22">
        <f t="shared" si="2"/>
        <v>245.76707100000002</v>
      </c>
      <c r="E22">
        <f t="shared" si="0"/>
        <v>315.00704654910646</v>
      </c>
      <c r="F22">
        <f t="shared" si="3"/>
        <v>4794.1742140408587</v>
      </c>
      <c r="G22">
        <f t="shared" si="4"/>
        <v>307256.2004710997</v>
      </c>
      <c r="L22">
        <f>Input!J23</f>
        <v>27.365701999999999</v>
      </c>
      <c r="M22">
        <f t="shared" si="5"/>
        <v>26.972516571428571</v>
      </c>
      <c r="N22">
        <f t="shared" si="6"/>
        <v>11.506808360851213</v>
      </c>
      <c r="O22">
        <f t="shared" si="7"/>
        <v>251.50450745783382</v>
      </c>
      <c r="P22">
        <f t="shared" si="8"/>
        <v>42.822843703266223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270.43290028571431</v>
      </c>
      <c r="D23">
        <f t="shared" si="2"/>
        <v>269.83001585714288</v>
      </c>
      <c r="E23">
        <f t="shared" si="0"/>
        <v>326.31902290875865</v>
      </c>
      <c r="F23">
        <f t="shared" si="3"/>
        <v>3191.0079176774966</v>
      </c>
      <c r="G23">
        <f t="shared" si="4"/>
        <v>294843.54693612026</v>
      </c>
      <c r="L23">
        <f>Input!J24</f>
        <v>24.062944857142867</v>
      </c>
      <c r="M23">
        <f t="shared" si="5"/>
        <v>23.669759428571439</v>
      </c>
      <c r="N23">
        <f t="shared" si="6"/>
        <v>11.905860931777775</v>
      </c>
      <c r="O23">
        <f t="shared" si="7"/>
        <v>147.7946895683703</v>
      </c>
      <c r="P23">
        <f t="shared" si="8"/>
        <v>37.759353217930396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297.37920457142855</v>
      </c>
      <c r="D24">
        <f t="shared" si="2"/>
        <v>296.77632014285712</v>
      </c>
      <c r="E24">
        <f t="shared" si="0"/>
        <v>338.03717256941894</v>
      </c>
      <c r="F24">
        <f t="shared" si="3"/>
        <v>1702.457942966513</v>
      </c>
      <c r="G24">
        <f t="shared" si="4"/>
        <v>282255.06911588082</v>
      </c>
      <c r="L24">
        <f>Input!J25</f>
        <v>26.946304285714234</v>
      </c>
      <c r="M24">
        <f t="shared" si="5"/>
        <v>26.553118857142806</v>
      </c>
      <c r="N24">
        <f t="shared" si="6"/>
        <v>12.3192391374347</v>
      </c>
      <c r="O24">
        <f t="shared" si="7"/>
        <v>213.95103485201381</v>
      </c>
      <c r="P24">
        <f t="shared" si="8"/>
        <v>32.849929074446898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327.8903895714285</v>
      </c>
      <c r="D25">
        <f t="shared" si="2"/>
        <v>327.28750514285707</v>
      </c>
      <c r="E25">
        <f t="shared" si="0"/>
        <v>350.17607668627335</v>
      </c>
      <c r="F25">
        <f t="shared" si="3"/>
        <v>523.8867072980853</v>
      </c>
      <c r="G25">
        <f t="shared" si="4"/>
        <v>269504.18513365445</v>
      </c>
      <c r="L25">
        <f>Input!J26</f>
        <v>30.511184999999955</v>
      </c>
      <c r="M25">
        <f t="shared" si="5"/>
        <v>30.117999571428527</v>
      </c>
      <c r="N25">
        <f t="shared" si="6"/>
        <v>12.747457036711754</v>
      </c>
      <c r="O25">
        <f t="shared" si="7"/>
        <v>315.55003115370715</v>
      </c>
      <c r="P25">
        <f t="shared" si="8"/>
        <v>28.124650055655184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361.65190700000005</v>
      </c>
      <c r="D26">
        <f t="shared" si="2"/>
        <v>361.04902257142862</v>
      </c>
      <c r="E26">
        <f t="shared" si="0"/>
        <v>362.75083963459582</v>
      </c>
      <c r="F26">
        <f t="shared" si="3"/>
        <v>2.8961813164870263</v>
      </c>
      <c r="G26">
        <f t="shared" si="4"/>
        <v>256606.2371091033</v>
      </c>
      <c r="L26">
        <f>Input!J27</f>
        <v>33.761517428571551</v>
      </c>
      <c r="M26">
        <f t="shared" si="5"/>
        <v>33.368332000000123</v>
      </c>
      <c r="N26">
        <f t="shared" si="6"/>
        <v>13.191047118916863</v>
      </c>
      <c r="O26">
        <f t="shared" si="7"/>
        <v>423.14424876038504</v>
      </c>
      <c r="P26">
        <f t="shared" si="8"/>
        <v>23.616468159658599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398.34920857142851</v>
      </c>
      <c r="D27">
        <f t="shared" si="2"/>
        <v>397.74632414285708</v>
      </c>
      <c r="E27">
        <f t="shared" si="0"/>
        <v>375.77710776804975</v>
      </c>
      <c r="F27">
        <f t="shared" si="3"/>
        <v>482.64646812310258</v>
      </c>
      <c r="G27">
        <f t="shared" si="4"/>
        <v>243578.66562075203</v>
      </c>
      <c r="L27">
        <f>Input!J28</f>
        <v>36.697301571428454</v>
      </c>
      <c r="M27">
        <f t="shared" si="5"/>
        <v>36.304116142857026</v>
      </c>
      <c r="N27">
        <f t="shared" si="6"/>
        <v>13.650560963387711</v>
      </c>
      <c r="O27">
        <f t="shared" si="7"/>
        <v>531.15225265431422</v>
      </c>
      <c r="P27">
        <f t="shared" si="8"/>
        <v>19.361442690527326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438.55896614285712</v>
      </c>
      <c r="D28">
        <f t="shared" si="2"/>
        <v>437.95608171428569</v>
      </c>
      <c r="E28">
        <f t="shared" si="0"/>
        <v>389.27108884828743</v>
      </c>
      <c r="F28">
        <f t="shared" si="3"/>
        <v>2370.2285303623007</v>
      </c>
      <c r="G28">
        <f t="shared" si="4"/>
        <v>230441.19812931292</v>
      </c>
      <c r="L28">
        <f>Input!J29</f>
        <v>40.209757571428611</v>
      </c>
      <c r="M28">
        <f t="shared" si="5"/>
        <v>39.816572142857183</v>
      </c>
      <c r="N28">
        <f t="shared" si="6"/>
        <v>14.126569922624629</v>
      </c>
      <c r="O28">
        <f t="shared" si="7"/>
        <v>680.33267792272056</v>
      </c>
      <c r="P28">
        <f t="shared" si="8"/>
        <v>15.398992305601903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481.1016235714286</v>
      </c>
      <c r="D29">
        <f t="shared" si="2"/>
        <v>480.49873914285718</v>
      </c>
      <c r="E29">
        <f t="shared" si="0"/>
        <v>403.24957216979197</v>
      </c>
      <c r="F29">
        <f t="shared" si="3"/>
        <v>5967.4337980325072</v>
      </c>
      <c r="G29">
        <f t="shared" si="4"/>
        <v>217216.05242492567</v>
      </c>
      <c r="L29">
        <f>Input!J30</f>
        <v>42.542657428571488</v>
      </c>
      <c r="M29">
        <f t="shared" si="5"/>
        <v>42.14947200000006</v>
      </c>
      <c r="N29">
        <f t="shared" si="6"/>
        <v>14.619665829777553</v>
      </c>
      <c r="O29">
        <f t="shared" si="7"/>
        <v>779.69345982631671</v>
      </c>
      <c r="P29">
        <f t="shared" si="8"/>
        <v>11.77216636009241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529.35857514285715</v>
      </c>
      <c r="D30">
        <f t="shared" si="2"/>
        <v>528.75569071428572</v>
      </c>
      <c r="E30">
        <f t="shared" si="0"/>
        <v>417.7299494047395</v>
      </c>
      <c r="F30">
        <f t="shared" si="3"/>
        <v>12326.715233334278</v>
      </c>
      <c r="G30">
        <f t="shared" si="4"/>
        <v>203928.15624051954</v>
      </c>
      <c r="L30">
        <f>Input!J31</f>
        <v>48.256951571428544</v>
      </c>
      <c r="M30">
        <f t="shared" si="5"/>
        <v>47.863766142857116</v>
      </c>
      <c r="N30">
        <f t="shared" si="6"/>
        <v>15.130461731348408</v>
      </c>
      <c r="O30">
        <f t="shared" si="7"/>
        <v>1097.3643291249327</v>
      </c>
      <c r="P30">
        <f t="shared" si="8"/>
        <v>8.5279369884280634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579.0834187142857</v>
      </c>
      <c r="D31">
        <f t="shared" si="2"/>
        <v>578.48053428571427</v>
      </c>
      <c r="E31">
        <f t="shared" si="0"/>
        <v>432.73023619354313</v>
      </c>
      <c r="F31">
        <f t="shared" si="3"/>
        <v>21243.149393956744</v>
      </c>
      <c r="G31">
        <f t="shared" si="4"/>
        <v>190605.3842584654</v>
      </c>
      <c r="L31">
        <f>Input!J32</f>
        <v>49.724843571428551</v>
      </c>
      <c r="M31">
        <f t="shared" si="5"/>
        <v>49.331658142857123</v>
      </c>
      <c r="N31">
        <f t="shared" si="6"/>
        <v>15.659592646000505</v>
      </c>
      <c r="O31">
        <f t="shared" si="7"/>
        <v>1160.4413206123763</v>
      </c>
      <c r="P31">
        <f t="shared" si="8"/>
        <v>5.7175134677806367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628.86068714285716</v>
      </c>
      <c r="D32">
        <f t="shared" si="2"/>
        <v>628.25780271428573</v>
      </c>
      <c r="E32">
        <f t="shared" si="0"/>
        <v>448.26909450764157</v>
      </c>
      <c r="F32">
        <f t="shared" si="3"/>
        <v>32395.935081896496</v>
      </c>
      <c r="G32">
        <f t="shared" si="4"/>
        <v>177278.81382890366</v>
      </c>
      <c r="L32">
        <f>Input!J33</f>
        <v>49.77726842857146</v>
      </c>
      <c r="M32">
        <f t="shared" si="5"/>
        <v>49.384083000000032</v>
      </c>
      <c r="N32">
        <f t="shared" si="6"/>
        <v>16.207716350397291</v>
      </c>
      <c r="O32">
        <f t="shared" si="7"/>
        <v>1126.9148267292476</v>
      </c>
      <c r="P32">
        <f t="shared" si="8"/>
        <v>3.3966805228988655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676.67202857142854</v>
      </c>
      <c r="D33">
        <f t="shared" si="2"/>
        <v>676.06914414285711</v>
      </c>
      <c r="E33">
        <f t="shared" si="0"/>
        <v>464.36585581203786</v>
      </c>
      <c r="F33">
        <f t="shared" si="3"/>
        <v>44818.282290081988</v>
      </c>
      <c r="G33">
        <f t="shared" si="4"/>
        <v>163983.00081605156</v>
      </c>
      <c r="L33">
        <f>Input!J34</f>
        <v>47.811341428571382</v>
      </c>
      <c r="M33">
        <f t="shared" si="5"/>
        <v>47.418155999999954</v>
      </c>
      <c r="N33">
        <f t="shared" si="6"/>
        <v>16.775514193025099</v>
      </c>
      <c r="O33">
        <f t="shared" si="7"/>
        <v>963.22257219467645</v>
      </c>
      <c r="P33">
        <f t="shared" si="8"/>
        <v>1.6261623534038965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723.27760157142859</v>
      </c>
      <c r="D34">
        <f t="shared" si="2"/>
        <v>722.67471714285716</v>
      </c>
      <c r="E34">
        <f t="shared" si="0"/>
        <v>481.04054505606427</v>
      </c>
      <c r="F34">
        <f t="shared" si="3"/>
        <v>58387.073120069836</v>
      </c>
      <c r="G34">
        <f t="shared" si="4"/>
        <v>150756.27709391489</v>
      </c>
      <c r="L34">
        <f>Input!J35</f>
        <v>46.605573000000049</v>
      </c>
      <c r="M34">
        <f t="shared" si="5"/>
        <v>46.212387571428621</v>
      </c>
      <c r="N34">
        <f t="shared" si="6"/>
        <v>17.363691936987404</v>
      </c>
      <c r="O34">
        <f t="shared" si="7"/>
        <v>855.08760810337753</v>
      </c>
      <c r="P34">
        <f t="shared" si="8"/>
        <v>0.47201429561720942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769.90938699999992</v>
      </c>
      <c r="D35">
        <f t="shared" si="2"/>
        <v>769.3065025714285</v>
      </c>
      <c r="E35">
        <f t="shared" ref="E35:E66" si="9">(_Ac/(1+EXP(-1*(B35-_Muc)/_sc)))</f>
        <v>498.31390552184666</v>
      </c>
      <c r="F35">
        <f t="shared" si="3"/>
        <v>73436.987655677032</v>
      </c>
      <c r="G35">
        <f t="shared" si="4"/>
        <v>137641.07132567721</v>
      </c>
      <c r="L35">
        <f>Input!J36</f>
        <v>46.631785428571334</v>
      </c>
      <c r="M35">
        <f t="shared" si="5"/>
        <v>46.238599999999906</v>
      </c>
      <c r="N35">
        <f t="shared" ref="N35:N66" si="10">_Ac*EXP(-1*(B35-_Muc)/_sc)*(1/_sc)*(1/(1+EXP(-1*(B35-_Muc)/_sc))^2)+$L$3</f>
        <v>17.972980632792261</v>
      </c>
      <c r="O35">
        <f t="shared" si="7"/>
        <v>821.32709232256957</v>
      </c>
      <c r="P35">
        <f t="shared" si="8"/>
        <v>6.0441714629044102E-3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816.51495999999986</v>
      </c>
      <c r="D36">
        <f t="shared" si="2"/>
        <v>815.91207557142843</v>
      </c>
      <c r="E36">
        <f t="shared" si="9"/>
        <v>516.20742456100061</v>
      </c>
      <c r="F36">
        <f t="shared" si="3"/>
        <v>89822.877837282329</v>
      </c>
      <c r="G36">
        <f t="shared" si="4"/>
        <v>124684.25478215625</v>
      </c>
      <c r="L36">
        <f>Input!J37</f>
        <v>46.605572999999936</v>
      </c>
      <c r="M36">
        <f t="shared" si="5"/>
        <v>46.212387571428508</v>
      </c>
      <c r="N36">
        <f t="shared" si="10"/>
        <v>18.604137522190474</v>
      </c>
      <c r="O36">
        <f t="shared" si="7"/>
        <v>784.0803888179264</v>
      </c>
      <c r="P36">
        <f t="shared" si="8"/>
        <v>0.30626552770019244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858.84791857142852</v>
      </c>
      <c r="D37">
        <f t="shared" si="2"/>
        <v>858.24503414285709</v>
      </c>
      <c r="E37">
        <f t="shared" si="9"/>
        <v>534.74336025113666</v>
      </c>
      <c r="F37">
        <f t="shared" si="3"/>
        <v>104653.33301074503</v>
      </c>
      <c r="G37">
        <f t="shared" si="4"/>
        <v>111937.51408476461</v>
      </c>
      <c r="L37">
        <f>Input!J38</f>
        <v>42.332958571428662</v>
      </c>
      <c r="M37">
        <f t="shared" si="5"/>
        <v>41.939773142857234</v>
      </c>
      <c r="N37">
        <f t="shared" si="10"/>
        <v>19.25794697415753</v>
      </c>
      <c r="O37">
        <f t="shared" si="7"/>
        <v>532.45616021419721</v>
      </c>
      <c r="P37">
        <f t="shared" si="8"/>
        <v>1.4573851304443872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899.08388857142847</v>
      </c>
      <c r="D38">
        <f t="shared" si="2"/>
        <v>898.48100414285705</v>
      </c>
      <c r="E38">
        <f t="shared" si="9"/>
        <v>553.94476900489326</v>
      </c>
      <c r="F38">
        <f t="shared" si="3"/>
        <v>118705.21732304228</v>
      </c>
      <c r="G38">
        <f t="shared" si="4"/>
        <v>99457.752897954852</v>
      </c>
      <c r="L38">
        <f>Input!J39</f>
        <v>40.235969999999952</v>
      </c>
      <c r="M38">
        <f t="shared" si="5"/>
        <v>39.842784571428524</v>
      </c>
      <c r="N38">
        <f t="shared" si="10"/>
        <v>19.935221454151112</v>
      </c>
      <c r="O38">
        <f t="shared" si="7"/>
        <v>412.1203915217838</v>
      </c>
      <c r="P38">
        <f t="shared" si="8"/>
        <v>3.5513272534148506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935.85982714285706</v>
      </c>
      <c r="D39">
        <f t="shared" si="2"/>
        <v>935.25694271428563</v>
      </c>
      <c r="E39">
        <f t="shared" si="9"/>
        <v>573.83553416535062</v>
      </c>
      <c r="F39">
        <f t="shared" si="3"/>
        <v>130625.43455749619</v>
      </c>
      <c r="G39">
        <f t="shared" si="4"/>
        <v>87307.524745944625</v>
      </c>
      <c r="L39">
        <f>Input!J40</f>
        <v>36.775938571428583</v>
      </c>
      <c r="M39">
        <f t="shared" si="5"/>
        <v>36.382753142857155</v>
      </c>
      <c r="N39">
        <f t="shared" si="10"/>
        <v>20.63680252781424</v>
      </c>
      <c r="O39">
        <f t="shared" si="7"/>
        <v>260.4717122342916</v>
      </c>
      <c r="P39">
        <f t="shared" si="8"/>
        <v>6.6877974844664543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973.08137599999986</v>
      </c>
      <c r="D40">
        <f t="shared" si="2"/>
        <v>972.47849157142844</v>
      </c>
      <c r="E40">
        <f t="shared" si="9"/>
        <v>594.44039562287264</v>
      </c>
      <c r="F40">
        <f t="shared" si="3"/>
        <v>142912.80198840948</v>
      </c>
      <c r="G40">
        <f t="shared" si="4"/>
        <v>75555.499289303014</v>
      </c>
      <c r="L40">
        <f>Input!J41</f>
        <v>37.221548857142807</v>
      </c>
      <c r="M40">
        <f t="shared" si="5"/>
        <v>36.828363428571379</v>
      </c>
      <c r="N40">
        <f t="shared" si="10"/>
        <v>21.363561900334606</v>
      </c>
      <c r="O40">
        <f t="shared" si="7"/>
        <v>251.47575032229904</v>
      </c>
      <c r="P40">
        <f t="shared" si="8"/>
        <v>10.974888974625989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1010.9582337142856</v>
      </c>
      <c r="D41">
        <f t="shared" si="2"/>
        <v>1010.3553492857142</v>
      </c>
      <c r="E41">
        <f t="shared" si="9"/>
        <v>615.78498048965616</v>
      </c>
      <c r="F41">
        <f t="shared" si="3"/>
        <v>155685.77593185724</v>
      </c>
      <c r="G41">
        <f t="shared" si="4"/>
        <v>64276.964569550466</v>
      </c>
      <c r="L41">
        <f>Input!J42</f>
        <v>37.876857714285734</v>
      </c>
      <c r="M41">
        <f t="shared" si="5"/>
        <v>37.483672285714306</v>
      </c>
      <c r="N41">
        <f t="shared" si="10"/>
        <v>22.116402492712201</v>
      </c>
      <c r="O41">
        <f t="shared" si="7"/>
        <v>248.39194879122445</v>
      </c>
      <c r="P41">
        <f t="shared" si="8"/>
        <v>16.529734268049722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1043.0159478571429</v>
      </c>
      <c r="D42">
        <f t="shared" si="2"/>
        <v>1042.4130634285716</v>
      </c>
      <c r="E42">
        <f t="shared" si="9"/>
        <v>637.89583486954029</v>
      </c>
      <c r="F42">
        <f t="shared" si="3"/>
        <v>163634.18820107958</v>
      </c>
      <c r="G42">
        <f t="shared" si="4"/>
        <v>53554.367915141789</v>
      </c>
      <c r="L42">
        <f>Input!J43</f>
        <v>32.057714142857321</v>
      </c>
      <c r="M42">
        <f t="shared" si="5"/>
        <v>31.664528714285893</v>
      </c>
      <c r="N42">
        <f t="shared" si="10"/>
        <v>22.896259556230021</v>
      </c>
      <c r="O42">
        <f t="shared" si="7"/>
        <v>83.932250142834405</v>
      </c>
      <c r="P42">
        <f t="shared" si="8"/>
        <v>23.479206081089696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1070.9058970000003</v>
      </c>
      <c r="D43">
        <f t="shared" si="2"/>
        <v>1070.303012571429</v>
      </c>
      <c r="E43">
        <f t="shared" si="9"/>
        <v>660.80045676194402</v>
      </c>
      <c r="F43">
        <f t="shared" si="3"/>
        <v>167692.34321450038</v>
      </c>
      <c r="G43">
        <f t="shared" si="4"/>
        <v>43477.898400984239</v>
      </c>
      <c r="L43">
        <f>Input!J44</f>
        <v>27.889949142857404</v>
      </c>
      <c r="M43">
        <f t="shared" si="5"/>
        <v>27.496763714285976</v>
      </c>
      <c r="N43">
        <f t="shared" si="10"/>
        <v>23.704101826467269</v>
      </c>
      <c r="O43">
        <f t="shared" si="7"/>
        <v>17.52131775613049</v>
      </c>
      <c r="P43">
        <f t="shared" si="8"/>
        <v>31.960670645135369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1095.6503632857143</v>
      </c>
      <c r="D44">
        <f t="shared" si="2"/>
        <v>1095.0474788571428</v>
      </c>
      <c r="E44">
        <f t="shared" si="9"/>
        <v>684.52733014016349</v>
      </c>
      <c r="F44">
        <f t="shared" si="3"/>
        <v>168526.7925026108</v>
      </c>
      <c r="G44">
        <f t="shared" si="4"/>
        <v>34146.11396697606</v>
      </c>
      <c r="L44">
        <f>Input!J45</f>
        <v>24.744466285713997</v>
      </c>
      <c r="M44">
        <f t="shared" si="5"/>
        <v>24.351280857142569</v>
      </c>
      <c r="N44">
        <f t="shared" si="10"/>
        <v>24.540932718239791</v>
      </c>
      <c r="O44">
        <f t="shared" si="7"/>
        <v>4.1425913088777362E-2</v>
      </c>
      <c r="P44">
        <f t="shared" si="8"/>
        <v>42.122797492281713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1118.1667789999999</v>
      </c>
      <c r="D45">
        <f t="shared" si="2"/>
        <v>1117.5638945714286</v>
      </c>
      <c r="E45">
        <f t="shared" si="9"/>
        <v>709.10596024566337</v>
      </c>
      <c r="F45">
        <f t="shared" si="3"/>
        <v>166837.88411367114</v>
      </c>
      <c r="G45">
        <f t="shared" si="4"/>
        <v>25666.616529999668</v>
      </c>
      <c r="L45">
        <f>Input!J46</f>
        <v>22.516415714285586</v>
      </c>
      <c r="M45">
        <f t="shared" si="5"/>
        <v>22.123230285714158</v>
      </c>
      <c r="N45">
        <f t="shared" si="10"/>
        <v>25.407791562899753</v>
      </c>
      <c r="O45">
        <f t="shared" si="7"/>
        <v>8.3600542979492971</v>
      </c>
      <c r="P45">
        <f t="shared" si="8"/>
        <v>54.126429846463182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1140.1327352857145</v>
      </c>
      <c r="D46">
        <f t="shared" si="2"/>
        <v>1139.5298508571432</v>
      </c>
      <c r="E46">
        <f t="shared" si="9"/>
        <v>734.56691014147418</v>
      </c>
      <c r="F46">
        <f t="shared" si="3"/>
        <v>163994.98335308244</v>
      </c>
      <c r="G46">
        <f t="shared" si="4"/>
        <v>18156.778669490635</v>
      </c>
      <c r="L46">
        <f>Input!J47</f>
        <v>21.965956285714583</v>
      </c>
      <c r="M46">
        <f t="shared" si="5"/>
        <v>21.572770857143155</v>
      </c>
      <c r="N46">
        <f t="shared" si="10"/>
        <v>26.305754889475853</v>
      </c>
      <c r="O46">
        <f t="shared" si="7"/>
        <v>18.833851921208272</v>
      </c>
      <c r="P46">
        <f t="shared" si="8"/>
        <v>68.145520086877724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1159.4774555714287</v>
      </c>
      <c r="D47">
        <f t="shared" si="2"/>
        <v>1158.8745711428573</v>
      </c>
      <c r="E47">
        <f t="shared" si="9"/>
        <v>760.94183856927293</v>
      </c>
      <c r="F47">
        <f t="shared" si="3"/>
        <v>158350.45965347986</v>
      </c>
      <c r="G47">
        <f t="shared" si="4"/>
        <v>11744.525730380385</v>
      </c>
      <c r="L47">
        <f>Input!J48</f>
        <v>19.344720285714175</v>
      </c>
      <c r="M47">
        <f t="shared" si="5"/>
        <v>18.951534857142747</v>
      </c>
      <c r="N47">
        <f t="shared" si="10"/>
        <v>27.235937751184256</v>
      </c>
      <c r="O47">
        <f t="shared" si="7"/>
        <v>62.271313087340054</v>
      </c>
      <c r="P47">
        <f t="shared" si="8"/>
        <v>84.368135076754996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1173.5534919999998</v>
      </c>
      <c r="D48">
        <f t="shared" si="2"/>
        <v>1172.9506075714285</v>
      </c>
      <c r="E48">
        <f t="shared" si="9"/>
        <v>788.26353915632512</v>
      </c>
      <c r="F48">
        <f t="shared" si="3"/>
        <v>147984.1406058064</v>
      </c>
      <c r="G48">
        <f t="shared" si="4"/>
        <v>6569.1774701279855</v>
      </c>
      <c r="L48">
        <f>Input!J49</f>
        <v>14.076036428571115</v>
      </c>
      <c r="M48">
        <f t="shared" si="5"/>
        <v>13.682850999999687</v>
      </c>
      <c r="N48">
        <f t="shared" si="10"/>
        <v>28.199495098893731</v>
      </c>
      <c r="O48">
        <f t="shared" si="7"/>
        <v>199.4720848123111</v>
      </c>
      <c r="P48">
        <f t="shared" si="8"/>
        <v>102.99753650044786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1190.696374285714</v>
      </c>
      <c r="D49">
        <f t="shared" si="2"/>
        <v>1190.0934898571427</v>
      </c>
      <c r="E49">
        <f t="shared" si="9"/>
        <v>816.56598102004477</v>
      </c>
      <c r="F49">
        <f t="shared" si="3"/>
        <v>139522.79985804827</v>
      </c>
      <c r="G49">
        <f t="shared" si="4"/>
        <v>2782.3536801760338</v>
      </c>
      <c r="L49">
        <f>Input!J50</f>
        <v>17.142882285714222</v>
      </c>
      <c r="M49">
        <f t="shared" si="5"/>
        <v>16.749696857142794</v>
      </c>
      <c r="N49">
        <f t="shared" si="10"/>
        <v>29.197623203180893</v>
      </c>
      <c r="O49">
        <f t="shared" si="7"/>
        <v>145.31677858724518</v>
      </c>
      <c r="P49">
        <f t="shared" si="8"/>
        <v>124.25334172708256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1208.6518397142859</v>
      </c>
      <c r="D50">
        <f t="shared" si="2"/>
        <v>1208.0489552857143</v>
      </c>
      <c r="E50">
        <f t="shared" si="9"/>
        <v>845.88435081960995</v>
      </c>
      <c r="F50">
        <f t="shared" si="3"/>
        <v>131163.20072808984</v>
      </c>
      <c r="G50">
        <f t="shared" si="4"/>
        <v>548.94853794420692</v>
      </c>
      <c r="L50">
        <f>Input!J51</f>
        <v>17.95546542857187</v>
      </c>
      <c r="M50">
        <f t="shared" si="5"/>
        <v>17.562280000000442</v>
      </c>
      <c r="N50">
        <f t="shared" si="10"/>
        <v>30.23156112666706</v>
      </c>
      <c r="O50">
        <f t="shared" si="7"/>
        <v>150.70252558879125</v>
      </c>
      <c r="P50">
        <f t="shared" si="8"/>
        <v>148.37277112146657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1224.9821388571429</v>
      </c>
      <c r="D51">
        <f t="shared" si="2"/>
        <v>1224.3792544285716</v>
      </c>
      <c r="E51">
        <f t="shared" si="9"/>
        <v>876.25509630577983</v>
      </c>
      <c r="F51">
        <f t="shared" si="3"/>
        <v>121190.42946870251</v>
      </c>
      <c r="G51">
        <f t="shared" si="4"/>
        <v>48.178795047095932</v>
      </c>
      <c r="L51">
        <f>Input!J52</f>
        <v>16.330299142857029</v>
      </c>
      <c r="M51">
        <f t="shared" si="5"/>
        <v>15.937113714285601</v>
      </c>
      <c r="N51">
        <f t="shared" si="10"/>
        <v>31.302592248384972</v>
      </c>
      <c r="O51">
        <f t="shared" si="7"/>
        <v>224.16956083783955</v>
      </c>
      <c r="P51">
        <f t="shared" si="8"/>
        <v>175.61198815454921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1241.4172874285712</v>
      </c>
      <c r="D52">
        <f t="shared" si="2"/>
        <v>1240.8144029999999</v>
      </c>
      <c r="E52">
        <f t="shared" si="9"/>
        <v>907.71597142184476</v>
      </c>
      <c r="F52">
        <f t="shared" si="3"/>
        <v>110954.56511982688</v>
      </c>
      <c r="G52">
        <f t="shared" si="4"/>
        <v>1474.7112825048478</v>
      </c>
      <c r="L52">
        <f>Input!J53</f>
        <v>16.435148571428272</v>
      </c>
      <c r="M52">
        <f t="shared" si="5"/>
        <v>16.041963142856844</v>
      </c>
      <c r="N52">
        <f t="shared" si="10"/>
        <v>32.412045841982021</v>
      </c>
      <c r="O52">
        <f t="shared" si="7"/>
        <v>255.26124639382783</v>
      </c>
      <c r="P52">
        <f t="shared" si="8"/>
        <v>206.24753912855692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1255.9127215714286</v>
      </c>
      <c r="D53">
        <f t="shared" si="2"/>
        <v>1255.3098371428573</v>
      </c>
      <c r="E53">
        <f t="shared" si="9"/>
        <v>940.30608301047448</v>
      </c>
      <c r="F53">
        <f t="shared" si="3"/>
        <v>99227.365117494686</v>
      </c>
      <c r="G53">
        <f t="shared" si="4"/>
        <v>5039.8756161642941</v>
      </c>
      <c r="L53">
        <f>Input!J54</f>
        <v>14.495434142857448</v>
      </c>
      <c r="M53">
        <f t="shared" si="5"/>
        <v>14.10224871428602</v>
      </c>
      <c r="N53">
        <f t="shared" si="10"/>
        <v>33.561298709627394</v>
      </c>
      <c r="O53">
        <f t="shared" si="7"/>
        <v>363.50719167841373</v>
      </c>
      <c r="P53">
        <f t="shared" si="8"/>
        <v>240.57789982823877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1270.4081557142858</v>
      </c>
      <c r="D54">
        <f t="shared" si="2"/>
        <v>1269.8052712857143</v>
      </c>
      <c r="E54">
        <f t="shared" si="9"/>
        <v>974.06593918311899</v>
      </c>
      <c r="F54">
        <f t="shared" si="3"/>
        <v>87461.752552489168</v>
      </c>
      <c r="G54">
        <f t="shared" si="4"/>
        <v>10972.968417343907</v>
      </c>
      <c r="L54">
        <f>Input!J55</f>
        <v>14.495434142857221</v>
      </c>
      <c r="M54">
        <f t="shared" si="5"/>
        <v>14.102248714285793</v>
      </c>
      <c r="N54">
        <f t="shared" si="10"/>
        <v>34.751776873552217</v>
      </c>
      <c r="O54">
        <f t="shared" si="7"/>
        <v>410.31942082338003</v>
      </c>
      <c r="P54">
        <f t="shared" si="8"/>
        <v>278.92513694182475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1285.2967751428571</v>
      </c>
      <c r="D55">
        <f t="shared" si="2"/>
        <v>1284.6938907142858</v>
      </c>
      <c r="E55">
        <f t="shared" si="9"/>
        <v>1009.0374994106102</v>
      </c>
      <c r="F55">
        <f t="shared" si="3"/>
        <v>75986.446066565128</v>
      </c>
      <c r="G55">
        <f t="shared" si="4"/>
        <v>19522.655826994702</v>
      </c>
      <c r="L55">
        <f>Input!J56</f>
        <v>14.888619428571246</v>
      </c>
      <c r="M55">
        <f t="shared" si="5"/>
        <v>14.495433999999818</v>
      </c>
      <c r="N55">
        <f t="shared" si="10"/>
        <v>35.984957327216954</v>
      </c>
      <c r="O55">
        <f t="shared" si="7"/>
        <v>445.05547273383519</v>
      </c>
      <c r="P55">
        <f t="shared" si="8"/>
        <v>321.63669266595701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1300.9717654285716</v>
      </c>
      <c r="D56">
        <f t="shared" si="2"/>
        <v>1300.3688810000003</v>
      </c>
      <c r="E56">
        <f t="shared" si="9"/>
        <v>1045.2642263955829</v>
      </c>
      <c r="F56">
        <f t="shared" si="3"/>
        <v>65078.384800839107</v>
      </c>
      <c r="G56">
        <f t="shared" si="4"/>
        <v>30958.481588695438</v>
      </c>
      <c r="L56">
        <f>Input!J57</f>
        <v>15.674990285714557</v>
      </c>
      <c r="M56">
        <f t="shared" si="5"/>
        <v>15.281804857143129</v>
      </c>
      <c r="N56">
        <f t="shared" si="10"/>
        <v>37.262369848164766</v>
      </c>
      <c r="O56">
        <f t="shared" si="7"/>
        <v>466.01495637329299</v>
      </c>
      <c r="P56">
        <f t="shared" si="8"/>
        <v>369.08730152063049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1314.2090064285715</v>
      </c>
      <c r="D57">
        <f t="shared" si="2"/>
        <v>1313.6061220000001</v>
      </c>
      <c r="E57">
        <f t="shared" si="9"/>
        <v>1082.7911397894852</v>
      </c>
      <c r="F57">
        <f t="shared" si="3"/>
        <v>53275.556012840323</v>
      </c>
      <c r="G57">
        <f t="shared" si="4"/>
        <v>45572.488509042967</v>
      </c>
      <c r="L57">
        <f>Input!J58</f>
        <v>13.237240999999813</v>
      </c>
      <c r="M57">
        <f t="shared" si="5"/>
        <v>12.844055571428385</v>
      </c>
      <c r="N57">
        <f t="shared" si="10"/>
        <v>38.585598874689026</v>
      </c>
      <c r="O57">
        <f t="shared" si="7"/>
        <v>642.53924694331863</v>
      </c>
      <c r="P57">
        <f t="shared" si="8"/>
        <v>421.68104905619168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1327.9967068571427</v>
      </c>
      <c r="D58">
        <f t="shared" si="2"/>
        <v>1327.3938224285712</v>
      </c>
      <c r="E58">
        <f t="shared" si="9"/>
        <v>1121.6648718190731</v>
      </c>
      <c r="F58">
        <f t="shared" si="3"/>
        <v>42324.401118885282</v>
      </c>
      <c r="G58">
        <f t="shared" si="4"/>
        <v>63680.9616760555</v>
      </c>
      <c r="L58">
        <f>Input!J59</f>
        <v>13.78770042857127</v>
      </c>
      <c r="M58">
        <f t="shared" si="5"/>
        <v>13.394514999999842</v>
      </c>
      <c r="N58">
        <f t="shared" si="10"/>
        <v>39.956285448512553</v>
      </c>
      <c r="O58">
        <f t="shared" si="7"/>
        <v>684.79484194589531</v>
      </c>
      <c r="P58">
        <f t="shared" si="8"/>
        <v>479.85358283769438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1340.1330288571428</v>
      </c>
      <c r="D59">
        <f t="shared" si="2"/>
        <v>1339.5301444285715</v>
      </c>
      <c r="E59">
        <f t="shared" si="9"/>
        <v>1161.9337248895347</v>
      </c>
      <c r="F59">
        <f t="shared" si="3"/>
        <v>31540.488233085569</v>
      </c>
      <c r="G59">
        <f t="shared" si="4"/>
        <v>85626.302429903299</v>
      </c>
      <c r="L59">
        <f>Input!J60</f>
        <v>12.136322000000064</v>
      </c>
      <c r="M59">
        <f t="shared" si="5"/>
        <v>11.743136571428636</v>
      </c>
      <c r="N59">
        <f t="shared" si="10"/>
        <v>41.376129225748073</v>
      </c>
      <c r="O59">
        <f t="shared" si="7"/>
        <v>854.96632659890554</v>
      </c>
      <c r="P59">
        <f t="shared" si="8"/>
        <v>544.07448684584574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1351.9023777142859</v>
      </c>
      <c r="D60">
        <f t="shared" si="2"/>
        <v>1351.2994932857146</v>
      </c>
      <c r="E60">
        <f t="shared" si="9"/>
        <v>1203.6477312336872</v>
      </c>
      <c r="F60">
        <f t="shared" si="3"/>
        <v>21801.042837068511</v>
      </c>
      <c r="G60">
        <f t="shared" si="4"/>
        <v>111779.04273861935</v>
      </c>
      <c r="L60">
        <f>Input!J61</f>
        <v>11.769348857143086</v>
      </c>
      <c r="M60">
        <f t="shared" si="5"/>
        <v>11.376163428571658</v>
      </c>
      <c r="N60">
        <f t="shared" si="10"/>
        <v>42.846890558484183</v>
      </c>
      <c r="O60">
        <f t="shared" si="7"/>
        <v>965.81359819859495</v>
      </c>
      <c r="P60">
        <f t="shared" si="8"/>
        <v>614.84983124203484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1363.5144524285715</v>
      </c>
      <c r="D61">
        <f t="shared" si="2"/>
        <v>1362.911568</v>
      </c>
      <c r="E61">
        <f t="shared" si="9"/>
        <v>1246.8587146790762</v>
      </c>
      <c r="F61">
        <f t="shared" si="3"/>
        <v>13468.264763927846</v>
      </c>
      <c r="G61">
        <f t="shared" si="4"/>
        <v>142540.01033765441</v>
      </c>
      <c r="L61">
        <f>Input!J62</f>
        <v>11.612074714285654</v>
      </c>
      <c r="M61">
        <f t="shared" si="5"/>
        <v>11.218889285714226</v>
      </c>
      <c r="N61">
        <f t="shared" si="10"/>
        <v>44.37039264941631</v>
      </c>
      <c r="O61">
        <f t="shared" si="7"/>
        <v>1073.1073939391028</v>
      </c>
      <c r="P61">
        <f t="shared" si="8"/>
        <v>692.72491031127777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1375.8080484285715</v>
      </c>
      <c r="D62">
        <f t="shared" si="2"/>
        <v>1375.205164</v>
      </c>
      <c r="E62">
        <f t="shared" si="9"/>
        <v>1291.6203546072738</v>
      </c>
      <c r="F62">
        <f t="shared" si="3"/>
        <v>6986.4203612183583</v>
      </c>
      <c r="G62">
        <f t="shared" si="4"/>
        <v>178342.65574969197</v>
      </c>
      <c r="L62">
        <f>Input!J63</f>
        <v>12.29359599999998</v>
      </c>
      <c r="M62">
        <f t="shared" si="5"/>
        <v>11.900410571428552</v>
      </c>
      <c r="N62">
        <f t="shared" si="10"/>
        <v>45.948523782022455</v>
      </c>
      <c r="O62">
        <f t="shared" si="7"/>
        <v>1132.6541640131484</v>
      </c>
      <c r="P62">
        <f t="shared" si="8"/>
        <v>778.28718232568804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1385.5590457142857</v>
      </c>
      <c r="D63">
        <f t="shared" si="2"/>
        <v>1384.9561612857142</v>
      </c>
      <c r="E63">
        <f t="shared" si="9"/>
        <v>1337.9882521821864</v>
      </c>
      <c r="F63">
        <f t="shared" si="3"/>
        <v>2205.9844855572446</v>
      </c>
      <c r="G63">
        <f t="shared" si="4"/>
        <v>219655.55311370277</v>
      </c>
      <c r="L63">
        <f>Input!J64</f>
        <v>9.7509972857142202</v>
      </c>
      <c r="M63">
        <f t="shared" si="5"/>
        <v>9.3578118571427922</v>
      </c>
      <c r="N63">
        <f t="shared" si="10"/>
        <v>47.583239628861811</v>
      </c>
      <c r="O63">
        <f t="shared" si="7"/>
        <v>1431.2785607106496</v>
      </c>
      <c r="P63">
        <f t="shared" si="8"/>
        <v>872.16942606638042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1394.3926104285715</v>
      </c>
      <c r="D64">
        <f t="shared" si="2"/>
        <v>1393.789726</v>
      </c>
      <c r="E64">
        <f t="shared" si="9"/>
        <v>1386.0199989268344</v>
      </c>
      <c r="F64">
        <f t="shared" si="3"/>
        <v>60.368658791481558</v>
      </c>
      <c r="G64">
        <f t="shared" si="4"/>
        <v>266985.08762382821</v>
      </c>
      <c r="L64">
        <f>Input!J65</f>
        <v>8.8335647142857852</v>
      </c>
      <c r="M64">
        <f t="shared" si="5"/>
        <v>8.4403792857143571</v>
      </c>
      <c r="N64">
        <f t="shared" si="10"/>
        <v>49.27656564065942</v>
      </c>
      <c r="O64">
        <f t="shared" si="7"/>
        <v>1635.6363239306588</v>
      </c>
      <c r="P64">
        <f t="shared" si="8"/>
        <v>975.05312980870622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1402.7805651428571</v>
      </c>
      <c r="D65">
        <f t="shared" si="2"/>
        <v>1402.1776807142855</v>
      </c>
      <c r="E65">
        <f t="shared" si="9"/>
        <v>1435.7752477307506</v>
      </c>
      <c r="F65">
        <f t="shared" si="3"/>
        <v>1128.7965094258611</v>
      </c>
      <c r="G65">
        <f t="shared" si="4"/>
        <v>320878.34331352758</v>
      </c>
      <c r="L65">
        <f>Input!J66</f>
        <v>8.3879547142855699</v>
      </c>
      <c r="M65">
        <f t="shared" si="5"/>
        <v>7.994769285714141</v>
      </c>
      <c r="N65">
        <f t="shared" si="10"/>
        <v>51.030599518923978</v>
      </c>
      <c r="O65">
        <f t="shared" si="7"/>
        <v>1818.3951559345551</v>
      </c>
      <c r="P65">
        <f t="shared" si="8"/>
        <v>1087.6721297190702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1410.9063961428569</v>
      </c>
      <c r="D66">
        <f t="shared" si="2"/>
        <v>1410.3035117142854</v>
      </c>
      <c r="E66">
        <f t="shared" si="9"/>
        <v>1487.3157863729323</v>
      </c>
      <c r="F66">
        <f t="shared" si="3"/>
        <v>5930.8904480988676</v>
      </c>
      <c r="G66">
        <f t="shared" si="4"/>
        <v>381926.20592309791</v>
      </c>
      <c r="L66">
        <f>Input!J67</f>
        <v>8.1258309999998346</v>
      </c>
      <c r="M66">
        <f t="shared" si="5"/>
        <v>7.7326455714284057</v>
      </c>
      <c r="N66">
        <f t="shared" si="10"/>
        <v>52.847513774933603</v>
      </c>
      <c r="O66">
        <f t="shared" si="7"/>
        <v>2000.0289102218078</v>
      </c>
      <c r="P66">
        <f t="shared" si="8"/>
        <v>1210.8165158369641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1419.2943507142859</v>
      </c>
      <c r="D67">
        <f t="shared" si="2"/>
        <v>1418.6914662857143</v>
      </c>
      <c r="E67">
        <f t="shared" ref="E67:E83" si="11">(_Ac/(1+EXP(-1*(B67-_Muc)/_sc)))</f>
        <v>1540.7056136481951</v>
      </c>
      <c r="F67">
        <f t="shared" si="3"/>
        <v>14887.452156593181</v>
      </c>
      <c r="G67">
        <f t="shared" si="4"/>
        <v>450766.69666410802</v>
      </c>
      <c r="L67">
        <f>Input!J68</f>
        <v>8.3879545714289634</v>
      </c>
      <c r="M67">
        <f t="shared" si="5"/>
        <v>7.9947691428575345</v>
      </c>
      <c r="N67">
        <f t="shared" ref="N67:N83" si="12">_Ac*EXP(-1*(B67-_Muc)/_sc)*(1/_sc)*(1/(1+EXP(-1*(B67-_Muc)/_sc))^2)+$L$3</f>
        <v>54.729558378015049</v>
      </c>
      <c r="O67">
        <f t="shared" si="7"/>
        <v>2147.5442433665939</v>
      </c>
      <c r="P67">
        <f t="shared" si="8"/>
        <v>1345.3368251290387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1427.2891199999999</v>
      </c>
      <c r="D68">
        <f t="shared" ref="D68:D83" si="14">C68-$C$3</f>
        <v>1426.6862355714284</v>
      </c>
      <c r="E68">
        <f t="shared" si="11"/>
        <v>1596.0110181876878</v>
      </c>
      <c r="F68">
        <f t="shared" ref="F68:F83" si="15">(D68-E68)^2</f>
        <v>28670.882008043511</v>
      </c>
      <c r="G68">
        <f t="shared" ref="G68:G83" si="16">(E68-$H$4)^2</f>
        <v>528088.55384756147</v>
      </c>
      <c r="L68">
        <f>Input!J69</f>
        <v>7.9947692857140282</v>
      </c>
      <c r="M68">
        <f t="shared" ref="M68:M83" si="17">L68-$L$3</f>
        <v>7.6015838571425993</v>
      </c>
      <c r="N68">
        <f t="shared" si="12"/>
        <v>56.679063496132301</v>
      </c>
      <c r="O68">
        <f t="shared" ref="O68:O83" si="18">(L68-N68)^2</f>
        <v>2370.160502766566</v>
      </c>
      <c r="P68">
        <f t="shared" ref="P68:P83" si="19">(N68-$Q$4)^2</f>
        <v>1492.1485425090152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1435.0217657142857</v>
      </c>
      <c r="D69">
        <f t="shared" si="14"/>
        <v>1434.4188812857142</v>
      </c>
      <c r="E69">
        <f t="shared" si="11"/>
        <v>1653.3006600674526</v>
      </c>
      <c r="F69">
        <f t="shared" si="15"/>
        <v>47909.233082657855</v>
      </c>
      <c r="G69">
        <f t="shared" si="16"/>
        <v>614635.08057956793</v>
      </c>
      <c r="L69">
        <f>Input!J70</f>
        <v>7.7326457142858089</v>
      </c>
      <c r="M69">
        <f t="shared" si="17"/>
        <v>7.33946028571438</v>
      </c>
      <c r="N69">
        <f t="shared" si="12"/>
        <v>58.69844233189702</v>
      </c>
      <c r="O69">
        <f t="shared" si="18"/>
        <v>2597.5124248677103</v>
      </c>
      <c r="P69">
        <f t="shared" si="19"/>
        <v>1652.2369322250659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1442.5185001428576</v>
      </c>
      <c r="D70">
        <f t="shared" si="14"/>
        <v>1441.9156157142861</v>
      </c>
      <c r="E70">
        <f t="shared" si="11"/>
        <v>1712.645655302041</v>
      </c>
      <c r="F70">
        <f t="shared" si="15"/>
        <v>73294.754335187303</v>
      </c>
      <c r="G70">
        <f t="shared" si="16"/>
        <v>711208.27805471793</v>
      </c>
      <c r="L70">
        <f>Input!J71</f>
        <v>7.4967344285719264</v>
      </c>
      <c r="M70">
        <f t="shared" si="17"/>
        <v>7.1035490000004975</v>
      </c>
      <c r="N70">
        <f t="shared" si="12"/>
        <v>60.790194057209199</v>
      </c>
      <c r="O70">
        <f t="shared" si="18"/>
        <v>2840.1928391891906</v>
      </c>
      <c r="P70">
        <f t="shared" si="19"/>
        <v>1826.6622236315538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1450.2773581428573</v>
      </c>
      <c r="D71">
        <f t="shared" si="14"/>
        <v>1449.6744737142858</v>
      </c>
      <c r="E71">
        <f t="shared" si="11"/>
        <v>1774.1196633234467</v>
      </c>
      <c r="F71">
        <f t="shared" si="15"/>
        <v>105264.6810605244</v>
      </c>
      <c r="G71">
        <f t="shared" si="16"/>
        <v>818673.28539979132</v>
      </c>
      <c r="L71">
        <f>Input!J72</f>
        <v>7.7588579999996909</v>
      </c>
      <c r="M71">
        <f t="shared" si="17"/>
        <v>7.365672571428262</v>
      </c>
      <c r="N71">
        <f t="shared" si="12"/>
        <v>62.956906849835242</v>
      </c>
      <c r="O71">
        <f t="shared" si="18"/>
        <v>3046.824596828832</v>
      </c>
      <c r="P71">
        <f t="shared" si="19"/>
        <v>2016.5651770926568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1457.800305</v>
      </c>
      <c r="D72">
        <f t="shared" si="14"/>
        <v>1457.1974205714287</v>
      </c>
      <c r="E72">
        <f t="shared" si="11"/>
        <v>1837.7989775490234</v>
      </c>
      <c r="F72">
        <f t="shared" si="15"/>
        <v>144857.54517376932</v>
      </c>
      <c r="G72">
        <f t="shared" si="16"/>
        <v>937963.14854584355</v>
      </c>
      <c r="L72">
        <f>Input!J73</f>
        <v>7.5229468571426423</v>
      </c>
      <c r="M72">
        <f t="shared" si="17"/>
        <v>7.1297614285712134</v>
      </c>
      <c r="N72">
        <f t="shared" si="12"/>
        <v>65.201261035334824</v>
      </c>
      <c r="O72">
        <f t="shared" si="18"/>
        <v>3326.787926438245</v>
      </c>
      <c r="P72">
        <f t="shared" si="19"/>
        <v>2223.1730576195146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1465.4018888571427</v>
      </c>
      <c r="D73">
        <f t="shared" si="14"/>
        <v>1464.7990044285712</v>
      </c>
      <c r="E73">
        <f t="shared" si="11"/>
        <v>1903.762619145444</v>
      </c>
      <c r="F73">
        <f t="shared" si="15"/>
        <v>192689.05504530316</v>
      </c>
      <c r="G73">
        <f t="shared" si="16"/>
        <v>1070083.9422421998</v>
      </c>
      <c r="L73">
        <f>Input!J74</f>
        <v>7.6015838571427139</v>
      </c>
      <c r="M73">
        <f t="shared" si="17"/>
        <v>7.208398428571285</v>
      </c>
      <c r="N73">
        <f t="shared" si="12"/>
        <v>67.526032337848804</v>
      </c>
      <c r="O73">
        <f t="shared" si="18"/>
        <v>3590.9395257167985</v>
      </c>
      <c r="P73">
        <f t="shared" si="19"/>
        <v>2447.8060458283167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1472.1646772857143</v>
      </c>
      <c r="D74">
        <f t="shared" si="14"/>
        <v>1471.5617928571428</v>
      </c>
      <c r="E74">
        <f t="shared" si="11"/>
        <v>1972.0924340993906</v>
      </c>
      <c r="F74">
        <f t="shared" si="15"/>
        <v>250530.92282237581</v>
      </c>
      <c r="G74">
        <f t="shared" si="16"/>
        <v>1216120.2710797614</v>
      </c>
      <c r="L74">
        <f>Input!J75</f>
        <v>6.7627884285716391</v>
      </c>
      <c r="M74">
        <f t="shared" si="17"/>
        <v>6.3696030000002102</v>
      </c>
      <c r="N74">
        <f t="shared" si="12"/>
        <v>69.934095243370095</v>
      </c>
      <c r="O74">
        <f t="shared" si="18"/>
        <v>3990.614004689402</v>
      </c>
      <c r="P74">
        <f t="shared" si="19"/>
        <v>2691.8841179342085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1478.1410950000002</v>
      </c>
      <c r="D75">
        <f t="shared" si="14"/>
        <v>1477.5382105714289</v>
      </c>
      <c r="E75">
        <f t="shared" si="11"/>
        <v>2042.8731937093087</v>
      </c>
      <c r="F75">
        <f t="shared" si="15"/>
        <v>319603.64315950684</v>
      </c>
      <c r="G75">
        <f t="shared" si="16"/>
        <v>1377241.1772713948</v>
      </c>
      <c r="L75">
        <f>Input!J76</f>
        <v>5.9764177142858443</v>
      </c>
      <c r="M75">
        <f t="shared" si="17"/>
        <v>5.5832322857144154</v>
      </c>
      <c r="N75">
        <f t="shared" si="12"/>
        <v>72.428426479227014</v>
      </c>
      <c r="O75">
        <f t="shared" si="18"/>
        <v>4415.8694688958176</v>
      </c>
      <c r="P75">
        <f t="shared" si="19"/>
        <v>2956.9344287742138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1483.4359914285712</v>
      </c>
      <c r="D76">
        <f t="shared" si="14"/>
        <v>1482.8331069999999</v>
      </c>
      <c r="E76">
        <f t="shared" si="11"/>
        <v>2116.1926986163353</v>
      </c>
      <c r="F76">
        <f t="shared" si="15"/>
        <v>401144.37229241111</v>
      </c>
      <c r="G76">
        <f t="shared" si="16"/>
        <v>1554706.4849532447</v>
      </c>
      <c r="L76">
        <f>Input!J77</f>
        <v>5.2948964285710645</v>
      </c>
      <c r="M76">
        <f t="shared" si="17"/>
        <v>4.9017109999996356</v>
      </c>
      <c r="N76">
        <f t="shared" si="12"/>
        <v>75.012108613620043</v>
      </c>
      <c r="O76">
        <f t="shared" si="18"/>
        <v>4860.4896748551419</v>
      </c>
      <c r="P76">
        <f t="shared" si="19"/>
        <v>3244.599234292401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1488.1280035714285</v>
      </c>
      <c r="D77">
        <f t="shared" si="14"/>
        <v>1487.525119142857</v>
      </c>
      <c r="E77">
        <f t="shared" si="11"/>
        <v>2192.1418864964535</v>
      </c>
      <c r="F77">
        <f t="shared" si="15"/>
        <v>496484.78883583238</v>
      </c>
      <c r="G77">
        <f t="shared" si="16"/>
        <v>1749873.6129324115</v>
      </c>
      <c r="L77">
        <f>Input!J78</f>
        <v>4.6920121428572656</v>
      </c>
      <c r="M77">
        <f t="shared" si="17"/>
        <v>4.2988267142858367</v>
      </c>
      <c r="N77">
        <f t="shared" si="12"/>
        <v>77.688333779168417</v>
      </c>
      <c r="O77">
        <f t="shared" si="18"/>
        <v>5328.4629724317874</v>
      </c>
      <c r="P77">
        <f t="shared" si="19"/>
        <v>3556.6443925337553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1492.3744057142856</v>
      </c>
      <c r="D78">
        <f t="shared" si="14"/>
        <v>1491.7715212857142</v>
      </c>
      <c r="E78">
        <f t="shared" si="11"/>
        <v>2270.8149435398718</v>
      </c>
      <c r="F78">
        <f t="shared" si="15"/>
        <v>606908.65375746961</v>
      </c>
      <c r="G78">
        <f t="shared" si="16"/>
        <v>1964204.8901235689</v>
      </c>
      <c r="L78">
        <f>Input!J79</f>
        <v>4.2464021428570504</v>
      </c>
      <c r="M78">
        <f t="shared" si="17"/>
        <v>3.853216714285622</v>
      </c>
      <c r="N78">
        <f t="shared" si="12"/>
        <v>80.460407524536791</v>
      </c>
      <c r="O78">
        <f t="shared" si="18"/>
        <v>5808.5746163187086</v>
      </c>
      <c r="P78">
        <f t="shared" si="19"/>
        <v>3894.968484990975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1496.2800470000002</v>
      </c>
      <c r="D79">
        <f t="shared" si="14"/>
        <v>1495.6771625714287</v>
      </c>
      <c r="E79">
        <f t="shared" si="11"/>
        <v>2352.3094198478207</v>
      </c>
      <c r="F79">
        <f t="shared" si="15"/>
        <v>733818.82420644665</v>
      </c>
      <c r="G79">
        <f t="shared" si="16"/>
        <v>2199275.4104014123</v>
      </c>
      <c r="L79">
        <f>Input!J80</f>
        <v>3.905641285714637</v>
      </c>
      <c r="M79">
        <f t="shared" si="17"/>
        <v>3.5124558571432085</v>
      </c>
      <c r="N79">
        <f t="shared" si="12"/>
        <v>83.331752798332943</v>
      </c>
      <c r="O79">
        <f t="shared" si="18"/>
        <v>6308.5071900148778</v>
      </c>
      <c r="P79">
        <f t="shared" si="19"/>
        <v>4261.6126031444828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1499.8973524285716</v>
      </c>
      <c r="D80">
        <f t="shared" si="14"/>
        <v>1499.2944680000001</v>
      </c>
      <c r="E80">
        <f t="shared" si="11"/>
        <v>2436.7263488811645</v>
      </c>
      <c r="F80">
        <f t="shared" si="15"/>
        <v>878778.53129239776</v>
      </c>
      <c r="G80">
        <f t="shared" si="16"/>
        <v>2456781.4662587154</v>
      </c>
      <c r="L80">
        <f>Input!J81</f>
        <v>3.6173054285713988</v>
      </c>
      <c r="M80">
        <f t="shared" si="17"/>
        <v>3.2241199999999703</v>
      </c>
      <c r="N80">
        <f t="shared" si="12"/>
        <v>86.305914069587359</v>
      </c>
      <c r="O80">
        <f t="shared" si="18"/>
        <v>6837.4059989870993</v>
      </c>
      <c r="P80">
        <f t="shared" si="19"/>
        <v>4658.7708482432063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1503.6719319999997</v>
      </c>
      <c r="D81">
        <f t="shared" si="14"/>
        <v>1503.0690475714282</v>
      </c>
      <c r="E81">
        <f t="shared" si="11"/>
        <v>2524.1703710996421</v>
      </c>
      <c r="F81">
        <f t="shared" si="15"/>
        <v>1042647.9129110702</v>
      </c>
      <c r="G81">
        <f t="shared" si="16"/>
        <v>2738549.6035143924</v>
      </c>
      <c r="L81">
        <f>Input!J82</f>
        <v>3.7745795714281485</v>
      </c>
      <c r="M81">
        <f t="shared" si="17"/>
        <v>3.38139414285672</v>
      </c>
      <c r="N81">
        <f t="shared" si="12"/>
        <v>89.386561589249197</v>
      </c>
      <c r="O81">
        <f t="shared" si="18"/>
        <v>7329.4114650197143</v>
      </c>
      <c r="P81">
        <f t="shared" si="19"/>
        <v>5088.8015958072556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1506.9484767142856</v>
      </c>
      <c r="D82">
        <f t="shared" si="14"/>
        <v>1506.3455922857142</v>
      </c>
      <c r="E82">
        <f t="shared" si="11"/>
        <v>2614.7498619349913</v>
      </c>
      <c r="F82">
        <f t="shared" si="15"/>
        <v>1228560.0249767471</v>
      </c>
      <c r="G82">
        <f t="shared" si="16"/>
        <v>3046546.3423754964</v>
      </c>
      <c r="L82">
        <f>Input!J83</f>
        <v>3.2765447142858193</v>
      </c>
      <c r="M82">
        <f t="shared" si="17"/>
        <v>2.8833592857143908</v>
      </c>
      <c r="N82">
        <f t="shared" si="12"/>
        <v>92.577495797257285</v>
      </c>
      <c r="O82">
        <f t="shared" si="18"/>
        <v>7974.6598643232628</v>
      </c>
      <c r="P82">
        <f t="shared" si="19"/>
        <v>5554.2395800087334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1509.8318361428571</v>
      </c>
      <c r="D83">
        <f t="shared" si="14"/>
        <v>1509.2289517142858</v>
      </c>
      <c r="E83">
        <f t="shared" si="11"/>
        <v>2708.5770642458856</v>
      </c>
      <c r="F83">
        <f t="shared" si="15"/>
        <v>1438435.8950331109</v>
      </c>
      <c r="G83">
        <f t="shared" si="16"/>
        <v>3382888.6134366454</v>
      </c>
      <c r="L83">
        <f>Input!J84</f>
        <v>2.8833594285715662</v>
      </c>
      <c r="M83">
        <f t="shared" si="17"/>
        <v>2.4901740000001378</v>
      </c>
      <c r="N83">
        <f t="shared" si="12"/>
        <v>95.882651879873606</v>
      </c>
      <c r="O83">
        <f t="shared" si="18"/>
        <v>8648.8683964428037</v>
      </c>
      <c r="P83">
        <f t="shared" si="19"/>
        <v>6057.8088570207128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1512.6103461428572</v>
      </c>
      <c r="D84">
        <f t="shared" ref="D84" si="20">C84-$C$3</f>
        <v>1512.0074617142859</v>
      </c>
      <c r="E84">
        <f t="shared" ref="E84" si="21">(_Ac/(1+EXP(-1*(B84-_Muc)/_sc)))</f>
        <v>2805.768225407337</v>
      </c>
      <c r="F84">
        <f t="shared" ref="F84" si="22">(D84-E84)^2</f>
        <v>1673816.9136716267</v>
      </c>
      <c r="G84">
        <f t="shared" ref="G84" si="23">(E84-$H$4)^2</f>
        <v>3749854.9607150517</v>
      </c>
      <c r="L84">
        <f>Input!J85</f>
        <v>2.7785100000000966</v>
      </c>
      <c r="M84">
        <f t="shared" ref="M84" si="24">L84-$L$3</f>
        <v>2.3853245714286682</v>
      </c>
      <c r="N84">
        <f t="shared" ref="N84" si="25">_Ac*EXP(-1*(B84-_Muc)/_sc)*(1/_sc)*(1/(1+EXP(-1*(B84-_Muc)/_sc))^2)+$L$3</f>
        <v>99.306104482094696</v>
      </c>
      <c r="O84">
        <f t="shared" ref="O84" si="26">(L84-N84)^2</f>
        <v>9317.5764964996997</v>
      </c>
      <c r="P84">
        <f t="shared" ref="P84" si="27">(N84-$Q$4)^2</f>
        <v>6602.4367106339278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8"/>
  <sheetViews>
    <sheetView topLeftCell="A134" zoomScale="80" zoomScaleNormal="80" workbookViewId="0">
      <selection activeCell="O29" sqref="O29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0.60288442857142854</v>
      </c>
      <c r="F3" s="3"/>
      <c r="G3" s="3"/>
      <c r="H3" s="3"/>
      <c r="I3" s="3"/>
      <c r="J3" s="2" t="s">
        <v>11</v>
      </c>
      <c r="K3" s="23">
        <f>SUM(H4:H161)</f>
        <v>174911.62446920297</v>
      </c>
      <c r="L3">
        <f>1-(K3/K5)</f>
        <v>0.99558036527429272</v>
      </c>
      <c r="N3" s="15">
        <f>Input!J4</f>
        <v>0.39318542857142852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1668.3720310214849</v>
      </c>
      <c r="U3">
        <f>1-(T3/T5)</f>
        <v>0.9622089470550762</v>
      </c>
      <c r="W3">
        <f>COUNT(B4:B500)</f>
        <v>135</v>
      </c>
      <c r="Y3">
        <v>6462.5850970092979</v>
      </c>
      <c r="Z3">
        <v>3.486740946007421</v>
      </c>
      <c r="AA3">
        <v>0.49044009086846047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-7.1094125682775591</v>
      </c>
      <c r="E4" s="4">
        <f>Input!I5</f>
        <v>1.1009192857142858</v>
      </c>
      <c r="F4">
        <f>E4-$E$4</f>
        <v>0</v>
      </c>
      <c r="G4">
        <f>P4</f>
        <v>1.338033793299191E-8</v>
      </c>
      <c r="H4">
        <f>(F4-G4)^2</f>
        <v>1.7903344320106221E-16</v>
      </c>
      <c r="I4">
        <f>(G4-$J$4)^2</f>
        <v>1348171.471922152</v>
      </c>
      <c r="J4">
        <f>AVERAGE(F3:F161)</f>
        <v>1161.1078640476189</v>
      </c>
      <c r="K4" t="s">
        <v>5</v>
      </c>
      <c r="L4" t="s">
        <v>6</v>
      </c>
      <c r="N4" s="4">
        <f>Input!J5</f>
        <v>0.49803485714285722</v>
      </c>
      <c r="O4">
        <f>N4-$N$4</f>
        <v>0</v>
      </c>
      <c r="P4">
        <f>$Y$3*((1/B4*$AA$3)*(1/SQRT(2*PI()))*EXP(-1*D4*D4/2))</f>
        <v>1.338033793299191E-8</v>
      </c>
      <c r="Q4">
        <f>(O4-P4)^2</f>
        <v>1.7903344320106221E-16</v>
      </c>
      <c r="R4">
        <f>(O4-S4)^2</f>
        <v>136.58195859519634</v>
      </c>
      <c r="S4">
        <f>AVERAGE(O3:O167)</f>
        <v>11.686828423280472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-5.696095848323985</v>
      </c>
      <c r="E5" s="4">
        <f>Input!I6</f>
        <v>1.7562282857142857</v>
      </c>
      <c r="F5">
        <f t="shared" ref="F5:F68" si="3">E5-$E$4</f>
        <v>0.65530899999999992</v>
      </c>
      <c r="G5">
        <f>G4+P5</f>
        <v>5.6953684734869623E-5</v>
      </c>
      <c r="H5">
        <f t="shared" ref="H5:H68" si="4">(F5-G5)^2</f>
        <v>0.42935524420034221</v>
      </c>
      <c r="I5">
        <f t="shared" ref="I5:I68" si="5">(G5-$J$4)^2</f>
        <v>1348171.3396944848</v>
      </c>
      <c r="K5">
        <f>SUM(I4:I161)</f>
        <v>39576036.329837196</v>
      </c>
      <c r="L5">
        <f>1-((1-L3)*(W3-1)/(W3-1-1))</f>
        <v>0.99554713493800917</v>
      </c>
      <c r="N5" s="4">
        <f>Input!J6</f>
        <v>0.65530899999999992</v>
      </c>
      <c r="O5">
        <f t="shared" ref="O5:O68" si="6">N5-$N$4</f>
        <v>0.1572741428571427</v>
      </c>
      <c r="P5">
        <f t="shared" ref="P5:P68" si="7">$Y$3*((1/B5*$AA$3)*(1/SQRT(2*PI()))*EXP(-1*D5*D5/2))</f>
        <v>5.6940304396936633E-5</v>
      </c>
      <c r="Q5">
        <f t="shared" ref="Q5:Q68" si="8">(O5-P5)^2</f>
        <v>2.471724877851109E-2</v>
      </c>
      <c r="R5">
        <f t="shared" ref="R5:R68" si="9">(O5-S5)^2</f>
        <v>2.473515601144893E-2</v>
      </c>
      <c r="T5">
        <f>SUM(R4:R167)</f>
        <v>44147.275638309075</v>
      </c>
      <c r="U5">
        <f>1-((1-U3)*(Y3-1)/(Y3-1-1))</f>
        <v>0.9622030975766811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-4.8693585655089198</v>
      </c>
      <c r="E6" s="4">
        <f>Input!I7</f>
        <v>2.595023714285714</v>
      </c>
      <c r="F6">
        <f t="shared" si="3"/>
        <v>1.4941044285714282</v>
      </c>
      <c r="G6">
        <f t="shared" ref="G6:G69" si="10">G5+P6</f>
        <v>3.049757196839357E-3</v>
      </c>
      <c r="H6">
        <f t="shared" si="4"/>
        <v>2.2232440330279832</v>
      </c>
      <c r="I6">
        <f t="shared" si="5"/>
        <v>1348164.3897683958</v>
      </c>
      <c r="N6" s="4">
        <f>Input!J7</f>
        <v>0.8387954285714283</v>
      </c>
      <c r="O6">
        <f t="shared" si="6"/>
        <v>0.34076057142857108</v>
      </c>
      <c r="P6">
        <f t="shared" si="7"/>
        <v>2.9928035121044873E-3</v>
      </c>
      <c r="Q6">
        <f t="shared" si="8"/>
        <v>0.11408706504327203</v>
      </c>
      <c r="R6">
        <f t="shared" si="9"/>
        <v>0.11611776704032629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-4.2827791283704109</v>
      </c>
      <c r="E7" s="4">
        <f>Input!I8</f>
        <v>4.0367032857142862</v>
      </c>
      <c r="F7">
        <f t="shared" si="3"/>
        <v>2.9357840000000004</v>
      </c>
      <c r="G7">
        <f t="shared" si="10"/>
        <v>3.5926200545048456E-2</v>
      </c>
      <c r="H7">
        <f t="shared" si="4"/>
        <v>8.4091752570597169</v>
      </c>
      <c r="I7">
        <f t="shared" si="5"/>
        <v>1348088.0448559595</v>
      </c>
      <c r="N7" s="4">
        <f>Input!J8</f>
        <v>1.4416795714285722</v>
      </c>
      <c r="O7">
        <f t="shared" si="6"/>
        <v>0.94364471428571495</v>
      </c>
      <c r="P7">
        <f t="shared" si="7"/>
        <v>3.2876443348209099E-2</v>
      </c>
      <c r="Q7">
        <f t="shared" si="8"/>
        <v>0.82949884334649415</v>
      </c>
      <c r="R7">
        <f t="shared" si="9"/>
        <v>0.89046534679936862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-3.8277927692433016</v>
      </c>
      <c r="E8" s="4">
        <f>Input!I9</f>
        <v>6.2909660000000001</v>
      </c>
      <c r="F8">
        <f t="shared" si="3"/>
        <v>5.1900467142857138</v>
      </c>
      <c r="G8">
        <f t="shared" si="10"/>
        <v>0.20237914130874357</v>
      </c>
      <c r="H8">
        <f t="shared" si="4"/>
        <v>24.876827818525978</v>
      </c>
      <c r="I8">
        <f t="shared" si="5"/>
        <v>1347701.5448855553</v>
      </c>
      <c r="N8" s="4">
        <f>Input!J9</f>
        <v>2.2542627142857139</v>
      </c>
      <c r="O8">
        <f t="shared" si="6"/>
        <v>1.7562278571428567</v>
      </c>
      <c r="P8">
        <f t="shared" si="7"/>
        <v>0.16645294076369513</v>
      </c>
      <c r="Q8">
        <f t="shared" si="8"/>
        <v>2.5273842847483698</v>
      </c>
      <c r="R8">
        <f t="shared" si="9"/>
        <v>3.0843362862045902</v>
      </c>
      <c r="T8" s="19" t="s">
        <v>28</v>
      </c>
      <c r="U8" s="24">
        <f>SQRT((U5-L5)^2)</f>
        <v>3.3344037361328072E-2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-3.4560418455553465</v>
      </c>
      <c r="E9" s="4">
        <f>Input!I10</f>
        <v>8.9646265714285711</v>
      </c>
      <c r="F9">
        <f t="shared" si="3"/>
        <v>7.8637072857142858</v>
      </c>
      <c r="G9">
        <f t="shared" si="10"/>
        <v>0.73952904060886271</v>
      </c>
      <c r="H9">
        <f t="shared" si="4"/>
        <v>50.753915668033379</v>
      </c>
      <c r="I9">
        <f t="shared" si="5"/>
        <v>1346454.6728869407</v>
      </c>
      <c r="N9" s="4">
        <f>Input!J10</f>
        <v>2.6736605714285711</v>
      </c>
      <c r="O9">
        <f t="shared" si="6"/>
        <v>2.1756257142857138</v>
      </c>
      <c r="P9">
        <f t="shared" si="7"/>
        <v>0.53714989930011914</v>
      </c>
      <c r="Q9">
        <f t="shared" si="8"/>
        <v>2.6846029962927087</v>
      </c>
      <c r="R9">
        <f t="shared" si="9"/>
        <v>4.7333472486612225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-3.1417309180895852</v>
      </c>
      <c r="E10" s="4">
        <f>Input!I11</f>
        <v>12.424657857142858</v>
      </c>
      <c r="F10">
        <f t="shared" si="3"/>
        <v>11.323738571428573</v>
      </c>
      <c r="G10">
        <f t="shared" si="10"/>
        <v>2.0380777677181627</v>
      </c>
      <c r="H10">
        <f t="shared" si="4"/>
        <v>86.223496561563863</v>
      </c>
      <c r="I10">
        <f t="shared" si="5"/>
        <v>1343442.7694669352</v>
      </c>
      <c r="N10" s="4">
        <f>Input!J11</f>
        <v>3.4600312857142868</v>
      </c>
      <c r="O10">
        <f t="shared" si="6"/>
        <v>2.9619964285714295</v>
      </c>
      <c r="P10">
        <f t="shared" si="7"/>
        <v>1.2985487271092999</v>
      </c>
      <c r="Q10">
        <f t="shared" si="8"/>
        <v>2.7670582554996423</v>
      </c>
      <c r="R10">
        <f t="shared" si="9"/>
        <v>8.7734228428699037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-2.8694624084168376</v>
      </c>
      <c r="E11" s="4">
        <f>Input!I12</f>
        <v>16.539998000000001</v>
      </c>
      <c r="F11">
        <f t="shared" si="3"/>
        <v>15.439078714285715</v>
      </c>
      <c r="G11">
        <f t="shared" si="10"/>
        <v>4.6135816789798616</v>
      </c>
      <c r="H11">
        <f t="shared" si="4"/>
        <v>117.19138606141584</v>
      </c>
      <c r="I11">
        <f t="shared" si="5"/>
        <v>1337479.0251513533</v>
      </c>
      <c r="N11" s="4">
        <f>Input!J12</f>
        <v>4.1153401428571428</v>
      </c>
      <c r="O11">
        <f t="shared" si="6"/>
        <v>3.6173052857142856</v>
      </c>
      <c r="P11">
        <f t="shared" si="7"/>
        <v>2.5755039112616989</v>
      </c>
      <c r="Q11">
        <f t="shared" si="8"/>
        <v>1.0853501038112987</v>
      </c>
      <c r="R11">
        <f t="shared" si="9"/>
        <v>13.084897530056509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-2.6293045627402818</v>
      </c>
      <c r="E12" s="4">
        <f>Input!I13</f>
        <v>21.258222428571429</v>
      </c>
      <c r="F12">
        <f t="shared" si="3"/>
        <v>20.157303142857142</v>
      </c>
      <c r="G12">
        <f t="shared" si="10"/>
        <v>9.0442400426677203</v>
      </c>
      <c r="H12">
        <f t="shared" si="4"/>
        <v>123.50017146879172</v>
      </c>
      <c r="I12">
        <f t="shared" si="5"/>
        <v>1327250.5937554215</v>
      </c>
      <c r="N12" s="4">
        <f>Input!J13</f>
        <v>4.7182244285714283</v>
      </c>
      <c r="O12">
        <f t="shared" si="6"/>
        <v>4.2201895714285715</v>
      </c>
      <c r="P12">
        <f t="shared" si="7"/>
        <v>4.4306583636878596</v>
      </c>
      <c r="Q12">
        <f t="shared" si="8"/>
        <v>4.4297112515083351E-2</v>
      </c>
      <c r="R12">
        <f t="shared" si="9"/>
        <v>17.810000018794469</v>
      </c>
      <c r="Z12">
        <f>Z3+AA3</f>
        <v>3.9771810368758813</v>
      </c>
      <c r="AA12">
        <f>EXP(Z12)</f>
        <v>53.366384119803186</v>
      </c>
      <c r="AD12">
        <v>1309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-2.414476049289727</v>
      </c>
      <c r="E13" s="4">
        <f>Input!I14</f>
        <v>30.90437028571429</v>
      </c>
      <c r="F13">
        <f t="shared" si="3"/>
        <v>29.803451000000003</v>
      </c>
      <c r="G13">
        <f t="shared" si="10"/>
        <v>15.899125597323597</v>
      </c>
      <c r="H13">
        <f t="shared" si="4"/>
        <v>193.33026490351241</v>
      </c>
      <c r="I13">
        <f t="shared" si="5"/>
        <v>1311503.0546229172</v>
      </c>
      <c r="N13" s="4">
        <f>Input!J14</f>
        <v>9.6461478571428607</v>
      </c>
      <c r="O13">
        <f t="shared" si="6"/>
        <v>9.1481130000000039</v>
      </c>
      <c r="P13">
        <f t="shared" si="7"/>
        <v>6.8548855546558762</v>
      </c>
      <c r="Q13">
        <f t="shared" si="8"/>
        <v>5.2588921160795543</v>
      </c>
      <c r="R13">
        <f t="shared" si="9"/>
        <v>83.687971460769077</v>
      </c>
      <c r="Z13">
        <f>Z3+AA3*2</f>
        <v>4.4676211277443416</v>
      </c>
      <c r="AA13">
        <f>EXP(Z13)</f>
        <v>87.149159510132804</v>
      </c>
      <c r="AD13">
        <v>1519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-2.220140020121411</v>
      </c>
      <c r="E14" s="4">
        <f>Input!I15</f>
        <v>45.111468571428567</v>
      </c>
      <c r="F14">
        <f t="shared" si="3"/>
        <v>44.010549285714283</v>
      </c>
      <c r="G14">
        <f t="shared" si="10"/>
        <v>25.675687511582375</v>
      </c>
      <c r="H14">
        <f t="shared" si="4"/>
        <v>336.16715627652349</v>
      </c>
      <c r="I14">
        <f t="shared" si="5"/>
        <v>1289206.2275133615</v>
      </c>
      <c r="N14" s="4">
        <f>Input!J15</f>
        <v>14.207098285714277</v>
      </c>
      <c r="O14">
        <f t="shared" si="6"/>
        <v>13.709063428571421</v>
      </c>
      <c r="P14">
        <f t="shared" si="7"/>
        <v>9.7765619142587763</v>
      </c>
      <c r="Q14">
        <f t="shared" si="8"/>
        <v>15.46456816007124</v>
      </c>
      <c r="R14">
        <f t="shared" si="9"/>
        <v>187.9384200885944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-2.0427251256017724</v>
      </c>
      <c r="E15" s="4">
        <f>Input!I16</f>
        <v>61.232069000000003</v>
      </c>
      <c r="F15">
        <f t="shared" si="3"/>
        <v>60.131149714285719</v>
      </c>
      <c r="G15">
        <f t="shared" si="10"/>
        <v>38.756211268853264</v>
      </c>
      <c r="H15">
        <f t="shared" si="4"/>
        <v>456.88799354602645</v>
      </c>
      <c r="I15">
        <f t="shared" si="5"/>
        <v>1259673.2324952269</v>
      </c>
      <c r="N15" s="4">
        <f>Input!J16</f>
        <v>16.120600428571436</v>
      </c>
      <c r="O15">
        <f t="shared" si="6"/>
        <v>15.622565571428579</v>
      </c>
      <c r="P15">
        <f t="shared" si="7"/>
        <v>13.080523757270887</v>
      </c>
      <c r="Q15">
        <f t="shared" si="8"/>
        <v>6.4619765849261288</v>
      </c>
      <c r="R15">
        <f t="shared" si="9"/>
        <v>244.06455503358555</v>
      </c>
    </row>
    <row r="16" spans="1:30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-1.8795192434484631</v>
      </c>
      <c r="E16" s="4">
        <f>Input!I17</f>
        <v>84.508643142857153</v>
      </c>
      <c r="F16">
        <f t="shared" si="3"/>
        <v>83.407723857142869</v>
      </c>
      <c r="G16">
        <f t="shared" si="10"/>
        <v>55.385214547904638</v>
      </c>
      <c r="H16">
        <f t="shared" si="4"/>
        <v>785.26102798634327</v>
      </c>
      <c r="I16">
        <f t="shared" si="5"/>
        <v>1222622.5776166683</v>
      </c>
      <c r="N16" s="4">
        <f>Input!J17</f>
        <v>23.27657414285715</v>
      </c>
      <c r="O16">
        <f t="shared" si="6"/>
        <v>22.778539285714292</v>
      </c>
      <c r="P16">
        <f t="shared" si="7"/>
        <v>16.629003279051378</v>
      </c>
      <c r="Q16">
        <f t="shared" si="8"/>
        <v>37.816793097243647</v>
      </c>
      <c r="R16">
        <f t="shared" si="9"/>
        <v>518.86185199082934</v>
      </c>
      <c r="X16" t="s">
        <v>466</v>
      </c>
      <c r="Y16">
        <f>EXP($Z$3-$AA$3*$AA$3)</f>
        <v>25.692765732716644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-1.7284141981360113</v>
      </c>
      <c r="E17" s="4">
        <f>Input!I18</f>
        <v>109.22689700000001</v>
      </c>
      <c r="F17">
        <f t="shared" si="3"/>
        <v>108.12597771428572</v>
      </c>
      <c r="G17">
        <f t="shared" si="10"/>
        <v>75.665086348396287</v>
      </c>
      <c r="H17">
        <f t="shared" si="4"/>
        <v>1053.7094682680754</v>
      </c>
      <c r="I17">
        <f t="shared" si="5"/>
        <v>1178186.0236594041</v>
      </c>
      <c r="N17" s="4">
        <f>Input!J18</f>
        <v>24.718253857142855</v>
      </c>
      <c r="O17">
        <f t="shared" si="6"/>
        <v>24.220218999999997</v>
      </c>
      <c r="P17">
        <f t="shared" si="7"/>
        <v>20.279871800491652</v>
      </c>
      <c r="Q17">
        <f t="shared" si="8"/>
        <v>15.526336052673257</v>
      </c>
      <c r="R17">
        <f t="shared" si="9"/>
        <v>586.61900840796079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-1.5877387664746627</v>
      </c>
      <c r="E18" s="4">
        <f>Input!I19</f>
        <v>136.61881142857143</v>
      </c>
      <c r="F18">
        <f t="shared" si="3"/>
        <v>135.51789214285714</v>
      </c>
      <c r="G18">
        <f t="shared" si="10"/>
        <v>99.565281174333975</v>
      </c>
      <c r="H18">
        <f t="shared" si="4"/>
        <v>1292.5902354539719</v>
      </c>
      <c r="I18">
        <f t="shared" si="5"/>
        <v>1126872.6552532853</v>
      </c>
      <c r="N18" s="4">
        <f>Input!J19</f>
        <v>27.391914428571425</v>
      </c>
      <c r="O18">
        <f t="shared" si="6"/>
        <v>26.893879571428567</v>
      </c>
      <c r="P18">
        <f t="shared" si="7"/>
        <v>23.900194825937685</v>
      </c>
      <c r="Q18">
        <f t="shared" si="8"/>
        <v>8.9621483553848034</v>
      </c>
      <c r="R18">
        <f t="shared" si="9"/>
        <v>723.28075840250278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-1.4561456884632635</v>
      </c>
      <c r="E19" s="4">
        <f>Input!I20</f>
        <v>166.18635157142856</v>
      </c>
      <c r="F19">
        <f t="shared" si="3"/>
        <v>165.08543228571426</v>
      </c>
      <c r="G19">
        <f t="shared" si="10"/>
        <v>126.94014330353346</v>
      </c>
      <c r="H19">
        <f t="shared" si="4"/>
        <v>1455.063071534084</v>
      </c>
      <c r="I19">
        <f t="shared" si="5"/>
        <v>1069502.8746290167</v>
      </c>
      <c r="N19" s="4">
        <f>Input!J20</f>
        <v>29.567540142857126</v>
      </c>
      <c r="O19">
        <f t="shared" si="6"/>
        <v>29.069505285714268</v>
      </c>
      <c r="P19">
        <f t="shared" si="7"/>
        <v>27.374862129199492</v>
      </c>
      <c r="Q19">
        <f t="shared" si="8"/>
        <v>2.8718154279223618</v>
      </c>
      <c r="R19">
        <f t="shared" si="9"/>
        <v>845.03613755616971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-1.3325329925495133</v>
      </c>
      <c r="E20" s="4">
        <f>Input!I21</f>
        <v>194.05008842857143</v>
      </c>
      <c r="F20">
        <f t="shared" si="3"/>
        <v>192.94916914285713</v>
      </c>
      <c r="G20">
        <f t="shared" si="10"/>
        <v>157.55111738655063</v>
      </c>
      <c r="H20">
        <f t="shared" si="4"/>
        <v>1253.0220681421538</v>
      </c>
      <c r="I20">
        <f t="shared" si="5"/>
        <v>1007126.1437689475</v>
      </c>
      <c r="N20" s="4">
        <f>Input!J21</f>
        <v>27.863736857142868</v>
      </c>
      <c r="O20">
        <f t="shared" si="6"/>
        <v>27.36570200000001</v>
      </c>
      <c r="P20">
        <f t="shared" si="7"/>
        <v>30.610974083017172</v>
      </c>
      <c r="Q20">
        <f t="shared" si="8"/>
        <v>10.531790892810555</v>
      </c>
      <c r="R20">
        <f t="shared" si="9"/>
        <v>748.88164595280455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-1.2159878427867084</v>
      </c>
      <c r="E21" s="4">
        <f>Input!I22</f>
        <v>219.00425342857145</v>
      </c>
      <c r="F21">
        <f t="shared" si="3"/>
        <v>217.90333414285715</v>
      </c>
      <c r="G21">
        <f t="shared" si="10"/>
        <v>191.09012045199444</v>
      </c>
      <c r="H21">
        <f t="shared" si="4"/>
        <v>718.94842843186746</v>
      </c>
      <c r="I21">
        <f t="shared" si="5"/>
        <v>940934.42289034685</v>
      </c>
      <c r="N21" s="4">
        <f>Input!J22</f>
        <v>24.954165000000017</v>
      </c>
      <c r="O21">
        <f t="shared" si="6"/>
        <v>24.456130142857159</v>
      </c>
      <c r="P21">
        <f t="shared" si="7"/>
        <v>33.539003065443815</v>
      </c>
      <c r="Q21">
        <f t="shared" si="8"/>
        <v>82.498580527857868</v>
      </c>
      <c r="R21">
        <f t="shared" si="9"/>
        <v>598.10230156436648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-1.1057455883769298</v>
      </c>
      <c r="E22" s="4">
        <f>Input!I23</f>
        <v>246.36995542857144</v>
      </c>
      <c r="F22">
        <f t="shared" si="3"/>
        <v>245.26903614285715</v>
      </c>
      <c r="G22">
        <f t="shared" si="10"/>
        <v>227.20187325368494</v>
      </c>
      <c r="H22">
        <f t="shared" si="4"/>
        <v>326.42237486388149</v>
      </c>
      <c r="I22">
        <f t="shared" si="5"/>
        <v>872180.39964079962</v>
      </c>
      <c r="N22" s="4">
        <f>Input!J23</f>
        <v>27.365701999999999</v>
      </c>
      <c r="O22">
        <f t="shared" si="6"/>
        <v>26.86766714285714</v>
      </c>
      <c r="P22">
        <f t="shared" si="7"/>
        <v>36.111752801690514</v>
      </c>
      <c r="Q22">
        <f t="shared" si="8"/>
        <v>85.453119667848853</v>
      </c>
      <c r="R22">
        <f t="shared" si="9"/>
        <v>721.87153769936515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-1.0011593293361538</v>
      </c>
      <c r="E23" s="4">
        <f>Input!I24</f>
        <v>270.43290028571431</v>
      </c>
      <c r="F23">
        <f t="shared" si="3"/>
        <v>269.33198100000004</v>
      </c>
      <c r="G23">
        <f t="shared" si="10"/>
        <v>265.50385862024768</v>
      </c>
      <c r="H23">
        <f t="shared" si="4"/>
        <v>14.654520954360857</v>
      </c>
      <c r="I23">
        <f t="shared" si="5"/>
        <v>802106.53453755088</v>
      </c>
      <c r="N23" s="4">
        <f>Input!J24</f>
        <v>24.062944857142867</v>
      </c>
      <c r="O23">
        <f t="shared" si="6"/>
        <v>23.564910000000008</v>
      </c>
      <c r="P23">
        <f t="shared" si="7"/>
        <v>38.301985366562747</v>
      </c>
      <c r="Q23">
        <f t="shared" si="8"/>
        <v>217.18139035975028</v>
      </c>
      <c r="R23">
        <f t="shared" si="9"/>
        <v>555.30498330810042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-0.90167691532094618</v>
      </c>
      <c r="E24" s="4">
        <f>Input!I25</f>
        <v>297.37920457142855</v>
      </c>
      <c r="F24">
        <f t="shared" si="3"/>
        <v>296.27828528571428</v>
      </c>
      <c r="G24">
        <f t="shared" si="10"/>
        <v>305.60324129172591</v>
      </c>
      <c r="H24">
        <f t="shared" si="4"/>
        <v>86.954804514052412</v>
      </c>
      <c r="I24">
        <f t="shared" si="5"/>
        <v>731888.15955670283</v>
      </c>
      <c r="N24" s="4">
        <f>Input!J25</f>
        <v>26.946304285714234</v>
      </c>
      <c r="O24">
        <f t="shared" si="6"/>
        <v>26.448269428571376</v>
      </c>
      <c r="P24">
        <f t="shared" si="7"/>
        <v>40.099382671478196</v>
      </c>
      <c r="Q24">
        <f t="shared" si="8"/>
        <v>186.35289277066596</v>
      </c>
      <c r="R24">
        <f t="shared" si="9"/>
        <v>699.51095576630325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-0.80682330016783665</v>
      </c>
      <c r="E25" s="4">
        <f>Input!I26</f>
        <v>327.8903895714285</v>
      </c>
      <c r="F25">
        <f t="shared" si="3"/>
        <v>326.78947028571423</v>
      </c>
      <c r="G25">
        <f t="shared" si="10"/>
        <v>347.11055454980328</v>
      </c>
      <c r="H25">
        <f t="shared" si="4"/>
        <v>412.94646566820768</v>
      </c>
      <c r="I25">
        <f t="shared" si="5"/>
        <v>662591.61986968271</v>
      </c>
      <c r="N25" s="4">
        <f>Input!J26</f>
        <v>30.511184999999955</v>
      </c>
      <c r="O25">
        <f t="shared" si="6"/>
        <v>30.013150142857096</v>
      </c>
      <c r="P25">
        <f t="shared" si="7"/>
        <v>41.50731325807736</v>
      </c>
      <c r="Q25">
        <f t="shared" si="8"/>
        <v>132.11578571928999</v>
      </c>
      <c r="R25">
        <f t="shared" si="9"/>
        <v>900.78918149768299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-0.71618682203628869</v>
      </c>
      <c r="E26" s="4">
        <f>Input!I27</f>
        <v>361.65190700000005</v>
      </c>
      <c r="F26">
        <f t="shared" si="3"/>
        <v>360.55098771428578</v>
      </c>
      <c r="G26">
        <f t="shared" si="10"/>
        <v>389.6502652478224</v>
      </c>
      <c r="H26">
        <f t="shared" si="4"/>
        <v>846.76795297378919</v>
      </c>
      <c r="I26">
        <f t="shared" si="5"/>
        <v>595146.82674594782</v>
      </c>
      <c r="N26" s="4">
        <f>Input!J27</f>
        <v>33.761517428571551</v>
      </c>
      <c r="O26">
        <f t="shared" si="6"/>
        <v>33.263482571428696</v>
      </c>
      <c r="P26">
        <f t="shared" si="7"/>
        <v>42.539710698019093</v>
      </c>
      <c r="Q26">
        <f t="shared" si="8"/>
        <v>86.048408256546779</v>
      </c>
      <c r="R26">
        <f t="shared" si="9"/>
        <v>1106.4592727797406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-0.62940840564819844</v>
      </c>
      <c r="E27" s="4">
        <f>Input!I28</f>
        <v>398.34920857142851</v>
      </c>
      <c r="F27">
        <f t="shared" si="3"/>
        <v>397.24828928571424</v>
      </c>
      <c r="G27">
        <f t="shared" si="10"/>
        <v>432.86850860772734</v>
      </c>
      <c r="H27">
        <f t="shared" si="4"/>
        <v>1268.8000245483154</v>
      </c>
      <c r="I27">
        <f t="shared" si="5"/>
        <v>530332.55881150882</v>
      </c>
      <c r="N27" s="4">
        <f>Input!J28</f>
        <v>36.697301571428454</v>
      </c>
      <c r="O27">
        <f t="shared" si="6"/>
        <v>36.199266714285599</v>
      </c>
      <c r="P27">
        <f t="shared" si="7"/>
        <v>43.218243359904946</v>
      </c>
      <c r="Q27">
        <f t="shared" si="8"/>
        <v>49.266033151749816</v>
      </c>
      <c r="R27">
        <f t="shared" si="9"/>
        <v>1310.3869106519853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-0.54617297020904387</v>
      </c>
      <c r="E28" s="4">
        <f>Input!I29</f>
        <v>438.55896614285712</v>
      </c>
      <c r="F28">
        <f t="shared" si="3"/>
        <v>437.45804685714285</v>
      </c>
      <c r="G28">
        <f t="shared" si="10"/>
        <v>476.43837290096201</v>
      </c>
      <c r="H28">
        <f t="shared" si="4"/>
        <v>1519.4658184824464</v>
      </c>
      <c r="I28">
        <f t="shared" si="5"/>
        <v>468772.3121070221</v>
      </c>
      <c r="N28" s="4">
        <f>Input!J29</f>
        <v>40.209757571428611</v>
      </c>
      <c r="O28">
        <f t="shared" si="6"/>
        <v>39.711722714285756</v>
      </c>
      <c r="P28">
        <f t="shared" si="7"/>
        <v>43.569864293234673</v>
      </c>
      <c r="Q28">
        <f t="shared" si="8"/>
        <v>14.885256443214443</v>
      </c>
      <c r="R28">
        <f t="shared" si="9"/>
        <v>1577.0209209363193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-0.46620252349488889</v>
      </c>
      <c r="E29" s="4">
        <f>Input!I30</f>
        <v>481.1016235714286</v>
      </c>
      <c r="F29">
        <f t="shared" si="3"/>
        <v>480.00070428571433</v>
      </c>
      <c r="G29">
        <f t="shared" si="10"/>
        <v>520.06314134016338</v>
      </c>
      <c r="H29">
        <f t="shared" si="4"/>
        <v>1604.9988627416922</v>
      </c>
      <c r="I29">
        <f t="shared" si="5"/>
        <v>410938.33651107858</v>
      </c>
      <c r="N29" s="4">
        <f>Input!J30</f>
        <v>42.542657428571488</v>
      </c>
      <c r="O29">
        <f t="shared" si="6"/>
        <v>42.044622571428633</v>
      </c>
      <c r="P29">
        <f t="shared" si="7"/>
        <v>43.624768439201418</v>
      </c>
      <c r="Q29">
        <f t="shared" si="8"/>
        <v>2.4968609634394081</v>
      </c>
      <c r="R29">
        <f t="shared" si="9"/>
        <v>1767.7502871738861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-0.38925055997164337</v>
      </c>
      <c r="E30" s="4">
        <f>Input!I31</f>
        <v>529.35857514285715</v>
      </c>
      <c r="F30">
        <f t="shared" si="3"/>
        <v>528.25765585714282</v>
      </c>
      <c r="G30">
        <f t="shared" si="10"/>
        <v>563.47788685374974</v>
      </c>
      <c r="H30">
        <f t="shared" si="4"/>
        <v>1240.4646714543505</v>
      </c>
      <c r="I30">
        <f t="shared" si="5"/>
        <v>357161.58964074461</v>
      </c>
      <c r="N30" s="4">
        <f>Input!J31</f>
        <v>48.256951571428544</v>
      </c>
      <c r="O30">
        <f t="shared" si="6"/>
        <v>47.758916714285689</v>
      </c>
      <c r="P30">
        <f t="shared" si="7"/>
        <v>43.41474551358634</v>
      </c>
      <c r="Q30">
        <f t="shared" si="8"/>
        <v>18.871823420985631</v>
      </c>
      <c r="R30">
        <f t="shared" si="9"/>
        <v>2280.9141257220772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-0.31509747818243716</v>
      </c>
      <c r="E31" s="4">
        <f>Input!I32</f>
        <v>579.0834187142857</v>
      </c>
      <c r="F31">
        <f t="shared" si="3"/>
        <v>577.98249942857137</v>
      </c>
      <c r="G31">
        <f t="shared" si="10"/>
        <v>606.44978138531894</v>
      </c>
      <c r="H31">
        <f t="shared" si="4"/>
        <v>810.38614200496579</v>
      </c>
      <c r="I31">
        <f t="shared" si="5"/>
        <v>307645.58866261883</v>
      </c>
      <c r="N31" s="4">
        <f>Input!J32</f>
        <v>49.724843571428551</v>
      </c>
      <c r="O31">
        <f t="shared" si="6"/>
        <v>49.226808714285696</v>
      </c>
      <c r="P31">
        <f t="shared" si="7"/>
        <v>42.97189453156917</v>
      </c>
      <c r="Q31">
        <f t="shared" si="8"/>
        <v>39.123951433148342</v>
      </c>
      <c r="R31">
        <f t="shared" si="9"/>
        <v>2423.2786961928741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-0.2435468026470595</v>
      </c>
      <c r="E32" s="4">
        <f>Input!I33</f>
        <v>628.86068714285716</v>
      </c>
      <c r="F32">
        <f t="shared" si="3"/>
        <v>627.75976785714283</v>
      </c>
      <c r="G32">
        <f t="shared" si="10"/>
        <v>648.7774363658832</v>
      </c>
      <c r="H32">
        <f t="shared" si="4"/>
        <v>441.74238954329672</v>
      </c>
      <c r="I32">
        <f t="shared" si="5"/>
        <v>262482.46712855023</v>
      </c>
      <c r="N32" s="4">
        <f>Input!J33</f>
        <v>49.77726842857146</v>
      </c>
      <c r="O32">
        <f t="shared" si="6"/>
        <v>49.279233571428605</v>
      </c>
      <c r="P32">
        <f t="shared" si="7"/>
        <v>42.327654980564205</v>
      </c>
      <c r="Q32">
        <f t="shared" si="8"/>
        <v>48.324444904964288</v>
      </c>
      <c r="R32">
        <f t="shared" si="9"/>
        <v>2428.4428613874161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-0.17442204652108864</v>
      </c>
      <c r="E33" s="4">
        <f>Input!I34</f>
        <v>676.67202857142854</v>
      </c>
      <c r="F33">
        <f t="shared" si="3"/>
        <v>675.57110928571421</v>
      </c>
      <c r="G33">
        <f t="shared" si="10"/>
        <v>690.28954255864119</v>
      </c>
      <c r="H33">
        <f t="shared" si="4"/>
        <v>216.63227800960379</v>
      </c>
      <c r="I33">
        <f t="shared" si="5"/>
        <v>221669.89184969841</v>
      </c>
      <c r="N33" s="4">
        <f>Input!J34</f>
        <v>47.811341428571382</v>
      </c>
      <c r="O33">
        <f t="shared" si="6"/>
        <v>47.313306571428527</v>
      </c>
      <c r="P33">
        <f t="shared" si="7"/>
        <v>41.512106192758019</v>
      </c>
      <c r="Q33">
        <f t="shared" si="8"/>
        <v>33.653925833486845</v>
      </c>
      <c r="R33">
        <f t="shared" si="9"/>
        <v>2238.5489787219817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-0.1075640888754824</v>
      </c>
      <c r="E34" s="4">
        <f>Input!I35</f>
        <v>723.27760157142859</v>
      </c>
      <c r="F34">
        <f t="shared" si="3"/>
        <v>722.17668228571426</v>
      </c>
      <c r="G34">
        <f t="shared" si="10"/>
        <v>730.84303022548715</v>
      </c>
      <c r="H34">
        <f t="shared" si="4"/>
        <v>75.10558661320583</v>
      </c>
      <c r="I34">
        <f t="shared" si="5"/>
        <v>185127.82722398668</v>
      </c>
      <c r="N34" s="4">
        <f>Input!J35</f>
        <v>46.605573000000049</v>
      </c>
      <c r="O34">
        <f t="shared" si="6"/>
        <v>46.107538142857194</v>
      </c>
      <c r="P34">
        <f t="shared" si="7"/>
        <v>40.553487666845989</v>
      </c>
      <c r="Q34">
        <f t="shared" si="8"/>
        <v>30.847476690080303</v>
      </c>
      <c r="R34">
        <f t="shared" si="9"/>
        <v>2125.9050735950309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-4.2828968509689341E-2</v>
      </c>
      <c r="E35" s="4">
        <f>Input!I36</f>
        <v>769.90938699999992</v>
      </c>
      <c r="F35">
        <f t="shared" si="3"/>
        <v>768.8084677142856</v>
      </c>
      <c r="G35">
        <f t="shared" si="10"/>
        <v>770.3209271568636</v>
      </c>
      <c r="H35">
        <f t="shared" si="4"/>
        <v>2.2875335654433728</v>
      </c>
      <c r="I35">
        <f t="shared" si="5"/>
        <v>152714.43004445918</v>
      </c>
      <c r="N35" s="4">
        <f>Input!J36</f>
        <v>46.631785428571334</v>
      </c>
      <c r="O35">
        <f t="shared" si="6"/>
        <v>46.133750571428479</v>
      </c>
      <c r="P35">
        <f t="shared" si="7"/>
        <v>39.477896931376442</v>
      </c>
      <c r="Q35">
        <f t="shared" si="8"/>
        <v>44.30038767779395</v>
      </c>
      <c r="R35">
        <f t="shared" si="9"/>
        <v>2128.3229417867774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1.9913982647227529E-2</v>
      </c>
      <c r="E36" s="4">
        <f>Input!I37</f>
        <v>816.51495999999986</v>
      </c>
      <c r="F36">
        <f t="shared" si="3"/>
        <v>815.41404071428553</v>
      </c>
      <c r="G36">
        <f t="shared" si="10"/>
        <v>808.63005383179552</v>
      </c>
      <c r="H36">
        <f t="shared" si="4"/>
        <v>46.022478021796559</v>
      </c>
      <c r="I36">
        <f t="shared" si="5"/>
        <v>124240.60669454203</v>
      </c>
      <c r="N36" s="4">
        <f>Input!J37</f>
        <v>46.605572999999936</v>
      </c>
      <c r="O36">
        <f t="shared" si="6"/>
        <v>46.107538142857081</v>
      </c>
      <c r="P36">
        <f t="shared" si="7"/>
        <v>38.309126674931903</v>
      </c>
      <c r="Q36">
        <f t="shared" si="8"/>
        <v>60.815221423066923</v>
      </c>
      <c r="R36">
        <f t="shared" si="9"/>
        <v>2125.9050735950204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8.0783727404060854E-2</v>
      </c>
      <c r="E37" s="4">
        <f>Input!I38</f>
        <v>858.84791857142852</v>
      </c>
      <c r="F37">
        <f t="shared" si="3"/>
        <v>857.7469992857142</v>
      </c>
      <c r="G37">
        <f t="shared" si="10"/>
        <v>845.69866224704333</v>
      </c>
      <c r="H37">
        <f t="shared" si="4"/>
        <v>145.16242539740824</v>
      </c>
      <c r="I37">
        <f t="shared" si="5"/>
        <v>99482.964580476226</v>
      </c>
      <c r="N37" s="4">
        <f>Input!J38</f>
        <v>42.332958571428662</v>
      </c>
      <c r="O37">
        <f t="shared" si="6"/>
        <v>41.834923714285807</v>
      </c>
      <c r="P37">
        <f t="shared" si="7"/>
        <v>37.068608415247766</v>
      </c>
      <c r="Q37">
        <f t="shared" si="8"/>
        <v>22.71776152984409</v>
      </c>
      <c r="R37">
        <f t="shared" si="9"/>
        <v>1750.1608421801129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0.13988888094467264</v>
      </c>
      <c r="E38" s="4">
        <f>Input!I39</f>
        <v>899.08388857142847</v>
      </c>
      <c r="F38">
        <f t="shared" si="3"/>
        <v>897.98296928571415</v>
      </c>
      <c r="G38">
        <f t="shared" si="10"/>
        <v>881.47409765164366</v>
      </c>
      <c r="H38">
        <f t="shared" si="4"/>
        <v>272.54284263021719</v>
      </c>
      <c r="I38">
        <f t="shared" si="5"/>
        <v>78195.043308798864</v>
      </c>
      <c r="N38" s="4">
        <f>Input!J39</f>
        <v>40.235969999999952</v>
      </c>
      <c r="O38">
        <f t="shared" si="6"/>
        <v>39.737935142857097</v>
      </c>
      <c r="P38">
        <f t="shared" si="7"/>
        <v>35.775435404600287</v>
      </c>
      <c r="Q38">
        <f t="shared" si="8"/>
        <v>15.701404175685285</v>
      </c>
      <c r="R38">
        <f t="shared" si="9"/>
        <v>1579.103489417917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0.19732887716686573</v>
      </c>
      <c r="E39" s="4">
        <f>Input!I40</f>
        <v>935.85982714285706</v>
      </c>
      <c r="F39">
        <f t="shared" si="3"/>
        <v>934.75890785714273</v>
      </c>
      <c r="G39">
        <f t="shared" si="10"/>
        <v>915.92054012199912</v>
      </c>
      <c r="H39">
        <f t="shared" si="4"/>
        <v>354.88409892449965</v>
      </c>
      <c r="I39">
        <f t="shared" si="5"/>
        <v>60116.823813806812</v>
      </c>
      <c r="N39" s="4">
        <f>Input!J40</f>
        <v>36.775938571428583</v>
      </c>
      <c r="O39">
        <f t="shared" si="6"/>
        <v>36.277903714285728</v>
      </c>
      <c r="P39">
        <f t="shared" si="7"/>
        <v>34.446442470355436</v>
      </c>
      <c r="Q39">
        <f t="shared" si="8"/>
        <v>3.3542502880186924</v>
      </c>
      <c r="R39">
        <f t="shared" si="9"/>
        <v>1316.0862979029862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0.25319497518425443</v>
      </c>
      <c r="E40" s="4">
        <f>Input!I41</f>
        <v>973.08137599999986</v>
      </c>
      <c r="F40">
        <f t="shared" si="3"/>
        <v>971.98045671428554</v>
      </c>
      <c r="G40">
        <f t="shared" si="10"/>
        <v>949.01686504257964</v>
      </c>
      <c r="H40">
        <f t="shared" si="4"/>
        <v>527.32654246484049</v>
      </c>
      <c r="I40">
        <f t="shared" si="5"/>
        <v>44982.59185895558</v>
      </c>
      <c r="N40" s="4">
        <f>Input!J41</f>
        <v>37.221548857142807</v>
      </c>
      <c r="O40">
        <f t="shared" si="6"/>
        <v>36.723513999999952</v>
      </c>
      <c r="P40">
        <f t="shared" si="7"/>
        <v>33.096324920580514</v>
      </c>
      <c r="Q40">
        <f t="shared" si="8"/>
        <v>13.156500617859628</v>
      </c>
      <c r="R40">
        <f t="shared" si="9"/>
        <v>1348.6164805081924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0.30757113157664429</v>
      </c>
      <c r="E41" s="4">
        <f>Input!I42</f>
        <v>1010.9582337142856</v>
      </c>
      <c r="F41">
        <f t="shared" si="3"/>
        <v>1009.8573144285713</v>
      </c>
      <c r="G41">
        <f t="shared" si="10"/>
        <v>980.75464749983348</v>
      </c>
      <c r="H41">
        <f t="shared" si="4"/>
        <v>846.96522236504825</v>
      </c>
      <c r="I41">
        <f t="shared" si="5"/>
        <v>32527.282719132392</v>
      </c>
      <c r="N41" s="4">
        <f>Input!J42</f>
        <v>37.876857714285734</v>
      </c>
      <c r="O41">
        <f t="shared" si="6"/>
        <v>37.378822857142879</v>
      </c>
      <c r="P41">
        <f t="shared" si="7"/>
        <v>31.737782457253871</v>
      </c>
      <c r="Q41">
        <f t="shared" si="8"/>
        <v>31.821336793179935</v>
      </c>
      <c r="R41">
        <f t="shared" si="9"/>
        <v>1397.176398185667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0.36053475932017526</v>
      </c>
      <c r="E42" s="4">
        <f>Input!I43</f>
        <v>1043.0159478571429</v>
      </c>
      <c r="F42">
        <f t="shared" si="3"/>
        <v>1041.9150285714286</v>
      </c>
      <c r="G42">
        <f t="shared" si="10"/>
        <v>1011.1363247459183</v>
      </c>
      <c r="H42">
        <f t="shared" si="4"/>
        <v>947.32860917848359</v>
      </c>
      <c r="I42">
        <f t="shared" si="5"/>
        <v>22491.462600521547</v>
      </c>
      <c r="N42" s="4">
        <f>Input!J43</f>
        <v>32.057714142857321</v>
      </c>
      <c r="O42">
        <f t="shared" si="6"/>
        <v>31.559679285714463</v>
      </c>
      <c r="P42">
        <f t="shared" si="7"/>
        <v>30.381677246084838</v>
      </c>
      <c r="Q42">
        <f t="shared" si="8"/>
        <v>1.3876888053715568</v>
      </c>
      <c r="R42">
        <f t="shared" si="9"/>
        <v>996.0133566171545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0.41215739061742046</v>
      </c>
      <c r="E43" s="4">
        <f>Input!I44</f>
        <v>1070.9058970000003</v>
      </c>
      <c r="F43">
        <f t="shared" si="3"/>
        <v>1069.804977714286</v>
      </c>
      <c r="G43">
        <f t="shared" si="10"/>
        <v>1040.1735226840774</v>
      </c>
      <c r="H43">
        <f t="shared" si="4"/>
        <v>878.02312720727446</v>
      </c>
      <c r="I43">
        <f t="shared" si="5"/>
        <v>14625.114921033593</v>
      </c>
      <c r="N43" s="4">
        <f>Input!J44</f>
        <v>27.889949142857404</v>
      </c>
      <c r="O43">
        <f t="shared" si="6"/>
        <v>27.391914285714545</v>
      </c>
      <c r="P43">
        <f t="shared" si="7"/>
        <v>29.03719793815911</v>
      </c>
      <c r="Q43">
        <f t="shared" si="8"/>
        <v>2.7069582970013286</v>
      </c>
      <c r="R43">
        <f t="shared" si="9"/>
        <v>750.31696823593256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0.46250525786996616</v>
      </c>
      <c r="E44" s="4">
        <f>Input!I45</f>
        <v>1095.6503632857143</v>
      </c>
      <c r="F44">
        <f t="shared" si="3"/>
        <v>1094.549444</v>
      </c>
      <c r="G44">
        <f t="shared" si="10"/>
        <v>1067.8855462708666</v>
      </c>
      <c r="H44">
        <f t="shared" si="4"/>
        <v>710.96344210968505</v>
      </c>
      <c r="I44">
        <f t="shared" si="5"/>
        <v>8690.4005316697949</v>
      </c>
      <c r="N44" s="4">
        <f>Input!J45</f>
        <v>24.744466285713997</v>
      </c>
      <c r="O44">
        <f t="shared" si="6"/>
        <v>24.246431428571139</v>
      </c>
      <c r="P44">
        <f t="shared" si="7"/>
        <v>27.712023586789279</v>
      </c>
      <c r="Q44">
        <f t="shared" si="8"/>
        <v>12.010329007103065</v>
      </c>
      <c r="R44">
        <f t="shared" si="9"/>
        <v>587.88943702040228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0.51163980463262793</v>
      </c>
      <c r="E45" s="4">
        <f>Input!I46</f>
        <v>1118.1667789999999</v>
      </c>
      <c r="F45">
        <f t="shared" si="3"/>
        <v>1117.0658597142856</v>
      </c>
      <c r="G45">
        <f t="shared" si="10"/>
        <v>1094.2980293915614</v>
      </c>
      <c r="H45">
        <f t="shared" si="4"/>
        <v>518.37409760435924</v>
      </c>
      <c r="I45">
        <f t="shared" si="5"/>
        <v>4463.5540067697484</v>
      </c>
      <c r="N45" s="4">
        <f>Input!J46</f>
        <v>22.516415714285586</v>
      </c>
      <c r="O45">
        <f t="shared" si="6"/>
        <v>22.018380857142727</v>
      </c>
      <c r="P45">
        <f t="shared" si="7"/>
        <v>26.412483120694876</v>
      </c>
      <c r="Q45">
        <f t="shared" si="8"/>
        <v>19.308134702554121</v>
      </c>
      <c r="R45">
        <f t="shared" si="9"/>
        <v>484.8090955701893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0.55961813643769442</v>
      </c>
      <c r="E46" s="4">
        <f>Input!I47</f>
        <v>1140.1327352857145</v>
      </c>
      <c r="F46">
        <f t="shared" si="3"/>
        <v>1139.0318160000002</v>
      </c>
      <c r="G46">
        <f t="shared" si="10"/>
        <v>1119.4417367799322</v>
      </c>
      <c r="H46">
        <f t="shared" si="4"/>
        <v>383.77120384853976</v>
      </c>
      <c r="I46">
        <f t="shared" si="5"/>
        <v>1736.0661614870703</v>
      </c>
      <c r="N46" s="4">
        <f>Input!J47</f>
        <v>21.965956285714583</v>
      </c>
      <c r="O46">
        <f t="shared" si="6"/>
        <v>21.467921428571724</v>
      </c>
      <c r="P46">
        <f t="shared" si="7"/>
        <v>25.143707388370892</v>
      </c>
      <c r="Q46">
        <f t="shared" si="8"/>
        <v>13.511402422256687</v>
      </c>
      <c r="R46">
        <f t="shared" si="9"/>
        <v>460.87165046332905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0.60649341978573656</v>
      </c>
      <c r="E47" s="4">
        <f>Input!I48</f>
        <v>1159.4774555714287</v>
      </c>
      <c r="F47">
        <f t="shared" si="3"/>
        <v>1158.3765362857143</v>
      </c>
      <c r="G47">
        <f t="shared" si="10"/>
        <v>1143.3515086196635</v>
      </c>
      <c r="H47">
        <f t="shared" si="4"/>
        <v>225.75145636559333</v>
      </c>
      <c r="I47">
        <f t="shared" si="5"/>
        <v>315.28815808388265</v>
      </c>
      <c r="N47" s="4">
        <f>Input!J48</f>
        <v>19.344720285714175</v>
      </c>
      <c r="O47">
        <f t="shared" si="6"/>
        <v>18.846685428571316</v>
      </c>
      <c r="P47">
        <f t="shared" si="7"/>
        <v>23.909771839731224</v>
      </c>
      <c r="Q47">
        <f t="shared" si="8"/>
        <v>25.634844006872118</v>
      </c>
      <c r="R47">
        <f t="shared" si="9"/>
        <v>355.19755164352239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0.65231523629397548</v>
      </c>
      <c r="E48" s="4">
        <f>Input!I49</f>
        <v>1173.5534919999998</v>
      </c>
      <c r="F48">
        <f t="shared" si="3"/>
        <v>1172.4525727142855</v>
      </c>
      <c r="G48">
        <f t="shared" si="10"/>
        <v>1166.0653373343114</v>
      </c>
      <c r="H48">
        <f t="shared" si="4"/>
        <v>40.796775799192531</v>
      </c>
      <c r="I48">
        <f t="shared" si="5"/>
        <v>24.57654138826922</v>
      </c>
      <c r="N48" s="4">
        <f>Input!J49</f>
        <v>14.076036428571115</v>
      </c>
      <c r="O48">
        <f t="shared" si="6"/>
        <v>13.578001571428258</v>
      </c>
      <c r="P48">
        <f t="shared" si="7"/>
        <v>22.713828714647999</v>
      </c>
      <c r="Q48">
        <f t="shared" si="8"/>
        <v>83.463337590790573</v>
      </c>
      <c r="R48">
        <f t="shared" si="9"/>
        <v>184.36212667370825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0.69712989791728552</v>
      </c>
      <c r="E49" s="4">
        <f>Input!I50</f>
        <v>1190.696374285714</v>
      </c>
      <c r="F49">
        <f t="shared" si="3"/>
        <v>1189.5954549999997</v>
      </c>
      <c r="G49">
        <f t="shared" si="10"/>
        <v>1187.6235655456821</v>
      </c>
      <c r="H49">
        <f t="shared" si="4"/>
        <v>3.8883480200487015</v>
      </c>
      <c r="I49">
        <f t="shared" si="5"/>
        <v>703.08242593439149</v>
      </c>
      <c r="N49" s="4">
        <f>Input!J50</f>
        <v>17.142882285714222</v>
      </c>
      <c r="O49">
        <f t="shared" si="6"/>
        <v>16.644847428571364</v>
      </c>
      <c r="P49">
        <f t="shared" si="7"/>
        <v>21.558228211370757</v>
      </c>
      <c r="Q49">
        <f t="shared" si="8"/>
        <v>24.141310716782378</v>
      </c>
      <c r="R49">
        <f t="shared" si="9"/>
        <v>277.05094592041871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0.7409807282661679</v>
      </c>
      <c r="E50" s="4">
        <f>Input!I51</f>
        <v>1208.6518397142859</v>
      </c>
      <c r="F50">
        <f t="shared" si="3"/>
        <v>1207.5509204285715</v>
      </c>
      <c r="G50">
        <f t="shared" si="10"/>
        <v>1208.0681940970378</v>
      </c>
      <c r="H50">
        <f t="shared" si="4"/>
        <v>0.26757204808854179</v>
      </c>
      <c r="I50">
        <f t="shared" si="5"/>
        <v>2205.2725983503528</v>
      </c>
      <c r="N50" s="4">
        <f>Input!J51</f>
        <v>17.95546542857187</v>
      </c>
      <c r="O50">
        <f t="shared" si="6"/>
        <v>17.457430571429011</v>
      </c>
      <c r="P50">
        <f t="shared" si="7"/>
        <v>20.444628551355745</v>
      </c>
      <c r="Q50">
        <f t="shared" si="8"/>
        <v>8.9233517712783588</v>
      </c>
      <c r="R50">
        <f t="shared" si="9"/>
        <v>304.76188215626428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0.78390831430537566</v>
      </c>
      <c r="E51" s="4">
        <f>Input!I52</f>
        <v>1224.9821388571429</v>
      </c>
      <c r="F51">
        <f t="shared" si="3"/>
        <v>1223.8812195714286</v>
      </c>
      <c r="G51">
        <f t="shared" si="10"/>
        <v>1227.4422892715029</v>
      </c>
      <c r="H51">
        <f t="shared" si="4"/>
        <v>12.681217408787358</v>
      </c>
      <c r="I51">
        <f t="shared" si="5"/>
        <v>4400.255969783052</v>
      </c>
      <c r="N51" s="4">
        <f>Input!J52</f>
        <v>16.330299142857029</v>
      </c>
      <c r="O51">
        <f t="shared" si="6"/>
        <v>15.832264285714173</v>
      </c>
      <c r="P51">
        <f t="shared" si="7"/>
        <v>19.374095174465008</v>
      </c>
      <c r="Q51">
        <f t="shared" si="8"/>
        <v>12.544566044509533</v>
      </c>
      <c r="R51">
        <f t="shared" si="9"/>
        <v>250.66059241270051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0.82595073209838921</v>
      </c>
      <c r="E52" s="4">
        <f>Input!I53</f>
        <v>1241.4172874285712</v>
      </c>
      <c r="F52">
        <f t="shared" si="3"/>
        <v>1240.3163681428568</v>
      </c>
      <c r="G52">
        <f t="shared" si="10"/>
        <v>1245.7894787890737</v>
      </c>
      <c r="H52">
        <f t="shared" si="4"/>
        <v>29.954940145731786</v>
      </c>
      <c r="I52">
        <f t="shared" si="5"/>
        <v>7170.9758752201615</v>
      </c>
      <c r="N52" s="4">
        <f>Input!J53</f>
        <v>16.435148571428272</v>
      </c>
      <c r="O52">
        <f t="shared" si="6"/>
        <v>15.937113714285415</v>
      </c>
      <c r="P52">
        <f t="shared" si="7"/>
        <v>18.347189517570683</v>
      </c>
      <c r="Q52">
        <f t="shared" si="8"/>
        <v>5.8084653775811326</v>
      </c>
      <c r="R52">
        <f t="shared" si="9"/>
        <v>253.99159354206427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0.86714374974453023</v>
      </c>
      <c r="E53" s="4">
        <f>Input!I54</f>
        <v>1255.9127215714286</v>
      </c>
      <c r="F53">
        <f t="shared" si="3"/>
        <v>1254.8118022857143</v>
      </c>
      <c r="G53">
        <f t="shared" si="10"/>
        <v>1263.1535267619922</v>
      </c>
      <c r="H53">
        <f t="shared" si="4"/>
        <v>69.584367238134334</v>
      </c>
      <c r="I53">
        <f t="shared" si="5"/>
        <v>10413.317278815635</v>
      </c>
      <c r="N53" s="4">
        <f>Input!J54</f>
        <v>14.495434142857448</v>
      </c>
      <c r="O53">
        <f t="shared" si="6"/>
        <v>13.997399285714591</v>
      </c>
      <c r="P53">
        <f t="shared" si="7"/>
        <v>17.36404797291863</v>
      </c>
      <c r="Q53">
        <f t="shared" si="8"/>
        <v>11.334323383052681</v>
      </c>
      <c r="R53">
        <f t="shared" si="9"/>
        <v>195.92718676372334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0.90752101021912501</v>
      </c>
      <c r="E54" s="4">
        <f>Input!I55</f>
        <v>1270.4081557142858</v>
      </c>
      <c r="F54">
        <f t="shared" si="3"/>
        <v>1269.3072364285715</v>
      </c>
      <c r="G54">
        <f t="shared" si="10"/>
        <v>1279.5779784703648</v>
      </c>
      <c r="H54">
        <f t="shared" si="4"/>
        <v>105.48814208905949</v>
      </c>
      <c r="I54">
        <f t="shared" si="5"/>
        <v>14035.168011338492</v>
      </c>
      <c r="N54" s="4">
        <f>Input!J55</f>
        <v>14.495434142857221</v>
      </c>
      <c r="O54">
        <f t="shared" si="6"/>
        <v>13.997399285714364</v>
      </c>
      <c r="P54">
        <f t="shared" si="7"/>
        <v>16.424451708372551</v>
      </c>
      <c r="Q54">
        <f t="shared" si="8"/>
        <v>5.8905834623309765</v>
      </c>
      <c r="R54">
        <f t="shared" si="9"/>
        <v>195.92718676371697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0.94711419645868522</v>
      </c>
      <c r="E55" s="4">
        <f>Input!I56</f>
        <v>1285.2967751428571</v>
      </c>
      <c r="F55">
        <f t="shared" si="3"/>
        <v>1284.1958558571428</v>
      </c>
      <c r="G55">
        <f t="shared" si="10"/>
        <v>1295.1058665447522</v>
      </c>
      <c r="H55">
        <f t="shared" si="4"/>
        <v>119.02833320375196</v>
      </c>
      <c r="I55">
        <f t="shared" si="5"/>
        <v>17955.46467322173</v>
      </c>
      <c r="N55" s="4">
        <f>Input!J56</f>
        <v>14.888619428571246</v>
      </c>
      <c r="O55">
        <f t="shared" si="6"/>
        <v>14.39058457142839</v>
      </c>
      <c r="P55">
        <f t="shared" si="7"/>
        <v>15.527888074387432</v>
      </c>
      <c r="Q55">
        <f t="shared" si="8"/>
        <v>1.2934592578429089</v>
      </c>
      <c r="R55">
        <f t="shared" si="9"/>
        <v>207.08892430743282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0.98595318072068616</v>
      </c>
      <c r="E56" s="4">
        <f>Input!I57</f>
        <v>1300.9717654285716</v>
      </c>
      <c r="F56">
        <f t="shared" si="3"/>
        <v>1299.8708461428573</v>
      </c>
      <c r="G56">
        <f t="shared" si="10"/>
        <v>1309.7794708784727</v>
      </c>
      <c r="H56">
        <f t="shared" si="4"/>
        <v>98.180844151248891</v>
      </c>
      <c r="I56">
        <f t="shared" si="5"/>
        <v>22103.246677667961</v>
      </c>
      <c r="N56" s="4">
        <f>Input!J57</f>
        <v>15.674990285714557</v>
      </c>
      <c r="O56">
        <f t="shared" si="6"/>
        <v>15.1769554285717</v>
      </c>
      <c r="P56">
        <f t="shared" si="7"/>
        <v>14.673604333720471</v>
      </c>
      <c r="Q56">
        <f t="shared" si="8"/>
        <v>0.25336232468793135</v>
      </c>
      <c r="R56">
        <f t="shared" si="9"/>
        <v>230.33997608085201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1.0240661599819307</v>
      </c>
      <c r="E57" s="4">
        <f>Input!I58</f>
        <v>1314.2090064285715</v>
      </c>
      <c r="F57">
        <f t="shared" si="3"/>
        <v>1313.1080871428571</v>
      </c>
      <c r="G57">
        <f t="shared" si="10"/>
        <v>1323.6401253169199</v>
      </c>
      <c r="H57">
        <f t="shared" si="4"/>
        <v>110.92382809991588</v>
      </c>
      <c r="I57">
        <f t="shared" si="5"/>
        <v>26416.73595331232</v>
      </c>
      <c r="N57" s="4">
        <f>Input!J58</f>
        <v>13.237240999999813</v>
      </c>
      <c r="O57">
        <f t="shared" si="6"/>
        <v>12.739206142856956</v>
      </c>
      <c r="P57">
        <f t="shared" si="7"/>
        <v>13.860654438447286</v>
      </c>
      <c r="Q57">
        <f t="shared" si="8"/>
        <v>1.2576462796824561</v>
      </c>
      <c r="R57">
        <f t="shared" si="9"/>
        <v>162.28737315020439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1.0614797789128474</v>
      </c>
      <c r="E58" s="4">
        <f>Input!I59</f>
        <v>1327.9967068571427</v>
      </c>
      <c r="F58">
        <f t="shared" si="3"/>
        <v>1326.8957875714284</v>
      </c>
      <c r="G58">
        <f t="shared" si="10"/>
        <v>1336.7280648686822</v>
      </c>
      <c r="H58">
        <f t="shared" si="4"/>
        <v>96.673676850091852</v>
      </c>
      <c r="I58">
        <f t="shared" si="5"/>
        <v>30842.454936430579</v>
      </c>
      <c r="N58" s="4">
        <f>Input!J59</f>
        <v>13.78770042857127</v>
      </c>
      <c r="O58">
        <f t="shared" si="6"/>
        <v>13.289665571428413</v>
      </c>
      <c r="P58">
        <f t="shared" si="7"/>
        <v>13.087939551762352</v>
      </c>
      <c r="Q58">
        <f t="shared" si="8"/>
        <v>4.0693387010312242E-2</v>
      </c>
      <c r="R58">
        <f t="shared" si="9"/>
        <v>176.61521100040969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1.0982192417711378</v>
      </c>
      <c r="E59" s="4">
        <f>Input!I60</f>
        <v>1340.1330288571428</v>
      </c>
      <c r="F59">
        <f t="shared" si="3"/>
        <v>1339.0321095714285</v>
      </c>
      <c r="G59">
        <f t="shared" si="10"/>
        <v>1349.0823078433111</v>
      </c>
      <c r="H59">
        <f t="shared" si="4"/>
        <v>101.00648530415329</v>
      </c>
      <c r="I59">
        <f t="shared" si="5"/>
        <v>35334.391520299847</v>
      </c>
      <c r="N59" s="4">
        <f>Input!J60</f>
        <v>12.136322000000064</v>
      </c>
      <c r="O59">
        <f t="shared" si="6"/>
        <v>11.638287142857207</v>
      </c>
      <c r="P59">
        <f t="shared" si="7"/>
        <v>12.354242974629024</v>
      </c>
      <c r="Q59">
        <f t="shared" si="8"/>
        <v>0.51259275304807417</v>
      </c>
      <c r="R59">
        <f t="shared" si="9"/>
        <v>135.44972761959536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1.1343084143917093</v>
      </c>
      <c r="E60" s="4">
        <f>Input!I61</f>
        <v>1351.9023777142859</v>
      </c>
      <c r="F60">
        <f t="shared" si="3"/>
        <v>1350.8014584285716</v>
      </c>
      <c r="G60">
        <f t="shared" si="10"/>
        <v>1360.7405679369472</v>
      </c>
      <c r="H60">
        <f t="shared" si="4"/>
        <v>98.785897819482713</v>
      </c>
      <c r="I60">
        <f t="shared" si="5"/>
        <v>39853.216462164208</v>
      </c>
      <c r="N60" s="4">
        <f>Input!J61</f>
        <v>11.769348857143086</v>
      </c>
      <c r="O60">
        <f t="shared" si="6"/>
        <v>11.271314000000229</v>
      </c>
      <c r="P60">
        <f t="shared" si="7"/>
        <v>11.658260093636088</v>
      </c>
      <c r="Q60">
        <f t="shared" si="8"/>
        <v>0.14972727938005034</v>
      </c>
      <c r="R60">
        <f t="shared" si="9"/>
        <v>127.04251928660118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1.1697699173065137</v>
      </c>
      <c r="E61" s="4">
        <f>Input!I62</f>
        <v>1363.5144524285715</v>
      </c>
      <c r="F61">
        <f t="shared" si="3"/>
        <v>1362.4135331428572</v>
      </c>
      <c r="G61">
        <f t="shared" si="10"/>
        <v>1371.7391918563685</v>
      </c>
      <c r="H61">
        <f t="shared" si="4"/>
        <v>86.967910440889284</v>
      </c>
      <c r="I61">
        <f t="shared" si="5"/>
        <v>44365.55625447692</v>
      </c>
      <c r="N61" s="4">
        <f>Input!J62</f>
        <v>11.612074714285654</v>
      </c>
      <c r="O61">
        <f t="shared" si="6"/>
        <v>11.114039857142798</v>
      </c>
      <c r="P61">
        <f t="shared" si="7"/>
        <v>10.998623919421252</v>
      </c>
      <c r="Q61">
        <f t="shared" si="8"/>
        <v>1.3320838680143634E-2</v>
      </c>
      <c r="R61">
        <f t="shared" si="9"/>
        <v>123.5218819461587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1.204625210904209</v>
      </c>
      <c r="E62" s="4">
        <f>Input!I63</f>
        <v>1375.8080484285715</v>
      </c>
      <c r="F62">
        <f t="shared" si="3"/>
        <v>1374.7071291428572</v>
      </c>
      <c r="G62">
        <f t="shared" si="10"/>
        <v>1382.1131185933086</v>
      </c>
      <c r="H62">
        <f t="shared" si="4"/>
        <v>54.848679740198072</v>
      </c>
      <c r="I62">
        <f t="shared" si="5"/>
        <v>48843.322536805099</v>
      </c>
      <c r="N62" s="4">
        <f>Input!J63</f>
        <v>12.29359599999998</v>
      </c>
      <c r="O62">
        <f t="shared" si="6"/>
        <v>11.795561142857123</v>
      </c>
      <c r="P62">
        <f t="shared" si="7"/>
        <v>10.373926736940216</v>
      </c>
      <c r="Q62">
        <f t="shared" si="8"/>
        <v>2.0210443840867152</v>
      </c>
      <c r="R62">
        <f t="shared" si="9"/>
        <v>139.13526267488083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1.2388946734324846</v>
      </c>
      <c r="E63" s="4">
        <f>Input!I64</f>
        <v>1385.5590457142857</v>
      </c>
      <c r="F63">
        <f t="shared" si="3"/>
        <v>1384.4581264285714</v>
      </c>
      <c r="G63">
        <f t="shared" si="10"/>
        <v>1391.8958569345803</v>
      </c>
      <c r="H63">
        <f t="shared" si="4"/>
        <v>55.319835080014627</v>
      </c>
      <c r="I63">
        <f t="shared" si="5"/>
        <v>53263.097660792111</v>
      </c>
      <c r="N63" s="4">
        <f>Input!J64</f>
        <v>9.7509972857142202</v>
      </c>
      <c r="O63">
        <f t="shared" si="6"/>
        <v>9.2529624285713634</v>
      </c>
      <c r="P63">
        <f t="shared" si="7"/>
        <v>9.782738341271596</v>
      </c>
      <c r="Q63">
        <f t="shared" si="8"/>
        <v>0.2806625176773645</v>
      </c>
      <c r="R63">
        <f t="shared" si="9"/>
        <v>85.617313704553268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1.2725976725530117</v>
      </c>
      <c r="E64" s="4">
        <f>Input!I65</f>
        <v>1394.3926104285715</v>
      </c>
      <c r="F64">
        <f t="shared" si="3"/>
        <v>1393.2916911428572</v>
      </c>
      <c r="G64">
        <f t="shared" si="10"/>
        <v>1401.1194782212306</v>
      </c>
      <c r="H64">
        <f t="shared" si="4"/>
        <v>61.274250544349194</v>
      </c>
      <c r="I64">
        <f t="shared" si="5"/>
        <v>57605.574938222613</v>
      </c>
      <c r="N64" s="4">
        <f>Input!J65</f>
        <v>8.8335647142857852</v>
      </c>
      <c r="O64">
        <f t="shared" si="6"/>
        <v>8.3355298571429284</v>
      </c>
      <c r="P64">
        <f t="shared" si="7"/>
        <v>9.2236212866503475</v>
      </c>
      <c r="Q64">
        <f t="shared" si="8"/>
        <v>0.78870638716453123</v>
      </c>
      <c r="R64">
        <f t="shared" si="9"/>
        <v>69.481057999321209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1.3057526310780918</v>
      </c>
      <c r="E65" s="4">
        <f>Input!I66</f>
        <v>1402.7805651428571</v>
      </c>
      <c r="F65">
        <f t="shared" si="3"/>
        <v>1401.6796458571428</v>
      </c>
      <c r="G65">
        <f t="shared" si="10"/>
        <v>1409.8146217539761</v>
      </c>
      <c r="H65">
        <f t="shared" si="4"/>
        <v>66.177832842059388</v>
      </c>
      <c r="I65">
        <f t="shared" si="5"/>
        <v>61855.051328808651</v>
      </c>
      <c r="N65" s="4">
        <f>Input!J66</f>
        <v>8.3879547142855699</v>
      </c>
      <c r="O65">
        <f t="shared" si="6"/>
        <v>7.8899198571427132</v>
      </c>
      <c r="P65">
        <f t="shared" si="7"/>
        <v>8.6951435327454973</v>
      </c>
      <c r="Q65">
        <f t="shared" si="8"/>
        <v>0.64838516775125776</v>
      </c>
      <c r="R65">
        <f t="shared" si="9"/>
        <v>62.250835352134892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1.3383770874476921</v>
      </c>
      <c r="E66" s="4">
        <f>Input!I67</f>
        <v>1410.9063961428569</v>
      </c>
      <c r="F66">
        <f t="shared" si="3"/>
        <v>1409.8054768571426</v>
      </c>
      <c r="G66">
        <f t="shared" si="10"/>
        <v>1418.010510585267</v>
      </c>
      <c r="H66">
        <f t="shared" si="4"/>
        <v>67.322578479658375</v>
      </c>
      <c r="I66">
        <f t="shared" si="5"/>
        <v>65998.969798047721</v>
      </c>
      <c r="N66" s="4">
        <f>Input!J67</f>
        <v>8.1258309999998346</v>
      </c>
      <c r="O66">
        <f t="shared" si="6"/>
        <v>7.6277961428569778</v>
      </c>
      <c r="P66">
        <f t="shared" si="7"/>
        <v>8.1958888312909579</v>
      </c>
      <c r="Q66">
        <f t="shared" si="8"/>
        <v>0.32272930265214717</v>
      </c>
      <c r="R66">
        <f t="shared" si="9"/>
        <v>58.183273996983786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1.3704877514438838</v>
      </c>
      <c r="E67" s="4">
        <f>Input!I68</f>
        <v>1419.2943507142859</v>
      </c>
      <c r="F67">
        <f t="shared" si="3"/>
        <v>1418.1934314285716</v>
      </c>
      <c r="G67">
        <f t="shared" si="10"/>
        <v>1425.7349757435563</v>
      </c>
      <c r="H67">
        <f t="shared" si="4"/>
        <v>56.874890654879195</v>
      </c>
      <c r="I67">
        <f t="shared" si="5"/>
        <v>70027.508244534125</v>
      </c>
      <c r="N67" s="4">
        <f>Input!J68</f>
        <v>8.3879545714289634</v>
      </c>
      <c r="O67">
        <f t="shared" si="6"/>
        <v>7.8899197142861066</v>
      </c>
      <c r="P67">
        <f t="shared" si="7"/>
        <v>7.7244651582892958</v>
      </c>
      <c r="Q67">
        <f t="shared" si="8"/>
        <v>2.7375210100101802E-2</v>
      </c>
      <c r="R67">
        <f t="shared" si="9"/>
        <v>62.250833097880559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1.4021005555857942</v>
      </c>
      <c r="E68" s="4">
        <f>Input!I69</f>
        <v>1427.2891199999999</v>
      </c>
      <c r="F68">
        <f t="shared" si="3"/>
        <v>1426.1882007142856</v>
      </c>
      <c r="G68">
        <f t="shared" si="10"/>
        <v>1433.0144872057838</v>
      </c>
      <c r="H68">
        <f t="shared" si="4"/>
        <v>46.598187264010733</v>
      </c>
      <c r="I68">
        <f t="shared" si="5"/>
        <v>73933.211717276266</v>
      </c>
      <c r="N68" s="4">
        <f>Input!J69</f>
        <v>7.9947692857140282</v>
      </c>
      <c r="O68">
        <f t="shared" si="6"/>
        <v>7.4967344285711714</v>
      </c>
      <c r="P68">
        <f t="shared" si="7"/>
        <v>7.2795114622273811</v>
      </c>
      <c r="Q68">
        <f t="shared" si="8"/>
        <v>4.7185817107195473E-2</v>
      </c>
      <c r="R68">
        <f t="shared" si="9"/>
        <v>56.201027092524328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1.4332307026008009</v>
      </c>
      <c r="E69" s="4">
        <f>Input!I70</f>
        <v>1435.0217657142857</v>
      </c>
      <c r="F69">
        <f t="shared" ref="F69:F84" si="14">E69-$E$4</f>
        <v>1433.9208464285714</v>
      </c>
      <c r="G69">
        <f t="shared" si="10"/>
        <v>1439.8741901728395</v>
      </c>
      <c r="H69">
        <f t="shared" ref="H69:H84" si="15">(F69-G69)^2</f>
        <v>35.44230173741574</v>
      </c>
      <c r="I69">
        <f t="shared" ref="I69:I84" si="16">(G69-$J$4)^2</f>
        <v>77710.664581352816</v>
      </c>
      <c r="N69" s="4">
        <f>Input!J70</f>
        <v>7.7326457142858089</v>
      </c>
      <c r="O69">
        <f t="shared" ref="O69:O84" si="17">N69-$N$4</f>
        <v>7.2346108571429522</v>
      </c>
      <c r="P69">
        <f t="shared" ref="P69:P84" si="18">$Y$3*((1/B69*$AA$3)*(1/SQRT(2*PI()))*EXP(-1*D69*D69/2))</f>
        <v>6.8597029670557754</v>
      </c>
      <c r="Q69">
        <f t="shared" ref="Q69:Q84" si="19">(O69-P69)^2</f>
        <v>0.14055592604961858</v>
      </c>
      <c r="R69">
        <f t="shared" ref="R69:R84" si="20">(O69-S69)^2</f>
        <v>52.339594254290681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1.4638927093260499</v>
      </c>
      <c r="E70" s="4">
        <f>Input!I71</f>
        <v>1442.5185001428576</v>
      </c>
      <c r="F70">
        <f t="shared" si="14"/>
        <v>1441.4175808571433</v>
      </c>
      <c r="G70">
        <f t="shared" ref="G70:G84" si="21">G69+P70</f>
        <v>1446.3379454128378</v>
      </c>
      <c r="H70">
        <f t="shared" si="15"/>
        <v>24.209987360934782</v>
      </c>
      <c r="I70">
        <f t="shared" si="16"/>
        <v>81356.199315609396</v>
      </c>
      <c r="N70" s="4">
        <f>Input!J71</f>
        <v>7.4967344285719264</v>
      </c>
      <c r="O70">
        <f t="shared" si="17"/>
        <v>6.9986995714290696</v>
      </c>
      <c r="P70">
        <f t="shared" si="18"/>
        <v>6.4637552399982834</v>
      </c>
      <c r="Q70">
        <f t="shared" si="19"/>
        <v>0.28616543772993086</v>
      </c>
      <c r="R70">
        <f t="shared" si="20"/>
        <v>48.981795691121441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1.4941004473576349</v>
      </c>
      <c r="E71" s="4">
        <f>Input!I72</f>
        <v>1450.2773581428573</v>
      </c>
      <c r="F71">
        <f t="shared" si="14"/>
        <v>1449.176438857143</v>
      </c>
      <c r="G71">
        <f t="shared" si="21"/>
        <v>1452.42837262127</v>
      </c>
      <c r="H71">
        <f t="shared" si="15"/>
        <v>10.575073206269124</v>
      </c>
      <c r="I71">
        <f t="shared" si="16"/>
        <v>84867.638715610708</v>
      </c>
      <c r="N71" s="4">
        <f>Input!J72</f>
        <v>7.7588579999996909</v>
      </c>
      <c r="O71">
        <f t="shared" si="17"/>
        <v>7.2608231428568342</v>
      </c>
      <c r="P71">
        <f t="shared" si="18"/>
        <v>6.0904272084321969</v>
      </c>
      <c r="Q71">
        <f t="shared" si="19"/>
        <v>1.36982664331772</v>
      </c>
      <c r="R71">
        <f t="shared" si="20"/>
        <v>52.719552711845395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1.5238671807323505</v>
      </c>
      <c r="E72" s="4">
        <f>Input!I73</f>
        <v>1457.800305</v>
      </c>
      <c r="F72">
        <f t="shared" si="14"/>
        <v>1456.6993857142857</v>
      </c>
      <c r="G72">
        <f t="shared" si="21"/>
        <v>1458.1668959082085</v>
      </c>
      <c r="H72">
        <f t="shared" si="15"/>
        <v>2.1535861692675176</v>
      </c>
      <c r="I72">
        <f t="shared" si="16"/>
        <v>88244.068409950778</v>
      </c>
      <c r="N72" s="4">
        <f>Input!J73</f>
        <v>7.5229468571426423</v>
      </c>
      <c r="O72">
        <f t="shared" si="17"/>
        <v>7.0249119999997856</v>
      </c>
      <c r="P72">
        <f t="shared" si="18"/>
        <v>5.7385232869384319</v>
      </c>
      <c r="Q72">
        <f t="shared" si="19"/>
        <v>1.6547959210916456</v>
      </c>
      <c r="R72">
        <f t="shared" si="20"/>
        <v>49.349388607740984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1.5532056008982478</v>
      </c>
      <c r="E73" s="4">
        <f>Input!I74</f>
        <v>1465.4018888571427</v>
      </c>
      <c r="F73">
        <f t="shared" si="14"/>
        <v>1464.3009695714284</v>
      </c>
      <c r="G73">
        <f t="shared" si="21"/>
        <v>1463.5737906631809</v>
      </c>
      <c r="H73">
        <f t="shared" si="15"/>
        <v>0.52878916459991587</v>
      </c>
      <c r="I73">
        <f t="shared" si="16"/>
        <v>91485.636763410541</v>
      </c>
      <c r="N73" s="4">
        <f>Input!J74</f>
        <v>7.6015838571427139</v>
      </c>
      <c r="O73">
        <f t="shared" si="17"/>
        <v>7.1035489999998571</v>
      </c>
      <c r="P73">
        <f t="shared" si="18"/>
        <v>5.4068947549723196</v>
      </c>
      <c r="Q73">
        <f t="shared" si="19"/>
        <v>2.8786356271699631</v>
      </c>
      <c r="R73">
        <f t="shared" si="20"/>
        <v>50.460408395398971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1.5821278592047379</v>
      </c>
      <c r="E74" s="4">
        <f>Input!I75</f>
        <v>1472.1646772857143</v>
      </c>
      <c r="F74">
        <f t="shared" si="14"/>
        <v>1471.063758</v>
      </c>
      <c r="G74">
        <f t="shared" si="21"/>
        <v>1468.6682311704319</v>
      </c>
      <c r="H74">
        <f t="shared" si="15"/>
        <v>5.738548791180583</v>
      </c>
      <c r="I74">
        <f t="shared" si="16"/>
        <v>94593.379424719504</v>
      </c>
      <c r="N74" s="4">
        <f>Input!J75</f>
        <v>6.7627884285716391</v>
      </c>
      <c r="O74">
        <f t="shared" si="17"/>
        <v>6.2647535714287823</v>
      </c>
      <c r="P74">
        <f t="shared" si="18"/>
        <v>5.0944405072509982</v>
      </c>
      <c r="Q74">
        <f t="shared" si="19"/>
        <v>1.3696326681851942</v>
      </c>
      <c r="R74">
        <f t="shared" si="20"/>
        <v>39.247137310729684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1.6106455971204399</v>
      </c>
      <c r="E75" s="4">
        <f>Input!I76</f>
        <v>1478.1410950000002</v>
      </c>
      <c r="F75">
        <f t="shared" si="14"/>
        <v>1477.0401757142859</v>
      </c>
      <c r="G75">
        <f t="shared" si="21"/>
        <v>1473.4683384531234</v>
      </c>
      <c r="H75">
        <f t="shared" si="15"/>
        <v>12.758021420228829</v>
      </c>
      <c r="I75">
        <f t="shared" si="16"/>
        <v>97569.065970831783</v>
      </c>
      <c r="N75" s="4">
        <f>Input!J76</f>
        <v>5.9764177142858443</v>
      </c>
      <c r="O75">
        <f t="shared" si="17"/>
        <v>5.4783828571429876</v>
      </c>
      <c r="P75">
        <f t="shared" si="18"/>
        <v>4.8001072826913873</v>
      </c>
      <c r="Q75">
        <f t="shared" si="19"/>
        <v>0.46005775489764833</v>
      </c>
      <c r="R75">
        <f t="shared" si="20"/>
        <v>30.012678729438164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1.6387699743668243</v>
      </c>
      <c r="E76" s="4">
        <f>Input!I77</f>
        <v>1483.4359914285712</v>
      </c>
      <c r="F76">
        <f t="shared" si="14"/>
        <v>1482.3350721428569</v>
      </c>
      <c r="G76">
        <f t="shared" si="21"/>
        <v>1477.9912279164942</v>
      </c>
      <c r="H76">
        <f t="shared" si="15"/>
        <v>18.868982662905104</v>
      </c>
      <c r="I76">
        <f t="shared" si="16"/>
        <v>100415.06629685397</v>
      </c>
      <c r="N76" s="4">
        <f>Input!J77</f>
        <v>5.2948964285710645</v>
      </c>
      <c r="O76">
        <f t="shared" si="17"/>
        <v>4.7968615714282077</v>
      </c>
      <c r="P76">
        <f t="shared" si="18"/>
        <v>4.5228894633708281</v>
      </c>
      <c r="Q76">
        <f t="shared" si="19"/>
        <v>7.5060715993404484E-2</v>
      </c>
      <c r="R76">
        <f t="shared" si="20"/>
        <v>23.009880935444695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1.6665116951378294</v>
      </c>
      <c r="E77" s="4">
        <f>Input!I78</f>
        <v>1488.1280035714285</v>
      </c>
      <c r="F77">
        <f t="shared" si="14"/>
        <v>1487.0270842857142</v>
      </c>
      <c r="G77">
        <f t="shared" si="21"/>
        <v>1482.2530564388273</v>
      </c>
      <c r="H77">
        <f t="shared" si="15"/>
        <v>22.791341882850979</v>
      </c>
      <c r="I77">
        <f t="shared" si="16"/>
        <v>103134.23459598626</v>
      </c>
      <c r="N77" s="4">
        <f>Input!J78</f>
        <v>4.6920121428572656</v>
      </c>
      <c r="O77">
        <f t="shared" si="17"/>
        <v>4.1939772857144089</v>
      </c>
      <c r="P77">
        <f t="shared" si="18"/>
        <v>4.2618285223331487</v>
      </c>
      <c r="Q77">
        <f t="shared" si="19"/>
        <v>4.6037903106922193E-3</v>
      </c>
      <c r="R77">
        <f t="shared" si="20"/>
        <v>17.5894454730884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1.6938810325595943</v>
      </c>
      <c r="E78" s="4">
        <f>Input!I79</f>
        <v>1492.3744057142856</v>
      </c>
      <c r="F78">
        <f t="shared" si="14"/>
        <v>1491.2734864285712</v>
      </c>
      <c r="G78">
        <f t="shared" si="21"/>
        <v>1486.2690686267804</v>
      </c>
      <c r="H78">
        <f t="shared" si="15"/>
        <v>25.044197534881171</v>
      </c>
      <c r="I78">
        <f t="shared" si="16"/>
        <v>105729.80896337128</v>
      </c>
      <c r="N78" s="4">
        <f>Input!J79</f>
        <v>4.2464021428570504</v>
      </c>
      <c r="O78">
        <f t="shared" si="17"/>
        <v>3.7483672857141932</v>
      </c>
      <c r="P78">
        <f t="shared" si="18"/>
        <v>4.0160121879529953</v>
      </c>
      <c r="Q78">
        <f t="shared" si="19"/>
        <v>7.1633793694417941E-2</v>
      </c>
      <c r="R78">
        <f t="shared" si="20"/>
        <v>14.050257308612387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1.7208878515302184</v>
      </c>
      <c r="E79" s="4">
        <f>Input!I80</f>
        <v>1496.2800470000002</v>
      </c>
      <c r="F79">
        <f t="shared" si="14"/>
        <v>1495.1791277142859</v>
      </c>
      <c r="G79">
        <f t="shared" si="21"/>
        <v>1490.0536420096166</v>
      </c>
      <c r="H79">
        <f t="shared" si="15"/>
        <v>26.270603708768789</v>
      </c>
      <c r="I79">
        <f t="shared" si="16"/>
        <v>108205.32483902389</v>
      </c>
      <c r="N79" s="4">
        <f>Input!J80</f>
        <v>3.905641285714637</v>
      </c>
      <c r="O79">
        <f t="shared" si="17"/>
        <v>3.4076064285717798</v>
      </c>
      <c r="P79">
        <f t="shared" si="18"/>
        <v>3.7845733828363208</v>
      </c>
      <c r="Q79">
        <f t="shared" si="19"/>
        <v>0.14210408460748461</v>
      </c>
      <c r="R79">
        <f t="shared" si="20"/>
        <v>11.61178157204372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1.7475416300665638</v>
      </c>
      <c r="E80" s="4">
        <f>Input!I81</f>
        <v>1499.8973524285716</v>
      </c>
      <c r="F80">
        <f t="shared" si="14"/>
        <v>1498.7964331428573</v>
      </c>
      <c r="G80">
        <f t="shared" si="21"/>
        <v>1493.6203309963437</v>
      </c>
      <c r="H80">
        <f t="shared" si="15"/>
        <v>26.792033431142546</v>
      </c>
      <c r="I80">
        <f t="shared" si="16"/>
        <v>110564.54067632677</v>
      </c>
      <c r="N80" s="4">
        <f>Input!J81</f>
        <v>3.6173054285713988</v>
      </c>
      <c r="O80">
        <f t="shared" si="17"/>
        <v>3.1192705714285416</v>
      </c>
      <c r="P80">
        <f t="shared" si="18"/>
        <v>3.5666889867270686</v>
      </c>
      <c r="Q80">
        <f t="shared" si="19"/>
        <v>0.20018323834824517</v>
      </c>
      <c r="R80">
        <f t="shared" si="20"/>
        <v>9.7298488977801405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1.7738514792737494</v>
      </c>
      <c r="E81" s="4">
        <f>Input!I82</f>
        <v>1503.6719319999997</v>
      </c>
      <c r="F81">
        <f t="shared" si="14"/>
        <v>1502.5710127142854</v>
      </c>
      <c r="G81">
        <f t="shared" si="21"/>
        <v>1496.9819094618133</v>
      </c>
      <c r="H81">
        <f t="shared" si="15"/>
        <v>31.238075166794363</v>
      </c>
      <c r="I81">
        <f t="shared" si="16"/>
        <v>112811.37438289631</v>
      </c>
      <c r="N81" s="4">
        <f>Input!J82</f>
        <v>3.7745795714281485</v>
      </c>
      <c r="O81">
        <f t="shared" si="17"/>
        <v>3.2765447142852913</v>
      </c>
      <c r="P81">
        <f t="shared" si="18"/>
        <v>3.3615784654695795</v>
      </c>
      <c r="Q81">
        <f t="shared" si="19"/>
        <v>7.230738840471442E-3</v>
      </c>
      <c r="R81">
        <f t="shared" si="20"/>
        <v>10.73574526471088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1.7998261620425904</v>
      </c>
      <c r="E82" s="4">
        <f>Input!I83</f>
        <v>1506.9484767142856</v>
      </c>
      <c r="F82">
        <f t="shared" si="14"/>
        <v>1505.8475574285712</v>
      </c>
      <c r="G82">
        <f t="shared" si="21"/>
        <v>1500.1504118634346</v>
      </c>
      <c r="H82">
        <f t="shared" si="15"/>
        <v>32.457467590356536</v>
      </c>
      <c r="I82">
        <f t="shared" si="16"/>
        <v>114949.84922943963</v>
      </c>
      <c r="N82" s="4">
        <f>Input!J83</f>
        <v>3.2765447142858193</v>
      </c>
      <c r="O82">
        <f t="shared" si="17"/>
        <v>2.7785098571429621</v>
      </c>
      <c r="P82">
        <f t="shared" si="18"/>
        <v>3.1685024016213426</v>
      </c>
      <c r="Q82">
        <f t="shared" si="19"/>
        <v>0.15209418474872158</v>
      </c>
      <c r="R82">
        <f t="shared" si="20"/>
        <v>7.7201170262406036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1.8254741105709937</v>
      </c>
      <c r="E83" s="4">
        <f>Input!I84</f>
        <v>1509.8318361428571</v>
      </c>
      <c r="F83">
        <f t="shared" si="14"/>
        <v>1508.7309168571428</v>
      </c>
      <c r="G83">
        <f t="shared" si="21"/>
        <v>1503.1371728201409</v>
      </c>
      <c r="H83">
        <f t="shared" si="15"/>
        <v>31.289972351494288</v>
      </c>
      <c r="I83">
        <f t="shared" si="16"/>
        <v>116984.04805940918</v>
      </c>
      <c r="N83" s="4">
        <f>Input!J84</f>
        <v>2.8833594285715662</v>
      </c>
      <c r="O83">
        <f t="shared" si="17"/>
        <v>2.385324571428709</v>
      </c>
      <c r="P83">
        <f t="shared" si="18"/>
        <v>2.9867609567064086</v>
      </c>
      <c r="Q83">
        <f t="shared" si="19"/>
        <v>0.36172572553590554</v>
      </c>
      <c r="R83">
        <f t="shared" si="20"/>
        <v>5.689773311061554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1.8508034427969959</v>
      </c>
      <c r="E84" s="4">
        <f>Input!I85</f>
        <v>1512.6103461428572</v>
      </c>
      <c r="F84">
        <f t="shared" si="14"/>
        <v>1511.5094268571429</v>
      </c>
      <c r="G84">
        <f t="shared" si="21"/>
        <v>1505.9528651103869</v>
      </c>
      <c r="H84">
        <f t="shared" si="15"/>
        <v>30.87537844551165</v>
      </c>
      <c r="I84">
        <f t="shared" si="16"/>
        <v>118918.07475798047</v>
      </c>
      <c r="N84" s="4">
        <f>Input!J85</f>
        <v>2.7785100000000966</v>
      </c>
      <c r="O84">
        <f t="shared" si="17"/>
        <v>2.2804751428572394</v>
      </c>
      <c r="P84">
        <f t="shared" si="18"/>
        <v>2.8156922902460666</v>
      </c>
      <c r="Q84">
        <f t="shared" si="19"/>
        <v>0.2864573948590336</v>
      </c>
      <c r="R84">
        <f t="shared" si="20"/>
        <v>5.2005668771897469</v>
      </c>
    </row>
    <row r="85" spans="1:18" x14ac:dyDescent="0.25">
      <c r="A85">
        <f>Input!G86</f>
        <v>82</v>
      </c>
      <c r="B85">
        <f t="shared" ref="B85:B138" si="22">A85-$A$3</f>
        <v>82</v>
      </c>
      <c r="C85">
        <f t="shared" ref="C85:C138" si="23">LN(B85)</f>
        <v>4.4067192472642533</v>
      </c>
      <c r="D85">
        <f t="shared" ref="D85:D138" si="24">((C85-$Z$3)/$AA$3)</f>
        <v>1.8758219778235403</v>
      </c>
      <c r="E85" s="4">
        <f>Input!I86</f>
        <v>1515.5723425714289</v>
      </c>
      <c r="F85">
        <f t="shared" ref="F85:F138" si="25">E85-$E$4</f>
        <v>1514.4714232857145</v>
      </c>
      <c r="G85">
        <f t="shared" ref="G85:G138" si="26">G84+P85</f>
        <v>1508.6075360668963</v>
      </c>
      <c r="H85">
        <f t="shared" ref="H85:H138" si="27">(F85-G85)^2</f>
        <v>34.385173315020182</v>
      </c>
      <c r="I85">
        <f t="shared" ref="I85:I138" si="28">(G85-$J$4)^2</f>
        <v>120756.02205350532</v>
      </c>
      <c r="N85" s="4">
        <f>Input!J86</f>
        <v>2.9619964285716378</v>
      </c>
      <c r="O85">
        <f t="shared" ref="O85:O138" si="29">N85-$N$4</f>
        <v>2.4639615714287806</v>
      </c>
      <c r="P85">
        <f t="shared" ref="P85:P138" si="30">$Y$3*((1/B85*$AA$3)*(1/SQRT(2*PI()))*EXP(-1*D85*D85/2))</f>
        <v>2.6546709565094284</v>
      </c>
      <c r="Q85">
        <f t="shared" ref="Q85:Q138" si="31">(O85-P85)^2</f>
        <v>3.6370069557838822E-2</v>
      </c>
      <c r="R85">
        <f t="shared" ref="R85:R138" si="32">(O85-S85)^2</f>
        <v>6.0711066254777855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1.9005372504083746</v>
      </c>
      <c r="E86" s="4">
        <f>Input!I87</f>
        <v>1518.5343391428573</v>
      </c>
      <c r="F86">
        <f t="shared" si="25"/>
        <v>1517.433419857143</v>
      </c>
      <c r="G86">
        <f t="shared" si="26"/>
        <v>1511.1106423632068</v>
      </c>
      <c r="H86">
        <f t="shared" si="27"/>
        <v>39.97751523782614</v>
      </c>
      <c r="I86">
        <f t="shared" si="28"/>
        <v>122501.94482863056</v>
      </c>
      <c r="N86" s="4">
        <f>Input!J87</f>
        <v>2.9619965714284717</v>
      </c>
      <c r="O86">
        <f t="shared" si="29"/>
        <v>2.4639617142856145</v>
      </c>
      <c r="P86">
        <f t="shared" si="30"/>
        <v>2.5031062963105377</v>
      </c>
      <c r="Q86">
        <f t="shared" si="31"/>
        <v>1.5322983019059415E-3</v>
      </c>
      <c r="R86">
        <f t="shared" si="32"/>
        <v>6.0711073294653044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1.9249565245862013</v>
      </c>
      <c r="E87" s="4">
        <f>Input!I88</f>
        <v>1521.3914862857143</v>
      </c>
      <c r="F87">
        <f t="shared" si="25"/>
        <v>1520.290567</v>
      </c>
      <c r="G87">
        <f t="shared" si="26"/>
        <v>1513.4710832012768</v>
      </c>
      <c r="H87">
        <f t="shared" si="27"/>
        <v>46.505359281048754</v>
      </c>
      <c r="I87">
        <f t="shared" si="28"/>
        <v>124159.8382123287</v>
      </c>
      <c r="N87" s="4">
        <f>Input!J88</f>
        <v>2.8571471428570021</v>
      </c>
      <c r="O87">
        <f t="shared" si="29"/>
        <v>2.3591122857141449</v>
      </c>
      <c r="P87">
        <f t="shared" si="30"/>
        <v>2.3604408380700681</v>
      </c>
      <c r="Q87">
        <f t="shared" si="31"/>
        <v>1.7650513624291334E-6</v>
      </c>
      <c r="R87">
        <f t="shared" si="32"/>
        <v>5.5654107766074175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1.9490868064847449</v>
      </c>
      <c r="E88" s="4">
        <f>Input!I89</f>
        <v>1524.0913592857144</v>
      </c>
      <c r="F88">
        <f t="shared" si="25"/>
        <v>1522.99044</v>
      </c>
      <c r="G88">
        <f t="shared" si="26"/>
        <v>1515.6972319209692</v>
      </c>
      <c r="H88">
        <f t="shared" si="27"/>
        <v>53.190884084040412</v>
      </c>
      <c r="I88">
        <f t="shared" si="28"/>
        <v>125733.61980882214</v>
      </c>
      <c r="N88" s="4">
        <f>Input!J89</f>
        <v>2.6998730000000251</v>
      </c>
      <c r="O88">
        <f t="shared" si="29"/>
        <v>2.2018381428571678</v>
      </c>
      <c r="P88">
        <f t="shared" si="30"/>
        <v>2.226148719692524</v>
      </c>
      <c r="Q88">
        <f t="shared" si="31"/>
        <v>5.9100414606775751E-4</v>
      </c>
      <c r="R88">
        <f t="shared" si="32"/>
        <v>4.8480912073407021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1.9729348563912676</v>
      </c>
      <c r="E89" s="4">
        <f>Input!I90</f>
        <v>1526.8960817142859</v>
      </c>
      <c r="F89">
        <f t="shared" si="25"/>
        <v>1525.7951624285715</v>
      </c>
      <c r="G89">
        <f t="shared" si="26"/>
        <v>1517.796966061499</v>
      </c>
      <c r="H89">
        <f t="shared" si="27"/>
        <v>63.971145126252111</v>
      </c>
      <c r="I89">
        <f t="shared" si="28"/>
        <v>127227.11549546814</v>
      </c>
      <c r="N89" s="4">
        <f>Input!J90</f>
        <v>2.8047224285714947</v>
      </c>
      <c r="O89">
        <f t="shared" si="29"/>
        <v>2.3066875714286375</v>
      </c>
      <c r="P89">
        <f t="shared" si="30"/>
        <v>2.0997341405298067</v>
      </c>
      <c r="Q89">
        <f t="shared" si="31"/>
        <v>4.2829722560797125E-2</v>
      </c>
      <c r="R89">
        <f t="shared" si="32"/>
        <v>5.3208075521833456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1.9965072001215789</v>
      </c>
      <c r="E90" s="4">
        <f>Input!I91</f>
        <v>1529.9367151428571</v>
      </c>
      <c r="F90">
        <f t="shared" si="25"/>
        <v>1528.8357958571428</v>
      </c>
      <c r="G90">
        <f t="shared" si="26"/>
        <v>1519.7776959122559</v>
      </c>
      <c r="H90">
        <f t="shared" si="27"/>
        <v>82.04917461155938</v>
      </c>
      <c r="I90">
        <f t="shared" si="28"/>
        <v>128644.04828980697</v>
      </c>
      <c r="N90" s="4">
        <f>Input!J91</f>
        <v>3.0406334285712546</v>
      </c>
      <c r="O90">
        <f t="shared" si="29"/>
        <v>2.5425985714283974</v>
      </c>
      <c r="P90">
        <f t="shared" si="30"/>
        <v>1.9807298507569533</v>
      </c>
      <c r="Q90">
        <f t="shared" si="31"/>
        <v>0.31569645926896528</v>
      </c>
      <c r="R90">
        <f t="shared" si="32"/>
        <v>6.464807495429727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2.0198101397393118</v>
      </c>
      <c r="E91" s="4">
        <f>Input!I92</f>
        <v>1533.0821981428574</v>
      </c>
      <c r="F91">
        <f t="shared" si="25"/>
        <v>1531.981278857143</v>
      </c>
      <c r="G91">
        <f t="shared" si="26"/>
        <v>1521.6463915960899</v>
      </c>
      <c r="H91">
        <f t="shared" si="27"/>
        <v>106.80989469867878</v>
      </c>
      <c r="I91">
        <f t="shared" si="28"/>
        <v>129988.02984681954</v>
      </c>
      <c r="N91" s="4">
        <f>Input!J92</f>
        <v>3.1454830000002403</v>
      </c>
      <c r="O91">
        <f t="shared" si="29"/>
        <v>2.6474481428573831</v>
      </c>
      <c r="P91">
        <f t="shared" si="30"/>
        <v>1.8686956838338693</v>
      </c>
      <c r="Q91">
        <f t="shared" si="31"/>
        <v>0.60645539243516944</v>
      </c>
      <c r="R91">
        <f t="shared" si="32"/>
        <v>7.0089816691190068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2.0428497636695737</v>
      </c>
      <c r="E92" s="4">
        <f>Input!I93</f>
        <v>1535.755858714286</v>
      </c>
      <c r="F92">
        <f t="shared" si="25"/>
        <v>1534.6549394285717</v>
      </c>
      <c r="G92">
        <f t="shared" si="26"/>
        <v>1523.4096087324169</v>
      </c>
      <c r="H92">
        <f t="shared" si="27"/>
        <v>126.45746246587969</v>
      </c>
      <c r="I92">
        <f t="shared" si="28"/>
        <v>131262.55420164854</v>
      </c>
      <c r="N92" s="4">
        <f>Input!J93</f>
        <v>2.673660571428627</v>
      </c>
      <c r="O92">
        <f t="shared" si="29"/>
        <v>2.1756257142857698</v>
      </c>
      <c r="P92">
        <f t="shared" si="30"/>
        <v>1.7632171363270623</v>
      </c>
      <c r="Q92">
        <f t="shared" si="31"/>
        <v>0.17008083517392328</v>
      </c>
      <c r="R92">
        <f t="shared" si="32"/>
        <v>4.7333472486614658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2.0656319562475498</v>
      </c>
      <c r="E93" s="4">
        <f>Input!I94</f>
        <v>1538.1149708571427</v>
      </c>
      <c r="F93">
        <f t="shared" si="25"/>
        <v>1537.0140515714284</v>
      </c>
      <c r="G93">
        <f t="shared" si="26"/>
        <v>1525.0735127306027</v>
      </c>
      <c r="H93">
        <f t="shared" si="27"/>
        <v>142.57646780926569</v>
      </c>
      <c r="I93">
        <f t="shared" si="28"/>
        <v>132470.99342122517</v>
      </c>
      <c r="N93" s="4">
        <f>Input!J94</f>
        <v>2.3591121428567021</v>
      </c>
      <c r="O93">
        <f t="shared" si="29"/>
        <v>1.8610772857138449</v>
      </c>
      <c r="P93">
        <f t="shared" si="30"/>
        <v>1.6639039981858474</v>
      </c>
      <c r="Q93">
        <f t="shared" si="31"/>
        <v>3.8877305314598355E-2</v>
      </c>
      <c r="R93">
        <f t="shared" si="32"/>
        <v>3.4636086634000121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2.0881624067395106</v>
      </c>
      <c r="E94" s="4">
        <f>Input!I95</f>
        <v>1540.5002954285717</v>
      </c>
      <c r="F94">
        <f t="shared" si="25"/>
        <v>1539.3993761428574</v>
      </c>
      <c r="G94">
        <f t="shared" si="26"/>
        <v>1526.6439017661796</v>
      </c>
      <c r="H94">
        <f t="shared" si="27"/>
        <v>162.70212657408237</v>
      </c>
      <c r="I94">
        <f t="shared" si="28"/>
        <v>133616.59487098502</v>
      </c>
      <c r="N94" s="4">
        <f>Input!J95</f>
        <v>2.3853245714290097</v>
      </c>
      <c r="O94">
        <f t="shared" si="29"/>
        <v>1.8872897142861524</v>
      </c>
      <c r="P94">
        <f t="shared" si="30"/>
        <v>1.5703890355769745</v>
      </c>
      <c r="Q94">
        <f t="shared" si="31"/>
        <v>0.10042604016633762</v>
      </c>
      <c r="R94">
        <f t="shared" si="32"/>
        <v>3.5618624656503068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2.1104466178708594</v>
      </c>
      <c r="E95" s="4">
        <f>Input!I96</f>
        <v>1542.8069828571429</v>
      </c>
      <c r="F95">
        <f t="shared" si="25"/>
        <v>1541.7060635714286</v>
      </c>
      <c r="G95">
        <f t="shared" si="26"/>
        <v>1528.1262284937343</v>
      </c>
      <c r="H95">
        <f t="shared" si="27"/>
        <v>184.41192073737574</v>
      </c>
      <c r="I95">
        <f t="shared" si="28"/>
        <v>134702.47984070156</v>
      </c>
      <c r="N95" s="4">
        <f>Input!J96</f>
        <v>2.3066874285711947</v>
      </c>
      <c r="O95">
        <f t="shared" si="29"/>
        <v>1.8086525714283375</v>
      </c>
      <c r="P95">
        <f t="shared" si="30"/>
        <v>1.4823267275545713</v>
      </c>
      <c r="Q95">
        <f t="shared" si="31"/>
        <v>0.10648855637992562</v>
      </c>
      <c r="R95">
        <f t="shared" si="32"/>
        <v>3.2712241241343372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2.1324899138931568</v>
      </c>
      <c r="E96" s="4">
        <f>Input!I97</f>
        <v>1544.9563961428571</v>
      </c>
      <c r="F96">
        <f t="shared" si="25"/>
        <v>1543.8554768571428</v>
      </c>
      <c r="G96">
        <f t="shared" si="26"/>
        <v>1529.5256205508906</v>
      </c>
      <c r="H96">
        <f t="shared" si="27"/>
        <v>205.34478175783502</v>
      </c>
      <c r="I96">
        <f t="shared" si="28"/>
        <v>135731.64330690398</v>
      </c>
      <c r="N96" s="4">
        <f>Input!J97</f>
        <v>2.1494132857142176</v>
      </c>
      <c r="O96">
        <f t="shared" si="29"/>
        <v>1.6513784285713604</v>
      </c>
      <c r="P96">
        <f t="shared" si="30"/>
        <v>1.3993920571563663</v>
      </c>
      <c r="Q96">
        <f t="shared" si="31"/>
        <v>6.3497131378895372E-2</v>
      </c>
      <c r="R96">
        <f t="shared" si="32"/>
        <v>2.7270507143508156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2.1542974482197419</v>
      </c>
      <c r="E97" s="4">
        <f>Input!I98</f>
        <v>1546.8436860000002</v>
      </c>
      <c r="F97">
        <f t="shared" si="25"/>
        <v>1545.7427667142858</v>
      </c>
      <c r="G97">
        <f t="shared" si="26"/>
        <v>1530.8468999078423</v>
      </c>
      <c r="H97">
        <f t="shared" si="27"/>
        <v>221.88684791530719</v>
      </c>
      <c r="I97">
        <f t="shared" si="28"/>
        <v>136706.95463884753</v>
      </c>
      <c r="N97" s="4">
        <f>Input!J98</f>
        <v>1.8872898571430596</v>
      </c>
      <c r="O97">
        <f t="shared" si="29"/>
        <v>1.3892550000002024</v>
      </c>
      <c r="P97">
        <f t="shared" si="30"/>
        <v>1.3212793569515824</v>
      </c>
      <c r="Q97">
        <f t="shared" si="31"/>
        <v>4.6206880478734044E-3</v>
      </c>
      <c r="R97">
        <f t="shared" si="32"/>
        <v>1.9300294550255623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2.1758742106573283</v>
      </c>
      <c r="E98" s="4">
        <f>Input!I99</f>
        <v>1548.8358251428574</v>
      </c>
      <c r="F98">
        <f t="shared" si="25"/>
        <v>1547.7349058571431</v>
      </c>
      <c r="G98">
        <f t="shared" si="26"/>
        <v>1532.0946011164467</v>
      </c>
      <c r="H98">
        <f t="shared" si="27"/>
        <v>244.6191323818492</v>
      </c>
      <c r="I98">
        <f t="shared" si="28"/>
        <v>137631.15908097554</v>
      </c>
      <c r="N98" s="4">
        <f>Input!J99</f>
        <v>1.9921391428572406</v>
      </c>
      <c r="O98">
        <f t="shared" si="29"/>
        <v>1.4941042857143834</v>
      </c>
      <c r="P98">
        <f t="shared" si="30"/>
        <v>1.2477012086043553</v>
      </c>
      <c r="Q98">
        <f t="shared" si="31"/>
        <v>6.0714476409290438E-2</v>
      </c>
      <c r="R98">
        <f t="shared" si="32"/>
        <v>2.2323476165900877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2.197225034258949</v>
      </c>
      <c r="E99" s="4">
        <f>Input!I100</f>
        <v>1551.2735744285715</v>
      </c>
      <c r="F99">
        <f t="shared" si="25"/>
        <v>1550.1726551428571</v>
      </c>
      <c r="G99">
        <f t="shared" si="26"/>
        <v>1533.27298851209</v>
      </c>
      <c r="H99">
        <f t="shared" si="27"/>
        <v>285.59873223106354</v>
      </c>
      <c r="I99">
        <f t="shared" si="28"/>
        <v>138506.87986765525</v>
      </c>
      <c r="N99" s="4">
        <f>Input!J100</f>
        <v>2.4377492857140624</v>
      </c>
      <c r="O99">
        <f t="shared" si="29"/>
        <v>1.9397144285712051</v>
      </c>
      <c r="P99">
        <f t="shared" si="30"/>
        <v>1.178387395643324</v>
      </c>
      <c r="Q99">
        <f t="shared" si="31"/>
        <v>0.57961885106677102</v>
      </c>
      <c r="R99">
        <f t="shared" si="32"/>
        <v>3.7624920644073168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2.2183546018218219</v>
      </c>
      <c r="E100" s="4">
        <f>Input!I101</f>
        <v>1553.8948102857144</v>
      </c>
      <c r="F100">
        <f t="shared" si="25"/>
        <v>1552.793891</v>
      </c>
      <c r="G100">
        <f t="shared" si="26"/>
        <v>1534.3860724204203</v>
      </c>
      <c r="H100">
        <f t="shared" si="27"/>
        <v>338.84778485872056</v>
      </c>
      <c r="I100">
        <f t="shared" si="28"/>
        <v>139336.62084600853</v>
      </c>
      <c r="N100" s="4">
        <f>Input!J101</f>
        <v>2.6212358571428922</v>
      </c>
      <c r="O100">
        <f t="shared" si="29"/>
        <v>2.123201000000035</v>
      </c>
      <c r="P100">
        <f t="shared" si="30"/>
        <v>1.113083908330279</v>
      </c>
      <c r="Q100">
        <f t="shared" si="31"/>
        <v>1.0203365388833661</v>
      </c>
      <c r="R100">
        <f t="shared" si="32"/>
        <v>4.5079824864011488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2.2392674520519642</v>
      </c>
      <c r="E101" s="4">
        <f>Input!I102</f>
        <v>1556.358772</v>
      </c>
      <c r="F101">
        <f t="shared" si="25"/>
        <v>1555.2578527142857</v>
      </c>
      <c r="G101">
        <f t="shared" si="26"/>
        <v>1535.4376244197076</v>
      </c>
      <c r="H101">
        <f t="shared" si="27"/>
        <v>392.84144964919432</v>
      </c>
      <c r="I101">
        <f t="shared" si="28"/>
        <v>140122.76950022535</v>
      </c>
      <c r="N101" s="4">
        <f>Input!J102</f>
        <v>2.4639617142856878</v>
      </c>
      <c r="O101">
        <f t="shared" si="29"/>
        <v>1.9659268571428306</v>
      </c>
      <c r="P101">
        <f t="shared" si="30"/>
        <v>1.0515519992874114</v>
      </c>
      <c r="Q101">
        <f t="shared" si="31"/>
        <v>0.83608138067811799</v>
      </c>
      <c r="R101">
        <f t="shared" si="32"/>
        <v>3.8648684076354871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2.2599679854158659</v>
      </c>
      <c r="E102" s="4">
        <f>Input!I103</f>
        <v>1559.1634944285718</v>
      </c>
      <c r="F102">
        <f t="shared" si="25"/>
        <v>1558.0625751428574</v>
      </c>
      <c r="G102">
        <f t="shared" si="26"/>
        <v>1536.4311917080711</v>
      </c>
      <c r="H102">
        <f t="shared" si="27"/>
        <v>467.91674930274962</v>
      </c>
      <c r="I102">
        <f t="shared" si="28"/>
        <v>140867.60028611514</v>
      </c>
      <c r="N102" s="4">
        <f>Input!J103</f>
        <v>2.804722428571722</v>
      </c>
      <c r="O102">
        <f t="shared" si="29"/>
        <v>2.3066875714288648</v>
      </c>
      <c r="P102">
        <f t="shared" si="30"/>
        <v>0.99356728836349928</v>
      </c>
      <c r="Q102">
        <f t="shared" si="31"/>
        <v>1.7242848777976654</v>
      </c>
      <c r="R102">
        <f t="shared" si="32"/>
        <v>5.3208075521843945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2.2804604696981055</v>
      </c>
      <c r="E103" s="4">
        <f>Input!I104</f>
        <v>1562.1779157142853</v>
      </c>
      <c r="F103">
        <f t="shared" si="25"/>
        <v>1561.076996428571</v>
      </c>
      <c r="G103">
        <f t="shared" si="26"/>
        <v>1537.3701106231572</v>
      </c>
      <c r="H103">
        <f t="shared" si="27"/>
        <v>562.01643459092918</v>
      </c>
      <c r="I103">
        <f t="shared" si="28"/>
        <v>141573.27819807114</v>
      </c>
      <c r="N103" s="4">
        <f>Input!J104</f>
        <v>3.0144212857135244</v>
      </c>
      <c r="O103">
        <f t="shared" si="29"/>
        <v>2.5163864285706672</v>
      </c>
      <c r="P103">
        <f t="shared" si="30"/>
        <v>0.93891891508614667</v>
      </c>
      <c r="Q103">
        <f t="shared" si="31"/>
        <v>2.4884037560990362</v>
      </c>
      <c r="R103">
        <f t="shared" si="32"/>
        <v>6.3322006578946377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2.30074904528243</v>
      </c>
      <c r="E104" s="4">
        <f>Input!I105</f>
        <v>1565.3496109999999</v>
      </c>
      <c r="F104">
        <f t="shared" si="25"/>
        <v>1564.2486917142855</v>
      </c>
      <c r="G104">
        <f t="shared" si="26"/>
        <v>1538.2575193601099</v>
      </c>
      <c r="H104">
        <f t="shared" si="27"/>
        <v>675.54104034446516</v>
      </c>
      <c r="I104">
        <f t="shared" si="28"/>
        <v>142241.86250233074</v>
      </c>
      <c r="N104" s="4">
        <f>Input!J105</f>
        <v>3.171695285714577</v>
      </c>
      <c r="O104">
        <f t="shared" si="29"/>
        <v>2.6736604285717198</v>
      </c>
      <c r="P104">
        <f t="shared" si="30"/>
        <v>0.88740873695269007</v>
      </c>
      <c r="Q104">
        <f t="shared" si="31"/>
        <v>3.1906951058118449</v>
      </c>
      <c r="R104">
        <f t="shared" si="32"/>
        <v>7.1484600873103128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2.3208377301726983</v>
      </c>
      <c r="E105" s="4">
        <f>Input!I106</f>
        <v>1568.416457</v>
      </c>
      <c r="F105">
        <f t="shared" si="25"/>
        <v>1567.3155377142857</v>
      </c>
      <c r="G105">
        <f t="shared" si="26"/>
        <v>1539.0963699318597</v>
      </c>
      <c r="H105">
        <f t="shared" si="27"/>
        <v>796.32143033270859</v>
      </c>
      <c r="I105">
        <f t="shared" si="28"/>
        <v>142875.31058060075</v>
      </c>
      <c r="N105" s="4">
        <f>Input!J106</f>
        <v>3.0668460000001687</v>
      </c>
      <c r="O105">
        <f t="shared" si="29"/>
        <v>2.5688111428573115</v>
      </c>
      <c r="P105">
        <f t="shared" si="30"/>
        <v>0.83885057174981925</v>
      </c>
      <c r="Q105">
        <f t="shared" si="31"/>
        <v>2.9927635775865604</v>
      </c>
      <c r="R105">
        <f t="shared" si="32"/>
        <v>6.5987906876678863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2.3407304247688705</v>
      </c>
      <c r="E106" s="4">
        <f>Input!I107</f>
        <v>1571.1425422857142</v>
      </c>
      <c r="F106">
        <f t="shared" si="25"/>
        <v>1570.0416229999998</v>
      </c>
      <c r="G106">
        <f t="shared" si="26"/>
        <v>1539.8894394139165</v>
      </c>
      <c r="H106">
        <f t="shared" si="27"/>
        <v>909.15417500887179</v>
      </c>
      <c r="I106">
        <f t="shared" si="28"/>
        <v>143475.48183697418</v>
      </c>
      <c r="N106" s="4">
        <f>Input!J107</f>
        <v>2.7260852857141344</v>
      </c>
      <c r="O106">
        <f t="shared" si="29"/>
        <v>2.2280504285712772</v>
      </c>
      <c r="P106">
        <f t="shared" si="30"/>
        <v>0.79306948205671068</v>
      </c>
      <c r="Q106">
        <f t="shared" si="31"/>
        <v>2.0591703168598414</v>
      </c>
      <c r="R106">
        <f t="shared" si="32"/>
        <v>4.9642087122566521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2.3604309164122586</v>
      </c>
      <c r="E107" s="4">
        <f>Input!I108</f>
        <v>1573.7113534285713</v>
      </c>
      <c r="F107">
        <f t="shared" si="25"/>
        <v>1572.610434142857</v>
      </c>
      <c r="G107">
        <f t="shared" si="26"/>
        <v>1540.6393405139895</v>
      </c>
      <c r="H107">
        <f t="shared" si="27"/>
        <v>1022.1508278258116</v>
      </c>
      <c r="I107">
        <f t="shared" si="28"/>
        <v>144044.14162874321</v>
      </c>
      <c r="N107" s="4">
        <f>Input!J108</f>
        <v>2.5688111428571574</v>
      </c>
      <c r="O107">
        <f t="shared" si="29"/>
        <v>2.0707762857143002</v>
      </c>
      <c r="P107">
        <f t="shared" si="30"/>
        <v>0.74990110007304522</v>
      </c>
      <c r="Q107">
        <f t="shared" si="31"/>
        <v>1.7447112560428195</v>
      </c>
      <c r="R107">
        <f t="shared" si="32"/>
        <v>4.2881144254767127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2.3799428837133108</v>
      </c>
      <c r="E108" s="4">
        <f>Input!I109</f>
        <v>1576.2539521428571</v>
      </c>
      <c r="F108">
        <f t="shared" si="25"/>
        <v>1575.1530328571428</v>
      </c>
      <c r="G108">
        <f t="shared" si="26"/>
        <v>1541.3485315049077</v>
      </c>
      <c r="H108">
        <f t="shared" si="27"/>
        <v>1142.7443116732643</v>
      </c>
      <c r="I108">
        <f t="shared" si="28"/>
        <v>144582.96518836444</v>
      </c>
      <c r="N108" s="4">
        <f>Input!J109</f>
        <v>2.5425987142857593</v>
      </c>
      <c r="O108">
        <f t="shared" si="29"/>
        <v>2.0445638571429021</v>
      </c>
      <c r="P108">
        <f t="shared" si="30"/>
        <v>0.70919099091821702</v>
      </c>
      <c r="Q108">
        <f t="shared" si="31"/>
        <v>1.7832206918491307</v>
      </c>
      <c r="R108">
        <f t="shared" si="32"/>
        <v>4.1802413659350615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2.3992699006742595</v>
      </c>
      <c r="E109" s="4">
        <f>Input!I110</f>
        <v>1578.4557901428573</v>
      </c>
      <c r="F109">
        <f t="shared" si="25"/>
        <v>1577.3548708571429</v>
      </c>
      <c r="G109">
        <f t="shared" si="26"/>
        <v>1542.0193255574757</v>
      </c>
      <c r="H109">
        <f t="shared" si="27"/>
        <v>1248.600761624838</v>
      </c>
      <c r="I109">
        <f t="shared" si="28"/>
        <v>145093.54150957506</v>
      </c>
      <c r="N109" s="4">
        <f>Input!J110</f>
        <v>2.2018380000001798</v>
      </c>
      <c r="O109">
        <f t="shared" si="29"/>
        <v>1.7038031428573226</v>
      </c>
      <c r="P109">
        <f t="shared" si="30"/>
        <v>0.67079405256789859</v>
      </c>
      <c r="Q109">
        <f t="shared" si="31"/>
        <v>1.0671077806205833</v>
      </c>
      <c r="R109">
        <f t="shared" si="32"/>
        <v>2.9029451496104901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2.4184154406182139</v>
      </c>
      <c r="E110" s="4">
        <f>Input!I111</f>
        <v>1580.7100530000002</v>
      </c>
      <c r="F110">
        <f t="shared" si="25"/>
        <v>1579.6091337142859</v>
      </c>
      <c r="G110">
        <f t="shared" si="26"/>
        <v>1542.6538995081014</v>
      </c>
      <c r="H110">
        <f t="shared" si="27"/>
        <v>1365.68933523395</v>
      </c>
      <c r="I110">
        <f t="shared" si="28"/>
        <v>145577.37717561173</v>
      </c>
      <c r="N110" s="4">
        <f>Input!J111</f>
        <v>2.2542628571429759</v>
      </c>
      <c r="O110">
        <f t="shared" si="29"/>
        <v>1.7562280000001187</v>
      </c>
      <c r="P110">
        <f t="shared" si="30"/>
        <v>0.63457395062565602</v>
      </c>
      <c r="Q110">
        <f t="shared" si="31"/>
        <v>1.2581078064781295</v>
      </c>
      <c r="R110">
        <f t="shared" si="32"/>
        <v>3.0843367879844168</v>
      </c>
    </row>
    <row r="111" spans="1:18" x14ac:dyDescent="0.25">
      <c r="A111">
        <f>Input!G112</f>
        <v>108</v>
      </c>
      <c r="B111">
        <f t="shared" si="22"/>
        <v>108</v>
      </c>
      <c r="C111">
        <f t="shared" si="23"/>
        <v>4.6821312271242199</v>
      </c>
      <c r="D111">
        <f t="shared" si="24"/>
        <v>2.4373828799355048</v>
      </c>
      <c r="E111" s="4">
        <f>Input!I112</f>
        <v>1582.911891142857</v>
      </c>
      <c r="F111">
        <f t="shared" si="25"/>
        <v>1581.8109718571427</v>
      </c>
      <c r="G111">
        <f t="shared" si="26"/>
        <v>1543.2543020942699</v>
      </c>
      <c r="H111">
        <f t="shared" si="27"/>
        <v>1486.6167832032329</v>
      </c>
      <c r="I111">
        <f t="shared" si="28"/>
        <v>146035.90011174281</v>
      </c>
      <c r="N111" s="4">
        <f>Input!J112</f>
        <v>2.2018381428567864</v>
      </c>
      <c r="O111">
        <f t="shared" si="29"/>
        <v>1.7038032857139291</v>
      </c>
      <c r="P111">
        <f t="shared" si="30"/>
        <v>0.60040258616842646</v>
      </c>
      <c r="Q111">
        <f t="shared" si="31"/>
        <v>1.2174931037575045</v>
      </c>
      <c r="R111">
        <f t="shared" si="32"/>
        <v>2.9029456364095809</v>
      </c>
    </row>
    <row r="112" spans="1:18" x14ac:dyDescent="0.25">
      <c r="A112">
        <f>Input!G113</f>
        <v>109</v>
      </c>
      <c r="B112">
        <f t="shared" si="22"/>
        <v>109</v>
      </c>
      <c r="C112">
        <f t="shared" si="23"/>
        <v>4.6913478822291435</v>
      </c>
      <c r="D112">
        <f t="shared" si="24"/>
        <v>2.4561755016573605</v>
      </c>
      <c r="E112" s="4">
        <f>Input!I113</f>
        <v>1585.4807021428569</v>
      </c>
      <c r="F112">
        <f t="shared" si="25"/>
        <v>1584.3797828571426</v>
      </c>
      <c r="G112">
        <f t="shared" si="26"/>
        <v>1543.822461689223</v>
      </c>
      <c r="H112">
        <f t="shared" si="27"/>
        <v>1644.8963003177755</v>
      </c>
      <c r="I112">
        <f t="shared" si="28"/>
        <v>146470.4632479749</v>
      </c>
      <c r="N112" s="4">
        <f>Input!J113</f>
        <v>2.5688109999998687</v>
      </c>
      <c r="O112">
        <f t="shared" si="29"/>
        <v>2.0707761428570115</v>
      </c>
      <c r="P112">
        <f t="shared" si="30"/>
        <v>0.56815959495313495</v>
      </c>
      <c r="Q112">
        <f t="shared" si="31"/>
        <v>2.2578564900345635</v>
      </c>
      <c r="R112">
        <f t="shared" si="32"/>
        <v>4.2881138338257623</v>
      </c>
    </row>
    <row r="113" spans="1:18" x14ac:dyDescent="0.25">
      <c r="A113">
        <f>Input!G114</f>
        <v>110</v>
      </c>
      <c r="B113">
        <f t="shared" si="22"/>
        <v>110</v>
      </c>
      <c r="C113">
        <f t="shared" si="23"/>
        <v>4.7004803657924166</v>
      </c>
      <c r="D113">
        <f t="shared" si="24"/>
        <v>2.4747964988664215</v>
      </c>
      <c r="E113" s="4">
        <f>Input!I114</f>
        <v>1588.101938</v>
      </c>
      <c r="F113">
        <f t="shared" si="25"/>
        <v>1587.0010187142857</v>
      </c>
      <c r="G113">
        <f t="shared" si="26"/>
        <v>1544.3601935655486</v>
      </c>
      <c r="H113">
        <f t="shared" si="27"/>
        <v>1818.2399693651721</v>
      </c>
      <c r="I113">
        <f t="shared" si="28"/>
        <v>146882.34808091974</v>
      </c>
      <c r="N113" s="4">
        <f>Input!J114</f>
        <v>2.6212358571431196</v>
      </c>
      <c r="O113">
        <f t="shared" si="29"/>
        <v>2.1232010000002624</v>
      </c>
      <c r="P113">
        <f t="shared" si="30"/>
        <v>0.53773187632556452</v>
      </c>
      <c r="Q113">
        <f t="shared" si="31"/>
        <v>2.5137123421258143</v>
      </c>
      <c r="R113">
        <f t="shared" si="32"/>
        <v>4.5079824864021143</v>
      </c>
    </row>
    <row r="114" spans="1:18" x14ac:dyDescent="0.25">
      <c r="A114">
        <f>Input!G115</f>
        <v>111</v>
      </c>
      <c r="B114">
        <f t="shared" si="22"/>
        <v>111</v>
      </c>
      <c r="C114">
        <f t="shared" si="23"/>
        <v>4.7095302013123339</v>
      </c>
      <c r="D114">
        <f t="shared" si="24"/>
        <v>2.4932489779528928</v>
      </c>
      <c r="E114" s="4">
        <f>Input!I115</f>
        <v>1590.8804480000001</v>
      </c>
      <c r="F114">
        <f t="shared" si="25"/>
        <v>1589.7795287142858</v>
      </c>
      <c r="G114">
        <f t="shared" si="26"/>
        <v>1544.8692067157795</v>
      </c>
      <c r="H114">
        <f t="shared" si="27"/>
        <v>2016.9370220095218</v>
      </c>
      <c r="I114">
        <f t="shared" si="28"/>
        <v>147272.76812646931</v>
      </c>
      <c r="N114" s="4">
        <f>Input!J115</f>
        <v>2.7785100000000966</v>
      </c>
      <c r="O114">
        <f t="shared" si="29"/>
        <v>2.2804751428572394</v>
      </c>
      <c r="P114">
        <f t="shared" si="30"/>
        <v>0.50901315023081706</v>
      </c>
      <c r="Q114">
        <f t="shared" si="31"/>
        <v>3.1380775913199748</v>
      </c>
      <c r="R114">
        <f t="shared" si="32"/>
        <v>5.2005668771897469</v>
      </c>
    </row>
    <row r="115" spans="1:18" x14ac:dyDescent="0.25">
      <c r="A115">
        <f>Input!G116</f>
        <v>112</v>
      </c>
      <c r="B115">
        <f t="shared" si="22"/>
        <v>112</v>
      </c>
      <c r="C115">
        <f t="shared" si="23"/>
        <v>4.7184988712950942</v>
      </c>
      <c r="D115">
        <f t="shared" si="24"/>
        <v>2.5115359617247104</v>
      </c>
      <c r="E115" s="4">
        <f>Input!I116</f>
        <v>1593.8686568571429</v>
      </c>
      <c r="F115">
        <f t="shared" si="25"/>
        <v>1592.7677375714286</v>
      </c>
      <c r="G115">
        <f t="shared" si="26"/>
        <v>1545.3511102565649</v>
      </c>
      <c r="H115">
        <f t="shared" si="27"/>
        <v>2248.3365459166798</v>
      </c>
      <c r="I115">
        <f t="shared" si="28"/>
        <v>147642.87225718866</v>
      </c>
      <c r="N115" s="4">
        <f>Input!J116</f>
        <v>2.9882088571428085</v>
      </c>
      <c r="O115">
        <f t="shared" si="29"/>
        <v>2.4901739999999513</v>
      </c>
      <c r="P115">
        <f t="shared" si="30"/>
        <v>0.48190354078534781</v>
      </c>
      <c r="Q115">
        <f t="shared" si="31"/>
        <v>4.0331502373540351</v>
      </c>
      <c r="R115">
        <f t="shared" si="32"/>
        <v>6.2009665502757576</v>
      </c>
    </row>
    <row r="116" spans="1:18" x14ac:dyDescent="0.25">
      <c r="A116">
        <f>Input!G117</f>
        <v>113</v>
      </c>
      <c r="B116">
        <f t="shared" si="22"/>
        <v>113</v>
      </c>
      <c r="C116">
        <f t="shared" si="23"/>
        <v>4.7273878187123408</v>
      </c>
      <c r="D116">
        <f t="shared" si="24"/>
        <v>2.5296603923794438</v>
      </c>
      <c r="E116" s="4">
        <f>Input!I117</f>
        <v>1596.8568657142857</v>
      </c>
      <c r="F116">
        <f t="shared" si="25"/>
        <v>1595.7559464285714</v>
      </c>
      <c r="G116">
        <f t="shared" si="26"/>
        <v>1545.8074194414983</v>
      </c>
      <c r="H116">
        <f t="shared" si="27"/>
        <v>2494.8553481783733</v>
      </c>
      <c r="I116">
        <f t="shared" si="28"/>
        <v>147993.74792024842</v>
      </c>
      <c r="N116" s="4">
        <f>Input!J117</f>
        <v>2.9882088571428085</v>
      </c>
      <c r="O116">
        <f t="shared" si="29"/>
        <v>2.4901739999999513</v>
      </c>
      <c r="P116">
        <f t="shared" si="30"/>
        <v>0.45630918493339578</v>
      </c>
      <c r="Q116">
        <f t="shared" si="31"/>
        <v>4.1366060859657141</v>
      </c>
      <c r="R116">
        <f t="shared" si="32"/>
        <v>6.2009665502757576</v>
      </c>
    </row>
    <row r="117" spans="1:18" x14ac:dyDescent="0.25">
      <c r="A117">
        <f>Input!G118</f>
        <v>114</v>
      </c>
      <c r="B117">
        <f t="shared" si="22"/>
        <v>114</v>
      </c>
      <c r="C117">
        <f t="shared" si="23"/>
        <v>4.7361984483944957</v>
      </c>
      <c r="D117">
        <f t="shared" si="24"/>
        <v>2.5476251343452834</v>
      </c>
      <c r="E117" s="4">
        <f>Input!I118</f>
        <v>1599.5829508571428</v>
      </c>
      <c r="F117">
        <f t="shared" si="25"/>
        <v>1598.4820315714285</v>
      </c>
      <c r="G117">
        <f t="shared" si="26"/>
        <v>1546.2395613062722</v>
      </c>
      <c r="H117">
        <f t="shared" si="27"/>
        <v>2729.2756994057372</v>
      </c>
      <c r="I117">
        <f t="shared" si="28"/>
        <v>148326.42423333097</v>
      </c>
      <c r="N117" s="4">
        <f>Input!J118</f>
        <v>2.7260851428570732</v>
      </c>
      <c r="O117">
        <f t="shared" si="29"/>
        <v>2.2280502857142159</v>
      </c>
      <c r="P117">
        <f t="shared" si="30"/>
        <v>0.43214186477402056</v>
      </c>
      <c r="Q117">
        <f t="shared" si="31"/>
        <v>3.2252870564039062</v>
      </c>
      <c r="R117">
        <f t="shared" si="32"/>
        <v>4.9642080756711993</v>
      </c>
    </row>
    <row r="118" spans="1:18" x14ac:dyDescent="0.25">
      <c r="A118">
        <f>Input!G119</f>
        <v>115</v>
      </c>
      <c r="B118">
        <f t="shared" si="22"/>
        <v>115</v>
      </c>
      <c r="C118">
        <f t="shared" si="23"/>
        <v>4.7449321283632502</v>
      </c>
      <c r="D118">
        <f t="shared" si="24"/>
        <v>2.5654329769979696</v>
      </c>
      <c r="E118" s="4">
        <f>Input!I119</f>
        <v>1602.5187350000001</v>
      </c>
      <c r="F118">
        <f t="shared" si="25"/>
        <v>1601.4178157142858</v>
      </c>
      <c r="G118">
        <f t="shared" si="26"/>
        <v>1546.648879968481</v>
      </c>
      <c r="H118">
        <f t="shared" si="27"/>
        <v>2999.6363227280958</v>
      </c>
      <c r="I118">
        <f t="shared" si="28"/>
        <v>148641.87495729039</v>
      </c>
      <c r="N118" s="4">
        <f>Input!J119</f>
        <v>2.935784142857301</v>
      </c>
      <c r="O118">
        <f t="shared" si="29"/>
        <v>2.4377492857144438</v>
      </c>
      <c r="P118">
        <f t="shared" si="30"/>
        <v>0.40931866220876351</v>
      </c>
      <c r="Q118">
        <f t="shared" si="31"/>
        <v>4.114530794375642</v>
      </c>
      <c r="R118">
        <f t="shared" si="32"/>
        <v>5.9426215800012807</v>
      </c>
    </row>
    <row r="119" spans="1:18" x14ac:dyDescent="0.25">
      <c r="A119">
        <f>Input!G120</f>
        <v>116</v>
      </c>
      <c r="B119">
        <f t="shared" si="22"/>
        <v>116</v>
      </c>
      <c r="C119">
        <f t="shared" si="23"/>
        <v>4.7535901911063645</v>
      </c>
      <c r="D119">
        <f t="shared" si="24"/>
        <v>2.583086637260088</v>
      </c>
      <c r="E119" s="4">
        <f>Input!I120</f>
        <v>1605.0351214285715</v>
      </c>
      <c r="F119">
        <f t="shared" si="25"/>
        <v>1603.9342021428572</v>
      </c>
      <c r="G119">
        <f t="shared" si="26"/>
        <v>1547.0366416031043</v>
      </c>
      <c r="H119">
        <f t="shared" si="27"/>
        <v>3237.33239537485</v>
      </c>
      <c r="I119">
        <f t="shared" si="28"/>
        <v>148941.02134547129</v>
      </c>
      <c r="N119" s="4">
        <f>Input!J120</f>
        <v>2.5163864285714226</v>
      </c>
      <c r="O119">
        <f t="shared" si="29"/>
        <v>2.0183515714285654</v>
      </c>
      <c r="P119">
        <f t="shared" si="30"/>
        <v>0.38776163462333058</v>
      </c>
      <c r="Q119">
        <f t="shared" si="31"/>
        <v>2.6588235420104995</v>
      </c>
      <c r="R119">
        <f t="shared" si="32"/>
        <v>4.0737430658881593</v>
      </c>
    </row>
    <row r="120" spans="1:18" x14ac:dyDescent="0.25">
      <c r="A120">
        <f>Input!G121</f>
        <v>117</v>
      </c>
      <c r="B120">
        <f t="shared" si="22"/>
        <v>117</v>
      </c>
      <c r="C120">
        <f t="shared" si="23"/>
        <v>4.7621739347977563</v>
      </c>
      <c r="D120">
        <f t="shared" si="24"/>
        <v>2.6005887620888144</v>
      </c>
      <c r="E120" s="4">
        <f>Input!I121</f>
        <v>1607.13211</v>
      </c>
      <c r="F120">
        <f t="shared" si="25"/>
        <v>1606.0311907142857</v>
      </c>
      <c r="G120">
        <f t="shared" si="26"/>
        <v>1547.4040391134833</v>
      </c>
      <c r="H120">
        <f t="shared" si="27"/>
        <v>3437.14290482346</v>
      </c>
      <c r="I120">
        <f t="shared" si="28"/>
        <v>149224.73487051696</v>
      </c>
      <c r="N120" s="4">
        <f>Input!J121</f>
        <v>2.0969885714284828</v>
      </c>
      <c r="O120">
        <f t="shared" si="29"/>
        <v>1.5989537142856256</v>
      </c>
      <c r="P120">
        <f t="shared" si="30"/>
        <v>0.3673975103791372</v>
      </c>
      <c r="Q120">
        <f t="shared" si="31"/>
        <v>1.5167306833805603</v>
      </c>
      <c r="R120">
        <f t="shared" si="32"/>
        <v>2.5566529804277982</v>
      </c>
    </row>
    <row r="121" spans="1:18" x14ac:dyDescent="0.25">
      <c r="A121">
        <f>Input!G122</f>
        <v>118</v>
      </c>
      <c r="B121">
        <f t="shared" si="22"/>
        <v>118</v>
      </c>
      <c r="C121">
        <f t="shared" si="23"/>
        <v>4.7706846244656651</v>
      </c>
      <c r="D121">
        <f t="shared" si="24"/>
        <v>2.6179419308577834</v>
      </c>
      <c r="E121" s="4">
        <f>Input!I122</f>
        <v>1609.9106200000001</v>
      </c>
      <c r="F121">
        <f t="shared" si="25"/>
        <v>1608.8097007142858</v>
      </c>
      <c r="G121">
        <f t="shared" si="26"/>
        <v>1547.7521965164353</v>
      </c>
      <c r="H121">
        <f t="shared" si="27"/>
        <v>3728.0188188705251</v>
      </c>
      <c r="I121">
        <f t="shared" si="28"/>
        <v>149493.83983025662</v>
      </c>
      <c r="N121" s="4">
        <f>Input!J122</f>
        <v>2.7785100000000966</v>
      </c>
      <c r="O121">
        <f t="shared" si="29"/>
        <v>2.2804751428572394</v>
      </c>
      <c r="P121">
        <f t="shared" si="30"/>
        <v>0.34815740295188458</v>
      </c>
      <c r="Q121">
        <f t="shared" si="31"/>
        <v>3.7338518479529386</v>
      </c>
      <c r="R121">
        <f t="shared" si="32"/>
        <v>5.2005668771897469</v>
      </c>
    </row>
    <row r="122" spans="1:18" x14ac:dyDescent="0.25">
      <c r="A122">
        <f>Input!G123</f>
        <v>119</v>
      </c>
      <c r="B122">
        <f t="shared" si="22"/>
        <v>119</v>
      </c>
      <c r="C122">
        <f t="shared" si="23"/>
        <v>4.7791234931115296</v>
      </c>
      <c r="D122">
        <f t="shared" si="24"/>
        <v>2.6351486576384615</v>
      </c>
      <c r="E122" s="4">
        <f>Input!I123</f>
        <v>1612.6367052857142</v>
      </c>
      <c r="F122">
        <f t="shared" si="25"/>
        <v>1611.5357859999999</v>
      </c>
      <c r="G122">
        <f t="shared" si="26"/>
        <v>1548.0821730590494</v>
      </c>
      <c r="H122">
        <f t="shared" si="27"/>
        <v>4026.3609952599618</v>
      </c>
      <c r="I122">
        <f t="shared" si="28"/>
        <v>149749.11583487407</v>
      </c>
      <c r="N122" s="4">
        <f>Input!J123</f>
        <v>2.7260852857141344</v>
      </c>
      <c r="O122">
        <f t="shared" si="29"/>
        <v>2.2280504285712772</v>
      </c>
      <c r="P122">
        <f t="shared" si="30"/>
        <v>0.32997654261404902</v>
      </c>
      <c r="Q122">
        <f t="shared" si="31"/>
        <v>3.6026844765527728</v>
      </c>
      <c r="R122">
        <f t="shared" si="32"/>
        <v>4.9642087122566521</v>
      </c>
    </row>
    <row r="123" spans="1:18" x14ac:dyDescent="0.25">
      <c r="A123">
        <f>Input!G124</f>
        <v>120</v>
      </c>
      <c r="B123">
        <f t="shared" si="22"/>
        <v>120</v>
      </c>
      <c r="C123">
        <f t="shared" si="23"/>
        <v>4.7874917427820458</v>
      </c>
      <c r="D123">
        <f t="shared" si="24"/>
        <v>2.6522113933860587</v>
      </c>
      <c r="E123" s="4">
        <f>Input!I124</f>
        <v>1615.5200647142858</v>
      </c>
      <c r="F123">
        <f t="shared" si="25"/>
        <v>1614.4191454285715</v>
      </c>
      <c r="G123">
        <f t="shared" si="26"/>
        <v>1548.3949670836655</v>
      </c>
      <c r="H123">
        <f t="shared" si="27"/>
        <v>4359.1921261199514</v>
      </c>
      <c r="I123">
        <f t="shared" si="28"/>
        <v>149991.30017805335</v>
      </c>
      <c r="N123" s="4">
        <f>Input!J124</f>
        <v>2.8833594285715662</v>
      </c>
      <c r="O123">
        <f t="shared" si="29"/>
        <v>2.385324571428709</v>
      </c>
      <c r="P123">
        <f t="shared" si="30"/>
        <v>0.31279402461618105</v>
      </c>
      <c r="Q123">
        <f t="shared" si="31"/>
        <v>4.2953828674710373</v>
      </c>
      <c r="R123">
        <f t="shared" si="32"/>
        <v>5.689773311061554</v>
      </c>
    </row>
    <row r="124" spans="1:18" x14ac:dyDescent="0.25">
      <c r="A124">
        <f>Input!G125</f>
        <v>121</v>
      </c>
      <c r="B124">
        <f t="shared" si="22"/>
        <v>121</v>
      </c>
      <c r="C124">
        <f t="shared" si="23"/>
        <v>4.7957905455967413</v>
      </c>
      <c r="D124">
        <f t="shared" si="24"/>
        <v>2.6691325280347376</v>
      </c>
      <c r="E124" s="4">
        <f>Input!I125</f>
        <v>1618.4296365714285</v>
      </c>
      <c r="F124">
        <f t="shared" si="25"/>
        <v>1617.3287172857142</v>
      </c>
      <c r="G124">
        <f t="shared" si="26"/>
        <v>1548.6915196565435</v>
      </c>
      <c r="H124">
        <f t="shared" si="27"/>
        <v>4711.0648983858382</v>
      </c>
      <c r="I124">
        <f t="shared" si="28"/>
        <v>150221.09009517744</v>
      </c>
      <c r="N124" s="4">
        <f>Input!J125</f>
        <v>2.9095718571427369</v>
      </c>
      <c r="O124">
        <f t="shared" si="29"/>
        <v>2.4115369999998797</v>
      </c>
      <c r="P124">
        <f t="shared" si="30"/>
        <v>0.29655257287797387</v>
      </c>
      <c r="Q124">
        <f t="shared" si="31"/>
        <v>4.4731591269681754</v>
      </c>
      <c r="R124">
        <f t="shared" si="32"/>
        <v>5.81551070236842</v>
      </c>
    </row>
    <row r="125" spans="1:18" x14ac:dyDescent="0.25">
      <c r="A125">
        <f>Input!G126</f>
        <v>122</v>
      </c>
      <c r="B125">
        <f t="shared" si="22"/>
        <v>122</v>
      </c>
      <c r="C125">
        <f t="shared" si="23"/>
        <v>4.8040210447332568</v>
      </c>
      <c r="D125">
        <f t="shared" si="24"/>
        <v>2.6859143925065858</v>
      </c>
      <c r="E125" s="4">
        <f>Input!I126</f>
        <v>1621.2343588571432</v>
      </c>
      <c r="F125">
        <f t="shared" si="25"/>
        <v>1620.1334395714289</v>
      </c>
      <c r="G125">
        <f t="shared" si="26"/>
        <v>1548.9727179747977</v>
      </c>
      <c r="H125">
        <f t="shared" si="27"/>
        <v>5063.848298153257</v>
      </c>
      <c r="I125">
        <f t="shared" si="28"/>
        <v>150439.14491195171</v>
      </c>
      <c r="N125" s="4">
        <f>Input!J126</f>
        <v>2.8047222857146608</v>
      </c>
      <c r="O125">
        <f t="shared" si="29"/>
        <v>2.3066874285718035</v>
      </c>
      <c r="P125">
        <f t="shared" si="30"/>
        <v>0.28119831825410152</v>
      </c>
      <c r="Q125">
        <f t="shared" si="31"/>
        <v>4.1026061360155959</v>
      </c>
      <c r="R125">
        <f t="shared" si="32"/>
        <v>5.3208068931311994</v>
      </c>
    </row>
    <row r="126" spans="1:18" x14ac:dyDescent="0.25">
      <c r="A126">
        <f>Input!G127</f>
        <v>123</v>
      </c>
      <c r="B126">
        <f t="shared" si="22"/>
        <v>123</v>
      </c>
      <c r="C126">
        <f t="shared" si="23"/>
        <v>4.8121843553724171</v>
      </c>
      <c r="D126">
        <f t="shared" si="24"/>
        <v>2.7025592606386035</v>
      </c>
      <c r="E126" s="4">
        <f>Input!I127</f>
        <v>1624.0652935714286</v>
      </c>
      <c r="F126">
        <f t="shared" si="25"/>
        <v>1622.9643742857143</v>
      </c>
      <c r="G126">
        <f t="shared" si="26"/>
        <v>1549.2393985652893</v>
      </c>
      <c r="H126">
        <f t="shared" si="27"/>
        <v>5435.3720449772463</v>
      </c>
      <c r="I126">
        <f t="shared" si="28"/>
        <v>150646.08808704157</v>
      </c>
      <c r="N126" s="4">
        <f>Input!J127</f>
        <v>2.8309347142853767</v>
      </c>
      <c r="O126">
        <f t="shared" si="29"/>
        <v>2.3328998571425195</v>
      </c>
      <c r="P126">
        <f t="shared" si="30"/>
        <v>0.26668059049169368</v>
      </c>
      <c r="Q126">
        <f t="shared" si="31"/>
        <v>4.2692620578790761</v>
      </c>
      <c r="R126">
        <f t="shared" si="32"/>
        <v>5.4424217434555882</v>
      </c>
    </row>
    <row r="127" spans="1:18" x14ac:dyDescent="0.25">
      <c r="A127">
        <f>Input!G128</f>
        <v>124</v>
      </c>
      <c r="B127">
        <f t="shared" si="22"/>
        <v>124</v>
      </c>
      <c r="C127">
        <f t="shared" si="23"/>
        <v>4.8202815656050371</v>
      </c>
      <c r="D127">
        <f t="shared" si="24"/>
        <v>2.7190693510316657</v>
      </c>
      <c r="E127" s="4">
        <f>Input!I128</f>
        <v>1627.0535024285714</v>
      </c>
      <c r="F127">
        <f t="shared" si="25"/>
        <v>1625.9525831428571</v>
      </c>
      <c r="G127">
        <f t="shared" si="26"/>
        <v>1549.4923502883355</v>
      </c>
      <c r="H127">
        <f t="shared" si="27"/>
        <v>5846.1672081676588</v>
      </c>
      <c r="I127">
        <f t="shared" si="28"/>
        <v>150842.50915246535</v>
      </c>
      <c r="N127" s="4">
        <f>Input!J128</f>
        <v>2.9882088571428085</v>
      </c>
      <c r="O127">
        <f t="shared" si="29"/>
        <v>2.4901739999999513</v>
      </c>
      <c r="P127">
        <f t="shared" si="30"/>
        <v>0.25295172304608454</v>
      </c>
      <c r="Q127">
        <f t="shared" si="31"/>
        <v>5.0051635164986434</v>
      </c>
      <c r="R127">
        <f t="shared" si="32"/>
        <v>6.2009665502757576</v>
      </c>
    </row>
    <row r="128" spans="1:18" x14ac:dyDescent="0.25">
      <c r="A128">
        <f>Input!G129</f>
        <v>125</v>
      </c>
      <c r="B128">
        <f t="shared" si="22"/>
        <v>125</v>
      </c>
      <c r="C128">
        <f t="shared" si="23"/>
        <v>4.8283137373023015</v>
      </c>
      <c r="D128">
        <f t="shared" si="24"/>
        <v>2.7354468288252152</v>
      </c>
      <c r="E128" s="4">
        <f>Input!I129</f>
        <v>1629.3864022857144</v>
      </c>
      <c r="F128">
        <f t="shared" si="25"/>
        <v>1628.2854830000001</v>
      </c>
      <c r="G128">
        <f t="shared" si="26"/>
        <v>1549.7323171583046</v>
      </c>
      <c r="H128">
        <f t="shared" si="27"/>
        <v>6170.5998637529237</v>
      </c>
      <c r="I128">
        <f t="shared" si="28"/>
        <v>151028.96555557949</v>
      </c>
      <c r="N128" s="4">
        <f>Input!J129</f>
        <v>2.3328998571430475</v>
      </c>
      <c r="O128">
        <f t="shared" si="29"/>
        <v>1.8348650000001903</v>
      </c>
      <c r="P128">
        <f t="shared" si="30"/>
        <v>0.23996686996898228</v>
      </c>
      <c r="Q128">
        <f t="shared" si="31"/>
        <v>2.5437000451770437</v>
      </c>
      <c r="R128">
        <f t="shared" si="32"/>
        <v>3.3667295682256984</v>
      </c>
    </row>
    <row r="129" spans="1:18" x14ac:dyDescent="0.25">
      <c r="A129">
        <f>Input!G130</f>
        <v>126</v>
      </c>
      <c r="B129">
        <f t="shared" si="22"/>
        <v>126</v>
      </c>
      <c r="C129">
        <f t="shared" si="23"/>
        <v>4.836281906951478</v>
      </c>
      <c r="D129">
        <f t="shared" si="24"/>
        <v>2.7516938074012662</v>
      </c>
      <c r="E129" s="4">
        <f>Input!I130</f>
        <v>1631.4833908571429</v>
      </c>
      <c r="F129">
        <f t="shared" si="25"/>
        <v>1630.3824715714286</v>
      </c>
      <c r="G129">
        <f t="shared" si="26"/>
        <v>1549.9600009924332</v>
      </c>
      <c r="H129">
        <f t="shared" si="27"/>
        <v>6467.7737740293878</v>
      </c>
      <c r="I129">
        <f t="shared" si="28"/>
        <v>151205.98440654855</v>
      </c>
      <c r="N129" s="4">
        <f>Input!J130</f>
        <v>2.0969885714284828</v>
      </c>
      <c r="O129">
        <f t="shared" si="29"/>
        <v>1.5989537142856256</v>
      </c>
      <c r="P129">
        <f t="shared" si="30"/>
        <v>0.22768383412852128</v>
      </c>
      <c r="Q129">
        <f t="shared" si="31"/>
        <v>1.8803810842260793</v>
      </c>
      <c r="R129">
        <f t="shared" si="32"/>
        <v>2.5566529804277982</v>
      </c>
    </row>
    <row r="130" spans="1:18" x14ac:dyDescent="0.25">
      <c r="A130">
        <f>Input!G131</f>
        <v>127</v>
      </c>
      <c r="B130">
        <f t="shared" si="22"/>
        <v>127</v>
      </c>
      <c r="C130">
        <f t="shared" si="23"/>
        <v>4.8441870864585912</v>
      </c>
      <c r="D130">
        <f t="shared" si="24"/>
        <v>2.7678123500210488</v>
      </c>
      <c r="E130" s="4">
        <f>Input!I131</f>
        <v>1633.4493177142856</v>
      </c>
      <c r="F130">
        <f t="shared" si="25"/>
        <v>1632.3483984285713</v>
      </c>
      <c r="G130">
        <f t="shared" si="26"/>
        <v>1550.176063898497</v>
      </c>
      <c r="H130">
        <f t="shared" si="27"/>
        <v>6752.2925621224404</v>
      </c>
      <c r="I130">
        <f t="shared" si="28"/>
        <v>151374.06413520279</v>
      </c>
      <c r="N130" s="4">
        <f>Input!J131</f>
        <v>1.9659268571426765</v>
      </c>
      <c r="O130">
        <f t="shared" si="29"/>
        <v>1.4678919999998192</v>
      </c>
      <c r="P130">
        <f t="shared" si="30"/>
        <v>0.21606290606386827</v>
      </c>
      <c r="Q130">
        <f t="shared" si="31"/>
        <v>1.5670760804245036</v>
      </c>
      <c r="R130">
        <f t="shared" si="32"/>
        <v>2.1547069236634693</v>
      </c>
    </row>
    <row r="131" spans="1:18" x14ac:dyDescent="0.25">
      <c r="A131">
        <f>Input!G132</f>
        <v>128</v>
      </c>
      <c r="B131">
        <f t="shared" si="22"/>
        <v>128</v>
      </c>
      <c r="C131">
        <f t="shared" si="23"/>
        <v>4.8520302639196169</v>
      </c>
      <c r="D131">
        <f t="shared" si="24"/>
        <v>2.7838044713974579</v>
      </c>
      <c r="E131" s="4">
        <f>Input!I132</f>
        <v>1635.3890321428571</v>
      </c>
      <c r="F131">
        <f t="shared" si="25"/>
        <v>1634.2881128571428</v>
      </c>
      <c r="G131">
        <f t="shared" si="26"/>
        <v>1550.381130611315</v>
      </c>
      <c r="H131">
        <f t="shared" si="27"/>
        <v>7040.3816696016529</v>
      </c>
      <c r="I131">
        <f t="shared" si="28"/>
        <v>151533.67606117041</v>
      </c>
      <c r="N131" s="4">
        <f>Input!J132</f>
        <v>1.9397144285715058</v>
      </c>
      <c r="O131">
        <f t="shared" si="29"/>
        <v>1.4416795714286486</v>
      </c>
      <c r="P131">
        <f t="shared" si="30"/>
        <v>0.20506671281805733</v>
      </c>
      <c r="Q131">
        <f t="shared" si="31"/>
        <v>1.5292113620810579</v>
      </c>
      <c r="R131">
        <f t="shared" si="32"/>
        <v>2.0784399866746917</v>
      </c>
    </row>
    <row r="132" spans="1:18" x14ac:dyDescent="0.25">
      <c r="A132">
        <f>Input!G133</f>
        <v>129</v>
      </c>
      <c r="B132">
        <f t="shared" si="22"/>
        <v>129</v>
      </c>
      <c r="C132">
        <f t="shared" si="23"/>
        <v>4.8598124043616719</v>
      </c>
      <c r="D132">
        <f t="shared" si="24"/>
        <v>2.7996721392063328</v>
      </c>
      <c r="E132" s="4">
        <f>Input!I133</f>
        <v>1637.1714725714287</v>
      </c>
      <c r="F132">
        <f t="shared" si="25"/>
        <v>1636.0705532857144</v>
      </c>
      <c r="G132">
        <f t="shared" si="26"/>
        <v>1550.5757906874467</v>
      </c>
      <c r="H132">
        <f t="shared" si="27"/>
        <v>7309.354431734153</v>
      </c>
      <c r="I132">
        <f t="shared" si="28"/>
        <v>151685.26588112625</v>
      </c>
      <c r="N132" s="4">
        <f>Input!J133</f>
        <v>1.78244042857159</v>
      </c>
      <c r="O132">
        <f t="shared" si="29"/>
        <v>1.2844055714287328</v>
      </c>
      <c r="P132">
        <f t="shared" si="30"/>
        <v>0.19466007613165781</v>
      </c>
      <c r="Q132">
        <f t="shared" si="31"/>
        <v>1.1875452445202674</v>
      </c>
      <c r="R132">
        <f t="shared" si="32"/>
        <v>1.6496976719171697</v>
      </c>
    </row>
    <row r="133" spans="1:18" x14ac:dyDescent="0.25">
      <c r="A133">
        <f>Input!G134</f>
        <v>130</v>
      </c>
      <c r="B133">
        <f t="shared" si="22"/>
        <v>130</v>
      </c>
      <c r="C133">
        <f t="shared" si="23"/>
        <v>4.8675344504555822</v>
      </c>
      <c r="D133">
        <f t="shared" si="24"/>
        <v>2.8154172755393683</v>
      </c>
      <c r="E133" s="4">
        <f>Input!I134</f>
        <v>1638.5869398571429</v>
      </c>
      <c r="F133">
        <f t="shared" si="25"/>
        <v>1637.4860205714285</v>
      </c>
      <c r="G133">
        <f t="shared" si="26"/>
        <v>1550.7606005668636</v>
      </c>
      <c r="H133">
        <f t="shared" si="27"/>
        <v>7521.2984749681973</v>
      </c>
      <c r="I133">
        <f t="shared" si="28"/>
        <v>151829.25507693586</v>
      </c>
      <c r="N133" s="4">
        <f>Input!J134</f>
        <v>1.4154672857141577</v>
      </c>
      <c r="O133">
        <f t="shared" si="29"/>
        <v>0.91743242857130047</v>
      </c>
      <c r="P133">
        <f t="shared" si="30"/>
        <v>0.18480987941681759</v>
      </c>
      <c r="Q133">
        <f t="shared" si="31"/>
        <v>0.5367357995296127</v>
      </c>
      <c r="R133">
        <f t="shared" si="32"/>
        <v>0.84168226099423438</v>
      </c>
    </row>
    <row r="134" spans="1:18" x14ac:dyDescent="0.25">
      <c r="A134">
        <f>Input!G135</f>
        <v>131</v>
      </c>
      <c r="B134">
        <f t="shared" si="22"/>
        <v>131</v>
      </c>
      <c r="C134">
        <f t="shared" si="23"/>
        <v>4.8751973232011512</v>
      </c>
      <c r="D134">
        <f t="shared" si="24"/>
        <v>2.8310417583013705</v>
      </c>
      <c r="E134" s="4">
        <f>Input!I135</f>
        <v>1640.2383184285713</v>
      </c>
      <c r="F134">
        <f t="shared" si="25"/>
        <v>1639.137399142857</v>
      </c>
      <c r="G134">
        <f t="shared" si="26"/>
        <v>1550.9360855098296</v>
      </c>
      <c r="H134">
        <f t="shared" si="27"/>
        <v>7779.4717265916725</v>
      </c>
      <c r="I134">
        <f t="shared" si="28"/>
        <v>151966.04224839035</v>
      </c>
      <c r="N134" s="4">
        <f>Input!J135</f>
        <v>1.651378571428495</v>
      </c>
      <c r="O134">
        <f t="shared" si="29"/>
        <v>1.1533437142856378</v>
      </c>
      <c r="P134">
        <f t="shared" si="30"/>
        <v>0.17548494296612396</v>
      </c>
      <c r="Q134">
        <f t="shared" si="31"/>
        <v>0.95620777664650924</v>
      </c>
      <c r="R134">
        <f t="shared" si="32"/>
        <v>1.3302017232821908</v>
      </c>
    </row>
    <row r="135" spans="1:18" x14ac:dyDescent="0.25">
      <c r="A135">
        <f>Input!G136</f>
        <v>132</v>
      </c>
      <c r="B135">
        <f t="shared" si="22"/>
        <v>132</v>
      </c>
      <c r="C135">
        <f t="shared" si="23"/>
        <v>4.8828019225863706</v>
      </c>
      <c r="D135">
        <f t="shared" si="24"/>
        <v>2.8465474225543748</v>
      </c>
      <c r="E135" s="4">
        <f>Input!I136</f>
        <v>1641.6275734285714</v>
      </c>
      <c r="F135">
        <f t="shared" si="25"/>
        <v>1640.5266541428571</v>
      </c>
      <c r="G135">
        <f t="shared" si="26"/>
        <v>1551.1027414167133</v>
      </c>
      <c r="H135">
        <f t="shared" si="27"/>
        <v>7996.6361672529702</v>
      </c>
      <c r="I135">
        <f t="shared" si="28"/>
        <v>152096.00437413499</v>
      </c>
      <c r="N135" s="4">
        <f>Input!J136</f>
        <v>1.3892550000000483</v>
      </c>
      <c r="O135">
        <f t="shared" si="29"/>
        <v>0.89122014285719109</v>
      </c>
      <c r="P135">
        <f t="shared" si="30"/>
        <v>0.16665590688379589</v>
      </c>
      <c r="Q135">
        <f t="shared" si="31"/>
        <v>0.52499333205170995</v>
      </c>
      <c r="R135">
        <f t="shared" si="32"/>
        <v>0.79427334303439212</v>
      </c>
    </row>
    <row r="136" spans="1:18" x14ac:dyDescent="0.25">
      <c r="A136">
        <f>Input!G137</f>
        <v>133</v>
      </c>
      <c r="B136">
        <f t="shared" si="22"/>
        <v>133</v>
      </c>
      <c r="C136">
        <f t="shared" si="23"/>
        <v>4.8903491282217537</v>
      </c>
      <c r="D136">
        <f t="shared" si="24"/>
        <v>2.8619360618110448</v>
      </c>
      <c r="E136" s="4">
        <f>Input!I137</f>
        <v>1642.9644037142855</v>
      </c>
      <c r="F136">
        <f t="shared" si="25"/>
        <v>1641.8634844285712</v>
      </c>
      <c r="G136">
        <f t="shared" si="26"/>
        <v>1551.2610365379712</v>
      </c>
      <c r="H136">
        <f t="shared" si="27"/>
        <v>8208.8035637688754</v>
      </c>
      <c r="I136">
        <f t="shared" si="28"/>
        <v>152219.49800428658</v>
      </c>
      <c r="N136" s="4">
        <f>Input!J137</f>
        <v>1.3368302857140861</v>
      </c>
      <c r="O136">
        <f t="shared" si="29"/>
        <v>0.83879542857122891</v>
      </c>
      <c r="P136">
        <f t="shared" si="30"/>
        <v>0.15829512125789924</v>
      </c>
      <c r="Q136">
        <f t="shared" si="31"/>
        <v>0.46308066825353611</v>
      </c>
      <c r="R136">
        <f t="shared" si="32"/>
        <v>0.70357777099199159</v>
      </c>
    </row>
    <row r="137" spans="1:18" x14ac:dyDescent="0.25">
      <c r="A137">
        <f>Input!G138</f>
        <v>134</v>
      </c>
      <c r="B137">
        <f t="shared" si="22"/>
        <v>134</v>
      </c>
      <c r="C137">
        <f t="shared" si="23"/>
        <v>4.8978397999509111</v>
      </c>
      <c r="D137">
        <f t="shared" si="24"/>
        <v>2.877209429279624</v>
      </c>
      <c r="E137" s="4">
        <f>Input!I138</f>
        <v>1644.3012339999998</v>
      </c>
      <c r="F137">
        <f t="shared" si="25"/>
        <v>1643.2003147142855</v>
      </c>
      <c r="G137">
        <f t="shared" si="26"/>
        <v>1551.4114130810931</v>
      </c>
      <c r="H137">
        <f t="shared" si="27"/>
        <v>8425.2024630278665</v>
      </c>
      <c r="I137">
        <f t="shared" si="28"/>
        <v>152336.86038812555</v>
      </c>
      <c r="N137" s="4">
        <f>Input!J138</f>
        <v>1.3368302857143135</v>
      </c>
      <c r="O137">
        <f t="shared" si="29"/>
        <v>0.83879542857145628</v>
      </c>
      <c r="P137">
        <f t="shared" si="30"/>
        <v>0.15037654312175552</v>
      </c>
      <c r="Q137">
        <f t="shared" si="31"/>
        <v>0.47392056184380821</v>
      </c>
      <c r="R137">
        <f t="shared" si="32"/>
        <v>0.70357777099237306</v>
      </c>
    </row>
    <row r="138" spans="1:18" x14ac:dyDescent="0.25">
      <c r="A138">
        <f>Input!G139</f>
        <v>135</v>
      </c>
      <c r="B138">
        <f t="shared" si="22"/>
        <v>135</v>
      </c>
      <c r="C138">
        <f t="shared" si="23"/>
        <v>4.9052747784384296</v>
      </c>
      <c r="D138">
        <f t="shared" si="24"/>
        <v>2.8923692390626146</v>
      </c>
      <c r="E138" s="4">
        <f>Input!I139</f>
        <v>1645.5594272857143</v>
      </c>
      <c r="F138">
        <f t="shared" si="25"/>
        <v>1644.4585079999999</v>
      </c>
      <c r="G138">
        <f t="shared" si="26"/>
        <v>1551.5542887208735</v>
      </c>
      <c r="H138">
        <f t="shared" si="27"/>
        <v>8631.1939598640092</v>
      </c>
      <c r="I138">
        <f t="shared" si="28"/>
        <v>152448.41054012746</v>
      </c>
      <c r="N138" s="4">
        <f>Input!J139</f>
        <v>1.2581932857144693</v>
      </c>
      <c r="O138">
        <f t="shared" si="29"/>
        <v>0.76015842857161209</v>
      </c>
      <c r="P138">
        <f t="shared" si="30"/>
        <v>0.1428756397804625</v>
      </c>
      <c r="Q138">
        <f t="shared" si="31"/>
        <v>0.38103804133777902</v>
      </c>
      <c r="R138">
        <f t="shared" si="32"/>
        <v>0.57784083652846263</v>
      </c>
    </row>
    <row r="139" spans="1:18" x14ac:dyDescent="0.25">
      <c r="E139" s="4"/>
      <c r="N139" s="4"/>
    </row>
    <row r="140" spans="1:18" x14ac:dyDescent="0.25">
      <c r="E140" s="4"/>
      <c r="N140" s="4"/>
      <c r="P140">
        <f>MAX(P4:P138)</f>
        <v>43.624768439201418</v>
      </c>
    </row>
    <row r="141" spans="1:18" x14ac:dyDescent="0.25">
      <c r="E141" s="4"/>
      <c r="N141" s="4"/>
      <c r="P141">
        <f>2/3*P140</f>
        <v>29.08317895946761</v>
      </c>
    </row>
    <row r="142" spans="1:18" x14ac:dyDescent="0.25">
      <c r="E142" s="4"/>
      <c r="N142" s="4"/>
    </row>
    <row r="143" spans="1:18" x14ac:dyDescent="0.25">
      <c r="E143" s="4"/>
      <c r="N143" s="4"/>
    </row>
    <row r="144" spans="1:18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38">
    <cfRule type="cellIs" dxfId="12" priority="1" operator="equal">
      <formula>$P$140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D1" zoomScale="86" workbookViewId="0">
      <selection activeCell="T8" sqref="T8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-2.233218320777778</v>
      </c>
      <c r="D3" s="4">
        <f>Input!I4</f>
        <v>0.60288442857142854</v>
      </c>
      <c r="E3">
        <f>D3-$D$3</f>
        <v>0</v>
      </c>
      <c r="F3">
        <f>O3</f>
        <v>0</v>
      </c>
      <c r="G3">
        <f>(E3-F3)^2</f>
        <v>0</v>
      </c>
      <c r="H3">
        <f>(F3-$I$4)^2</f>
        <v>755706.83346140466</v>
      </c>
      <c r="I3" s="2" t="s">
        <v>11</v>
      </c>
      <c r="J3" s="23">
        <f>SUM(G3:G161)</f>
        <v>91803.496245375514</v>
      </c>
      <c r="K3">
        <f>1-(J3/J5)</f>
        <v>0.99632997716659955</v>
      </c>
      <c r="M3" s="4">
        <f>Input!J4</f>
        <v>0.39318542857142852</v>
      </c>
      <c r="N3">
        <f>M3-$M$3</f>
        <v>0</v>
      </c>
      <c r="O3" s="4">
        <v>0</v>
      </c>
      <c r="P3">
        <f>(N3-O3)^2</f>
        <v>0</v>
      </c>
      <c r="Q3">
        <f>(N3-$R$4)^2</f>
        <v>325.82866950353133</v>
      </c>
      <c r="R3" s="2" t="s">
        <v>11</v>
      </c>
      <c r="S3" s="23">
        <f>SUM(P4:P167)</f>
        <v>2268.2342360740613</v>
      </c>
      <c r="T3">
        <f>1-(S3/S5)</f>
        <v>0.86699659194729084</v>
      </c>
      <c r="V3">
        <f>COUNT(B4:B500)</f>
        <v>81</v>
      </c>
      <c r="X3">
        <v>1474.7467254383359</v>
      </c>
      <c r="Y3">
        <v>32.190378355513872</v>
      </c>
      <c r="Z3">
        <v>14.414344560948573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-2.1638429845790581</v>
      </c>
      <c r="D4" s="4">
        <f>Input!I5</f>
        <v>1.1009192857142858</v>
      </c>
      <c r="E4">
        <f t="shared" ref="E4:E67" si="2">D4-$D$3</f>
        <v>0.49803485714285722</v>
      </c>
      <c r="F4">
        <f>O4</f>
        <v>3.9273736399620933</v>
      </c>
      <c r="G4">
        <f>(E4-F4)^2</f>
        <v>11.76036448734812</v>
      </c>
      <c r="H4">
        <f t="shared" ref="H4:H67" si="3">(F4-$I$4)^2</f>
        <v>748894.01593526732</v>
      </c>
      <c r="I4">
        <f>AVERAGE(E3:E161)</f>
        <v>869.31400164808383</v>
      </c>
      <c r="J4" t="s">
        <v>5</v>
      </c>
      <c r="K4" t="s">
        <v>6</v>
      </c>
      <c r="M4" s="4">
        <f>Input!J5</f>
        <v>0.49803485714285722</v>
      </c>
      <c r="N4">
        <f>M4-$M$3</f>
        <v>0.1048494285714287</v>
      </c>
      <c r="O4">
        <f>$X$3*((1/$Z$3)*(1/SQRT(2*PI()))*EXP(-1*C4*C4/2))</f>
        <v>3.9273736399620933</v>
      </c>
      <c r="P4">
        <f>(N4-O4)^2</f>
        <v>14.611691346667822</v>
      </c>
      <c r="Q4">
        <f t="shared" ref="Q4:Q67" si="4">(N4-$R$4)^2</f>
        <v>322.05444652356158</v>
      </c>
      <c r="R4">
        <f>AVERAGE(N3:N167)</f>
        <v>18.050724902438997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-2.0944676483803377</v>
      </c>
      <c r="D5" s="4">
        <f>Input!I6</f>
        <v>1.7562282857142857</v>
      </c>
      <c r="E5">
        <f t="shared" si="2"/>
        <v>1.1533438571428571</v>
      </c>
      <c r="F5">
        <f>F4+O5</f>
        <v>8.4798975441222169</v>
      </c>
      <c r="G5">
        <f t="shared" ref="G5:G68" si="5">(E5-F5)^2</f>
        <v>53.678388928190842</v>
      </c>
      <c r="H5">
        <f t="shared" si="3"/>
        <v>741035.35478847031</v>
      </c>
      <c r="J5">
        <f>SUM(H3:H161)</f>
        <v>25014421.003019795</v>
      </c>
      <c r="K5">
        <f>1-((1-K3)*(V3-1)/(V3-1-1))</f>
        <v>0.99628352118136665</v>
      </c>
      <c r="M5" s="4">
        <f>Input!J6</f>
        <v>0.65530899999999992</v>
      </c>
      <c r="N5">
        <f t="shared" ref="N5:N68" si="6">M5-$M$3</f>
        <v>0.2621235714285714</v>
      </c>
      <c r="O5">
        <f t="shared" ref="O5:O68" si="7">$X$3*((1/$Z$3)*(1/SQRT(2*PI()))*EXP(-1*C5*C5/2))</f>
        <v>4.5525239041601244</v>
      </c>
      <c r="P5">
        <f t="shared" ref="P5:P68" si="8">(N5-O5)^2</f>
        <v>18.407535015103026</v>
      </c>
      <c r="Q5">
        <f t="shared" si="4"/>
        <v>316.43433731362592</v>
      </c>
      <c r="S5">
        <f>SUM(Q4:Q167)</f>
        <v>17053.955754089868</v>
      </c>
      <c r="T5">
        <f>1-((1-T3)*(X3-1)/(X3-1-1))</f>
        <v>0.86690628218407406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-2.0250923121816178</v>
      </c>
      <c r="D6" s="4">
        <f>Input!I7</f>
        <v>2.595023714285714</v>
      </c>
      <c r="E6">
        <f t="shared" si="2"/>
        <v>1.9921392857142854</v>
      </c>
      <c r="F6">
        <f t="shared" ref="F6:F69" si="9">F5+O6</f>
        <v>13.731743954617485</v>
      </c>
      <c r="G6">
        <f t="shared" si="5"/>
        <v>137.81831778213379</v>
      </c>
      <c r="H6">
        <f t="shared" si="3"/>
        <v>732020.99967984902</v>
      </c>
      <c r="M6" s="4">
        <f>Input!J7</f>
        <v>0.8387954285714283</v>
      </c>
      <c r="N6">
        <f t="shared" si="6"/>
        <v>0.44560999999999978</v>
      </c>
      <c r="O6">
        <f t="shared" si="7"/>
        <v>5.2518464104952676</v>
      </c>
      <c r="P6">
        <f t="shared" si="8"/>
        <v>23.099908433570441</v>
      </c>
      <c r="Q6">
        <f t="shared" si="4"/>
        <v>309.94007072807972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-1.9557169759828976</v>
      </c>
      <c r="D7" s="4">
        <f>Input!I8</f>
        <v>4.0367032857142862</v>
      </c>
      <c r="E7">
        <f t="shared" si="2"/>
        <v>3.4338188571428576</v>
      </c>
      <c r="F7">
        <f t="shared" si="9"/>
        <v>19.761247661572952</v>
      </c>
      <c r="G7">
        <f t="shared" si="5"/>
        <v>266.58493136373357</v>
      </c>
      <c r="H7">
        <f t="shared" si="3"/>
        <v>721739.8818060651</v>
      </c>
      <c r="M7" s="4">
        <f>Input!J8</f>
        <v>1.4416795714285722</v>
      </c>
      <c r="N7">
        <f t="shared" si="6"/>
        <v>1.0484941428571437</v>
      </c>
      <c r="O7">
        <f t="shared" si="7"/>
        <v>6.0295037069554676</v>
      </c>
      <c r="P7">
        <f t="shared" si="8"/>
        <v>24.810456277638973</v>
      </c>
      <c r="Q7">
        <f t="shared" si="4"/>
        <v>289.07585080207127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-1.8863416397841775</v>
      </c>
      <c r="D8" s="4">
        <f>Input!I9</f>
        <v>6.2909660000000001</v>
      </c>
      <c r="E8">
        <f t="shared" si="2"/>
        <v>5.6880815714285715</v>
      </c>
      <c r="F8">
        <f t="shared" si="9"/>
        <v>26.650322206711387</v>
      </c>
      <c r="G8">
        <f t="shared" si="5"/>
        <v>439.41553245150203</v>
      </c>
      <c r="H8">
        <f t="shared" si="3"/>
        <v>710082.07664967212</v>
      </c>
      <c r="M8" s="4">
        <f>Input!J9</f>
        <v>2.2542627142857139</v>
      </c>
      <c r="N8">
        <f t="shared" si="6"/>
        <v>1.8610772857142854</v>
      </c>
      <c r="O8">
        <f t="shared" si="7"/>
        <v>6.8890745451384365</v>
      </c>
      <c r="P8">
        <f t="shared" si="8"/>
        <v>25.28075644077677</v>
      </c>
      <c r="Q8">
        <f t="shared" si="4"/>
        <v>262.1046899537202</v>
      </c>
      <c r="S8" s="19" t="s">
        <v>28</v>
      </c>
      <c r="T8" s="24">
        <f>SQRT((T5-K5)^2)</f>
        <v>0.12937723899729259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-1.8169663035854575</v>
      </c>
      <c r="D9" s="4">
        <f>Input!I10</f>
        <v>8.9646265714285711</v>
      </c>
      <c r="E9">
        <f t="shared" si="2"/>
        <v>8.3617421428571426</v>
      </c>
      <c r="F9">
        <f t="shared" si="9"/>
        <v>34.483716184174163</v>
      </c>
      <c r="G9">
        <f t="shared" si="5"/>
        <v>682.35752781524025</v>
      </c>
      <c r="H9">
        <f t="shared" si="3"/>
        <v>696941.60552775301</v>
      </c>
      <c r="M9" s="4">
        <f>Input!J10</f>
        <v>2.6736605714285711</v>
      </c>
      <c r="N9">
        <f t="shared" si="6"/>
        <v>2.2804751428571426</v>
      </c>
      <c r="O9">
        <f t="shared" si="7"/>
        <v>7.8333939774627783</v>
      </c>
      <c r="P9">
        <f t="shared" si="8"/>
        <v>30.834907583718017</v>
      </c>
      <c r="Q9">
        <f t="shared" si="4"/>
        <v>248.70077747959155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-1.7475909673867374</v>
      </c>
      <c r="D10" s="4">
        <f>Input!I11</f>
        <v>12.424657857142858</v>
      </c>
      <c r="E10">
        <f t="shared" si="2"/>
        <v>11.821773428571429</v>
      </c>
      <c r="F10">
        <f t="shared" si="9"/>
        <v>43.348105533177439</v>
      </c>
      <c r="G10">
        <f t="shared" si="5"/>
        <v>993.90961596991156</v>
      </c>
      <c r="H10">
        <f t="shared" si="3"/>
        <v>682219.66154490039</v>
      </c>
      <c r="M10" s="4">
        <f>Input!J11</f>
        <v>3.4600312857142868</v>
      </c>
      <c r="N10">
        <f t="shared" si="6"/>
        <v>3.0668458571428583</v>
      </c>
      <c r="O10">
        <f t="shared" si="7"/>
        <v>8.864389349003277</v>
      </c>
      <c r="P10">
        <f t="shared" si="8"/>
        <v>33.611510540013093</v>
      </c>
      <c r="Q10">
        <f t="shared" si="4"/>
        <v>224.51663124406471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-1.6782156311880172</v>
      </c>
      <c r="D11" s="4">
        <f>Input!I12</f>
        <v>16.539998000000001</v>
      </c>
      <c r="E11">
        <f t="shared" si="2"/>
        <v>15.937113571428572</v>
      </c>
      <c r="F11">
        <f t="shared" si="9"/>
        <v>53.331022172501648</v>
      </c>
      <c r="G11">
        <f t="shared" si="5"/>
        <v>1398.3044004654073</v>
      </c>
      <c r="H11">
        <f t="shared" si="3"/>
        <v>665828.22279384837</v>
      </c>
      <c r="M11" s="4">
        <f>Input!J12</f>
        <v>4.1153401428571428</v>
      </c>
      <c r="N11">
        <f t="shared" si="6"/>
        <v>3.7221547142857143</v>
      </c>
      <c r="O11">
        <f t="shared" si="7"/>
        <v>9.9829166393242055</v>
      </c>
      <c r="P11">
        <f t="shared" si="8"/>
        <v>39.197139882011669</v>
      </c>
      <c r="Q11">
        <f t="shared" si="4"/>
        <v>205.307923636835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-1.608840294989297</v>
      </c>
      <c r="D12" s="4">
        <f>Input!I13</f>
        <v>21.258222428571429</v>
      </c>
      <c r="E12">
        <f t="shared" si="2"/>
        <v>20.655338</v>
      </c>
      <c r="F12">
        <f t="shared" si="9"/>
        <v>64.519624390729547</v>
      </c>
      <c r="G12">
        <f t="shared" si="5"/>
        <v>1924.0756205679413</v>
      </c>
      <c r="H12">
        <f t="shared" si="3"/>
        <v>647693.98966505274</v>
      </c>
      <c r="M12" s="4">
        <f>Input!J13</f>
        <v>4.7182244285714283</v>
      </c>
      <c r="N12">
        <f t="shared" si="6"/>
        <v>4.3250389999999994</v>
      </c>
      <c r="O12">
        <f t="shared" si="7"/>
        <v>11.188602218227897</v>
      </c>
      <c r="P12">
        <f t="shared" si="8"/>
        <v>47.1085000506109</v>
      </c>
      <c r="Q12">
        <f t="shared" si="4"/>
        <v>188.39445349241262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-1.5394649587905769</v>
      </c>
      <c r="D13" s="4">
        <f>Input!I14</f>
        <v>30.90437028571429</v>
      </c>
      <c r="E13">
        <f t="shared" si="2"/>
        <v>30.301485857142861</v>
      </c>
      <c r="F13">
        <f t="shared" si="9"/>
        <v>76.999319955138503</v>
      </c>
      <c r="G13">
        <f t="shared" si="5"/>
        <v>2180.6877094439242</v>
      </c>
      <c r="H13">
        <f t="shared" si="3"/>
        <v>627762.55482619326</v>
      </c>
      <c r="M13" s="4">
        <f>Input!J14</f>
        <v>9.6461478571428607</v>
      </c>
      <c r="N13">
        <f t="shared" si="6"/>
        <v>9.2529624285714327</v>
      </c>
      <c r="O13">
        <f t="shared" si="7"/>
        <v>12.47969556440896</v>
      </c>
      <c r="P13">
        <f t="shared" si="8"/>
        <v>10.411806729911882</v>
      </c>
      <c r="Q13">
        <f t="shared" si="4"/>
        <v>77.400624546592326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-1.4700896225918569</v>
      </c>
      <c r="D14" s="4">
        <f>Input!I15</f>
        <v>45.111468571428567</v>
      </c>
      <c r="E14">
        <f t="shared" si="2"/>
        <v>44.508584142857138</v>
      </c>
      <c r="F14">
        <f t="shared" si="9"/>
        <v>90.852258774003616</v>
      </c>
      <c r="G14">
        <f t="shared" si="5"/>
        <v>2147.7361783175697</v>
      </c>
      <c r="H14">
        <f t="shared" si="3"/>
        <v>606002.68511855055</v>
      </c>
      <c r="M14" s="4">
        <f>Input!J15</f>
        <v>14.207098285714277</v>
      </c>
      <c r="N14">
        <f t="shared" si="6"/>
        <v>13.813912857142849</v>
      </c>
      <c r="O14">
        <f t="shared" si="7"/>
        <v>13.852938818865114</v>
      </c>
      <c r="P14">
        <f t="shared" si="8"/>
        <v>1.5230256883476947E-3</v>
      </c>
      <c r="Q14">
        <f t="shared" si="4"/>
        <v>17.950576307166525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-1.4007142863931368</v>
      </c>
      <c r="D15" s="4">
        <f>Input!I16</f>
        <v>61.232069000000003</v>
      </c>
      <c r="E15">
        <f t="shared" si="2"/>
        <v>60.629184571428574</v>
      </c>
      <c r="F15">
        <f t="shared" si="9"/>
        <v>106.15571794398669</v>
      </c>
      <c r="G15">
        <f t="shared" si="5"/>
        <v>2072.6652409226476</v>
      </c>
      <c r="H15">
        <f t="shared" si="3"/>
        <v>582410.56598618324</v>
      </c>
      <c r="M15" s="4">
        <f>Input!J16</f>
        <v>16.120600428571436</v>
      </c>
      <c r="N15">
        <f t="shared" si="6"/>
        <v>15.727415000000008</v>
      </c>
      <c r="O15">
        <f t="shared" si="7"/>
        <v>15.30345916998307</v>
      </c>
      <c r="P15">
        <f t="shared" si="8"/>
        <v>0.17973854580535095</v>
      </c>
      <c r="Q15">
        <f t="shared" si="4"/>
        <v>5.397768902771066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-1.3313389501944166</v>
      </c>
      <c r="D16" s="4">
        <f>Input!I17</f>
        <v>84.508643142857153</v>
      </c>
      <c r="E16">
        <f t="shared" si="2"/>
        <v>83.905758714285724</v>
      </c>
      <c r="F16">
        <f t="shared" si="9"/>
        <v>122.98040790844811</v>
      </c>
      <c r="G16">
        <f t="shared" si="5"/>
        <v>1526.8282096468556</v>
      </c>
      <c r="H16">
        <f t="shared" si="3"/>
        <v>557013.83314431959</v>
      </c>
      <c r="M16" s="4">
        <f>Input!J17</f>
        <v>23.27657414285715</v>
      </c>
      <c r="N16">
        <f t="shared" si="6"/>
        <v>22.883388714285722</v>
      </c>
      <c r="O16">
        <f t="shared" si="7"/>
        <v>16.824689964461424</v>
      </c>
      <c r="P16">
        <f t="shared" si="8"/>
        <v>36.707830541122519</v>
      </c>
      <c r="Q16">
        <f t="shared" si="4"/>
        <v>23.35463951833292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-1.2619636139956965</v>
      </c>
      <c r="D17" s="4">
        <f>Input!I18</f>
        <v>109.22689700000001</v>
      </c>
      <c r="E17">
        <f t="shared" si="2"/>
        <v>108.62401257142858</v>
      </c>
      <c r="F17">
        <f t="shared" si="9"/>
        <v>141.38873399397443</v>
      </c>
      <c r="G17">
        <f t="shared" si="5"/>
        <v>1073.5269698970349</v>
      </c>
      <c r="H17">
        <f t="shared" si="3"/>
        <v>529875.19528930669</v>
      </c>
      <c r="M17" s="4">
        <f>Input!J18</f>
        <v>24.718253857142855</v>
      </c>
      <c r="N17">
        <f t="shared" si="6"/>
        <v>24.325068428571427</v>
      </c>
      <c r="O17">
        <f t="shared" si="7"/>
        <v>18.408326085526319</v>
      </c>
      <c r="P17">
        <f t="shared" si="8"/>
        <v>35.007839953982916</v>
      </c>
      <c r="Q17">
        <f t="shared" si="4"/>
        <v>39.367386683919939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-1.1925882777969763</v>
      </c>
      <c r="D18" s="4">
        <f>Input!I19</f>
        <v>136.61881142857143</v>
      </c>
      <c r="E18">
        <f t="shared" si="2"/>
        <v>136.015927</v>
      </c>
      <c r="F18">
        <f t="shared" si="9"/>
        <v>161.43305251914558</v>
      </c>
      <c r="G18">
        <f t="shared" si="5"/>
        <v>646.030269656001</v>
      </c>
      <c r="H18">
        <f t="shared" si="3"/>
        <v>501095.43813968648</v>
      </c>
      <c r="M18" s="4">
        <f>Input!J19</f>
        <v>27.391914428571425</v>
      </c>
      <c r="N18">
        <f t="shared" si="6"/>
        <v>26.998728999999997</v>
      </c>
      <c r="O18">
        <f t="shared" si="7"/>
        <v>20.044318525171164</v>
      </c>
      <c r="P18">
        <f t="shared" si="8"/>
        <v>48.363825052408998</v>
      </c>
      <c r="Q18">
        <f t="shared" si="4"/>
        <v>80.066777329968446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-1.1232129415982561</v>
      </c>
      <c r="D19" s="4">
        <f>Input!I20</f>
        <v>166.18635157142856</v>
      </c>
      <c r="E19">
        <f t="shared" si="2"/>
        <v>165.58346714285713</v>
      </c>
      <c r="F19">
        <f t="shared" si="9"/>
        <v>183.15396471934488</v>
      </c>
      <c r="G19">
        <f t="shared" si="5"/>
        <v>308.72238508536202</v>
      </c>
      <c r="H19">
        <f t="shared" si="3"/>
        <v>470815.59627804835</v>
      </c>
      <c r="M19" s="4">
        <f>Input!J20</f>
        <v>29.567540142857126</v>
      </c>
      <c r="N19">
        <f t="shared" si="6"/>
        <v>29.174354714285698</v>
      </c>
      <c r="O19">
        <f t="shared" si="7"/>
        <v>21.720912200199301</v>
      </c>
      <c r="P19">
        <f t="shared" si="8"/>
        <v>55.553805310790558</v>
      </c>
      <c r="Q19">
        <f t="shared" si="4"/>
        <v>123.73514019100467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-1.0538376053995362</v>
      </c>
      <c r="D20" s="4">
        <f>Input!I21</f>
        <v>194.05008842857143</v>
      </c>
      <c r="E20">
        <f t="shared" si="2"/>
        <v>193.447204</v>
      </c>
      <c r="F20">
        <f t="shared" si="9"/>
        <v>206.57869465493624</v>
      </c>
      <c r="G20">
        <f t="shared" si="5"/>
        <v>172.43604682067789</v>
      </c>
      <c r="H20">
        <f t="shared" si="3"/>
        <v>439218.08713530155</v>
      </c>
      <c r="M20" s="4">
        <f>Input!J21</f>
        <v>27.863736857142868</v>
      </c>
      <c r="N20">
        <f t="shared" si="6"/>
        <v>27.47055142857144</v>
      </c>
      <c r="O20">
        <f t="shared" si="7"/>
        <v>23.424729935591369</v>
      </c>
      <c r="P20">
        <f t="shared" si="8"/>
        <v>16.368671553059492</v>
      </c>
      <c r="Q20">
        <f t="shared" si="4"/>
        <v>88.733131782428401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-0.98446226920081603</v>
      </c>
      <c r="D21" s="4">
        <f>Input!I22</f>
        <v>219.00425342857145</v>
      </c>
      <c r="E21">
        <f t="shared" si="2"/>
        <v>218.40136900000002</v>
      </c>
      <c r="F21">
        <f t="shared" si="9"/>
        <v>231.71959884477565</v>
      </c>
      <c r="G21">
        <f t="shared" si="5"/>
        <v>177.37524619827229</v>
      </c>
      <c r="H21">
        <f t="shared" si="3"/>
        <v>406526.62248610723</v>
      </c>
      <c r="M21" s="4">
        <f>Input!J22</f>
        <v>24.954165000000017</v>
      </c>
      <c r="N21">
        <f t="shared" si="6"/>
        <v>24.560979571428589</v>
      </c>
      <c r="O21">
        <f t="shared" si="7"/>
        <v>25.140904189839404</v>
      </c>
      <c r="P21">
        <f t="shared" si="8"/>
        <v>0.33631256303892848</v>
      </c>
      <c r="Q21">
        <f t="shared" si="4"/>
        <v>42.383415855100786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-0.91508693300209587</v>
      </c>
      <c r="D22" s="4">
        <f>Input!I23</f>
        <v>246.36995542857144</v>
      </c>
      <c r="E22">
        <f t="shared" si="2"/>
        <v>245.76707100000002</v>
      </c>
      <c r="F22">
        <f t="shared" si="9"/>
        <v>258.57285541046008</v>
      </c>
      <c r="G22">
        <f t="shared" si="5"/>
        <v>163.98811436718199</v>
      </c>
      <c r="H22">
        <f t="shared" si="3"/>
        <v>373004.74770764651</v>
      </c>
      <c r="M22" s="4">
        <f>Input!J23</f>
        <v>27.365701999999999</v>
      </c>
      <c r="N22">
        <f t="shared" si="6"/>
        <v>26.972516571428571</v>
      </c>
      <c r="O22">
        <f t="shared" si="7"/>
        <v>26.853256565684408</v>
      </c>
      <c r="P22">
        <f t="shared" si="8"/>
        <v>1.4222948970097809E-2</v>
      </c>
      <c r="Q22">
        <f t="shared" si="4"/>
        <v>79.59836658485176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-0.84571159680337571</v>
      </c>
      <c r="D23" s="4">
        <f>Input!I24</f>
        <v>270.43290028571431</v>
      </c>
      <c r="E23">
        <f t="shared" si="2"/>
        <v>269.83001585714288</v>
      </c>
      <c r="F23">
        <f t="shared" si="9"/>
        <v>287.11737889957072</v>
      </c>
      <c r="G23">
        <f t="shared" si="5"/>
        <v>298.85292096069998</v>
      </c>
      <c r="H23">
        <f t="shared" si="3"/>
        <v>338952.90753977455</v>
      </c>
      <c r="M23" s="4">
        <f>Input!J24</f>
        <v>24.062944857142867</v>
      </c>
      <c r="N23">
        <f t="shared" si="6"/>
        <v>23.669759428571439</v>
      </c>
      <c r="O23">
        <f t="shared" si="7"/>
        <v>28.54452348911067</v>
      </c>
      <c r="P23">
        <f t="shared" si="8"/>
        <v>23.763324645924936</v>
      </c>
      <c r="Q23">
        <f t="shared" si="4"/>
        <v>31.573549005868433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-0.77633626060465566</v>
      </c>
      <c r="D24" s="4">
        <f>Input!I25</f>
        <v>297.37920457142855</v>
      </c>
      <c r="E24">
        <f t="shared" si="2"/>
        <v>296.77632014285712</v>
      </c>
      <c r="F24">
        <f t="shared" si="9"/>
        <v>317.3140036128417</v>
      </c>
      <c r="G24">
        <f t="shared" si="5"/>
        <v>421.79644231327808</v>
      </c>
      <c r="H24">
        <f t="shared" si="3"/>
        <v>304703.99783090729</v>
      </c>
      <c r="M24" s="4">
        <f>Input!J25</f>
        <v>26.946304285714234</v>
      </c>
      <c r="N24">
        <f t="shared" si="6"/>
        <v>26.553118857142806</v>
      </c>
      <c r="O24">
        <f t="shared" si="7"/>
        <v>30.196624713270982</v>
      </c>
      <c r="P24">
        <f t="shared" si="8"/>
        <v>13.27513492364031</v>
      </c>
      <c r="Q24">
        <f t="shared" si="4"/>
        <v>72.290702960983879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-0.7069609244059355</v>
      </c>
      <c r="D25" s="4">
        <f>Input!I26</f>
        <v>327.8903895714285</v>
      </c>
      <c r="E25">
        <f t="shared" si="2"/>
        <v>327.28750514285707</v>
      </c>
      <c r="F25">
        <f t="shared" si="9"/>
        <v>349.10497319710436</v>
      </c>
      <c r="G25">
        <f t="shared" si="5"/>
        <v>476.00191229810082</v>
      </c>
      <c r="H25">
        <f t="shared" si="3"/>
        <v>270617.433281912</v>
      </c>
      <c r="M25" s="4">
        <f>Input!J26</f>
        <v>30.511184999999955</v>
      </c>
      <c r="N25">
        <f t="shared" si="6"/>
        <v>30.117999571428527</v>
      </c>
      <c r="O25">
        <f t="shared" si="7"/>
        <v>31.790969584262665</v>
      </c>
      <c r="P25">
        <f t="shared" si="8"/>
        <v>2.7988286638422575</v>
      </c>
      <c r="Q25">
        <f t="shared" si="4"/>
        <v>145.61911793683637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-0.63758558820721534</v>
      </c>
      <c r="D26" s="4">
        <f>Input!I27</f>
        <v>361.65190700000005</v>
      </c>
      <c r="E26">
        <f t="shared" si="2"/>
        <v>361.04902257142862</v>
      </c>
      <c r="F26">
        <f t="shared" si="9"/>
        <v>382.4137675664025</v>
      </c>
      <c r="G26">
        <f t="shared" si="5"/>
        <v>456.45232870026126</v>
      </c>
      <c r="H26">
        <f t="shared" si="3"/>
        <v>237071.83794879608</v>
      </c>
      <c r="M26" s="4">
        <f>Input!J27</f>
        <v>33.761517428571551</v>
      </c>
      <c r="N26">
        <f t="shared" si="6"/>
        <v>33.368332000000123</v>
      </c>
      <c r="O26">
        <f t="shared" si="7"/>
        <v>33.308794369298148</v>
      </c>
      <c r="P26">
        <f t="shared" si="8"/>
        <v>3.5447294696047348E-3</v>
      </c>
      <c r="Q26">
        <f t="shared" si="4"/>
        <v>234.62908719525498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-0.56821025200849529</v>
      </c>
      <c r="D27" s="4">
        <f>Input!I28</f>
        <v>398.34920857142851</v>
      </c>
      <c r="E27">
        <f t="shared" si="2"/>
        <v>397.74632414285708</v>
      </c>
      <c r="F27">
        <f t="shared" si="9"/>
        <v>417.14529003928243</v>
      </c>
      <c r="G27">
        <f t="shared" si="5"/>
        <v>376.31987785067389</v>
      </c>
      <c r="H27">
        <f t="shared" si="3"/>
        <v>204456.5437579634</v>
      </c>
      <c r="M27" s="4">
        <f>Input!J28</f>
        <v>36.697301571428454</v>
      </c>
      <c r="N27">
        <f t="shared" si="6"/>
        <v>36.304116142857026</v>
      </c>
      <c r="O27">
        <f t="shared" si="7"/>
        <v>34.731522472879931</v>
      </c>
      <c r="P27">
        <f t="shared" si="8"/>
        <v>2.4730508508520299</v>
      </c>
      <c r="Q27">
        <f t="shared" si="4"/>
        <v>333.18629177576963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-0.49883491580977513</v>
      </c>
      <c r="D28" s="4">
        <f>Input!I29</f>
        <v>438.55896614285712</v>
      </c>
      <c r="E28">
        <f t="shared" si="2"/>
        <v>437.95608171428569</v>
      </c>
      <c r="F28">
        <f t="shared" si="9"/>
        <v>453.18642816739282</v>
      </c>
      <c r="G28">
        <f t="shared" si="5"/>
        <v>231.96345308167298</v>
      </c>
      <c r="H28">
        <f t="shared" si="3"/>
        <v>173162.1574109279</v>
      </c>
      <c r="M28" s="4">
        <f>Input!J29</f>
        <v>40.209757571428611</v>
      </c>
      <c r="N28">
        <f t="shared" si="6"/>
        <v>39.816572142857183</v>
      </c>
      <c r="O28">
        <f t="shared" si="7"/>
        <v>36.041138128110411</v>
      </c>
      <c r="P28">
        <f t="shared" si="8"/>
        <v>14.253901999706926</v>
      </c>
      <c r="Q28">
        <f t="shared" si="4"/>
        <v>473.75210609321994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-0.42945957961105502</v>
      </c>
      <c r="D29" s="4">
        <f>Input!I30</f>
        <v>481.1016235714286</v>
      </c>
      <c r="E29">
        <f t="shared" si="2"/>
        <v>480.49873914285718</v>
      </c>
      <c r="F29">
        <f t="shared" si="9"/>
        <v>490.40699138336674</v>
      </c>
      <c r="G29">
        <f t="shared" si="5"/>
        <v>98.173462461562892</v>
      </c>
      <c r="H29">
        <f t="shared" si="3"/>
        <v>143570.52242774641</v>
      </c>
      <c r="M29" s="4">
        <f>Input!J30</f>
        <v>42.542657428571488</v>
      </c>
      <c r="N29">
        <f t="shared" si="6"/>
        <v>42.14947200000006</v>
      </c>
      <c r="O29">
        <f t="shared" si="7"/>
        <v>37.220563215973954</v>
      </c>
      <c r="P29">
        <f t="shared" si="8"/>
        <v>24.294141801249708</v>
      </c>
      <c r="Q29">
        <f t="shared" si="4"/>
        <v>580.74961167220772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-0.36008424341233491</v>
      </c>
      <c r="D30" s="4">
        <f>Input!I31</f>
        <v>529.35857514285715</v>
      </c>
      <c r="E30">
        <f t="shared" si="2"/>
        <v>528.75569071428572</v>
      </c>
      <c r="F30">
        <f t="shared" si="9"/>
        <v>528.6610176750836</v>
      </c>
      <c r="G30">
        <f t="shared" si="5"/>
        <v>8.9629843517663194E-3</v>
      </c>
      <c r="H30">
        <f t="shared" si="3"/>
        <v>116044.45548970916</v>
      </c>
      <c r="M30" s="4">
        <f>Input!J31</f>
        <v>48.256951571428544</v>
      </c>
      <c r="N30">
        <f t="shared" si="6"/>
        <v>47.863766142857116</v>
      </c>
      <c r="O30">
        <f t="shared" si="7"/>
        <v>38.254026291716833</v>
      </c>
      <c r="P30">
        <f t="shared" si="8"/>
        <v>92.347100006593664</v>
      </c>
      <c r="Q30">
        <f t="shared" si="4"/>
        <v>888.81742800287157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-0.29070890721361481</v>
      </c>
      <c r="D31" s="4">
        <f>Input!I32</f>
        <v>579.0834187142857</v>
      </c>
      <c r="E31">
        <f t="shared" si="2"/>
        <v>578.48053428571427</v>
      </c>
      <c r="F31">
        <f t="shared" si="9"/>
        <v>567.78843040086599</v>
      </c>
      <c r="G31">
        <f t="shared" si="5"/>
        <v>114.32108548438767</v>
      </c>
      <c r="H31">
        <f t="shared" si="3"/>
        <v>90917.670115961038</v>
      </c>
      <c r="M31" s="4">
        <f>Input!J32</f>
        <v>49.724843571428551</v>
      </c>
      <c r="N31">
        <f t="shared" si="6"/>
        <v>49.331658142857123</v>
      </c>
      <c r="O31">
        <f t="shared" si="7"/>
        <v>39.127412725782399</v>
      </c>
      <c r="P31">
        <f t="shared" si="8"/>
        <v>104.1266245318905</v>
      </c>
      <c r="Q31">
        <f t="shared" si="4"/>
        <v>978.49678439149557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-0.22133357101489468</v>
      </c>
      <c r="D32" s="4">
        <f>Input!I33</f>
        <v>628.86068714285716</v>
      </c>
      <c r="E32">
        <f t="shared" si="2"/>
        <v>628.25780271428573</v>
      </c>
      <c r="F32">
        <f t="shared" si="9"/>
        <v>607.61701552163186</v>
      </c>
      <c r="G32">
        <f t="shared" si="5"/>
        <v>426.04209593242422</v>
      </c>
      <c r="H32">
        <f t="shared" si="3"/>
        <v>68485.312547668393</v>
      </c>
      <c r="M32" s="4">
        <f>Input!J33</f>
        <v>49.77726842857146</v>
      </c>
      <c r="N32">
        <f t="shared" si="6"/>
        <v>49.384083000000032</v>
      </c>
      <c r="O32">
        <f t="shared" si="7"/>
        <v>39.828585120765872</v>
      </c>
      <c r="P32">
        <f t="shared" si="8"/>
        <v>91.307539720048524</v>
      </c>
      <c r="Q32">
        <f t="shared" si="4"/>
        <v>981.77932966999367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-0.15195823481617454</v>
      </c>
      <c r="D33" s="4">
        <f>Input!I34</f>
        <v>676.67202857142854</v>
      </c>
      <c r="E33">
        <f t="shared" si="2"/>
        <v>676.06914414285711</v>
      </c>
      <c r="F33">
        <f t="shared" si="9"/>
        <v>647.9646793709926</v>
      </c>
      <c r="G33">
        <f t="shared" si="5"/>
        <v>789.86094011297348</v>
      </c>
      <c r="H33">
        <f t="shared" si="3"/>
        <v>48995.522472527598</v>
      </c>
      <c r="M33" s="4">
        <f>Input!J34</f>
        <v>47.811341428571382</v>
      </c>
      <c r="N33">
        <f t="shared" si="6"/>
        <v>47.418155999999954</v>
      </c>
      <c r="O33">
        <f t="shared" si="7"/>
        <v>40.34766384936075</v>
      </c>
      <c r="P33">
        <f t="shared" si="8"/>
        <v>49.991859252250599</v>
      </c>
      <c r="Q33">
        <f t="shared" si="4"/>
        <v>862.44600926999033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-8.2582898617454423E-2</v>
      </c>
      <c r="D34" s="4">
        <f>Input!I35</f>
        <v>723.27760157142859</v>
      </c>
      <c r="E34">
        <f t="shared" si="2"/>
        <v>722.67471714285716</v>
      </c>
      <c r="F34">
        <f t="shared" si="9"/>
        <v>688.64193802538637</v>
      </c>
      <c r="G34">
        <f t="shared" si="5"/>
        <v>1158.2300544585562</v>
      </c>
      <c r="H34">
        <f t="shared" si="3"/>
        <v>32642.39457368404</v>
      </c>
      <c r="M34" s="4">
        <f>Input!J35</f>
        <v>46.605573000000049</v>
      </c>
      <c r="N34">
        <f t="shared" si="6"/>
        <v>46.212387571428621</v>
      </c>
      <c r="O34">
        <f t="shared" si="7"/>
        <v>40.677258654393754</v>
      </c>
      <c r="P34">
        <f t="shared" si="8"/>
        <v>30.63765212819559</v>
      </c>
      <c r="Q34">
        <f t="shared" si="4"/>
        <v>793.07924428196384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-1.3207562418734305E-2</v>
      </c>
      <c r="D35" s="4">
        <f>Input!I36</f>
        <v>769.90938699999992</v>
      </c>
      <c r="E35">
        <f t="shared" si="2"/>
        <v>769.3065025714285</v>
      </c>
      <c r="F35">
        <f t="shared" si="9"/>
        <v>729.45458174886301</v>
      </c>
      <c r="G35">
        <f t="shared" si="5"/>
        <v>1588.1755932480289</v>
      </c>
      <c r="H35">
        <f t="shared" si="3"/>
        <v>19560.657334546566</v>
      </c>
      <c r="M35" s="4">
        <f>Input!J36</f>
        <v>46.631785428571334</v>
      </c>
      <c r="N35">
        <f t="shared" si="6"/>
        <v>46.238599999999906</v>
      </c>
      <c r="O35">
        <f t="shared" si="7"/>
        <v>40.812643723476647</v>
      </c>
      <c r="P35">
        <f t="shared" si="8"/>
        <v>29.441001514742148</v>
      </c>
      <c r="Q35">
        <f t="shared" si="4"/>
        <v>794.55630251569437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5.6167773779985816E-2</v>
      </c>
      <c r="D36" s="4">
        <f>Input!I37</f>
        <v>816.51495999999986</v>
      </c>
      <c r="E36">
        <f t="shared" si="2"/>
        <v>815.91207557142843</v>
      </c>
      <c r="F36">
        <f t="shared" si="9"/>
        <v>770.20645219012692</v>
      </c>
      <c r="G36">
        <f t="shared" si="5"/>
        <v>2089.0040086733752</v>
      </c>
      <c r="H36">
        <f t="shared" si="3"/>
        <v>9822.3063595613748</v>
      </c>
      <c r="M36" s="4">
        <f>Input!J37</f>
        <v>46.605572999999936</v>
      </c>
      <c r="N36">
        <f t="shared" si="6"/>
        <v>46.212387571428508</v>
      </c>
      <c r="O36">
        <f t="shared" si="7"/>
        <v>40.751870441263932</v>
      </c>
      <c r="P36">
        <f t="shared" si="8"/>
        <v>29.81724732882077</v>
      </c>
      <c r="Q36">
        <f t="shared" si="4"/>
        <v>793.07924428195736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0.12554310997870594</v>
      </c>
      <c r="D37" s="4">
        <f>Input!I38</f>
        <v>858.84791857142852</v>
      </c>
      <c r="E37">
        <f t="shared" si="2"/>
        <v>858.24503414285709</v>
      </c>
      <c r="F37">
        <f t="shared" si="9"/>
        <v>810.7022662492808</v>
      </c>
      <c r="G37">
        <f t="shared" si="5"/>
        <v>2260.3147789824693</v>
      </c>
      <c r="H37">
        <f t="shared" si="3"/>
        <v>3435.3355264593006</v>
      </c>
      <c r="M37" s="4">
        <f>Input!J38</f>
        <v>42.332958571428662</v>
      </c>
      <c r="N37">
        <f t="shared" si="6"/>
        <v>41.939773142857234</v>
      </c>
      <c r="O37">
        <f t="shared" si="7"/>
        <v>40.495814059153822</v>
      </c>
      <c r="P37">
        <f t="shared" si="8"/>
        <v>2.0850178354095963</v>
      </c>
      <c r="Q37">
        <f t="shared" si="4"/>
        <v>570.68662583302967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0.19491844617742607</v>
      </c>
      <c r="D38" s="4">
        <f>Input!I39</f>
        <v>899.08388857142847</v>
      </c>
      <c r="E38">
        <f t="shared" si="2"/>
        <v>898.48100414285705</v>
      </c>
      <c r="F38">
        <f t="shared" si="9"/>
        <v>850.75041896936671</v>
      </c>
      <c r="G38">
        <f t="shared" si="5"/>
        <v>2278.2087610038157</v>
      </c>
      <c r="H38">
        <f t="shared" si="3"/>
        <v>344.60660186956648</v>
      </c>
      <c r="M38" s="4">
        <f>Input!J39</f>
        <v>40.235969999999952</v>
      </c>
      <c r="N38">
        <f t="shared" si="6"/>
        <v>39.842784571428524</v>
      </c>
      <c r="O38">
        <f t="shared" si="7"/>
        <v>40.048152720085923</v>
      </c>
      <c r="P38">
        <f t="shared" si="8"/>
        <v>4.2176076482967645E-2</v>
      </c>
      <c r="Q38">
        <f t="shared" si="4"/>
        <v>474.89386461679993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0.2642937823761462</v>
      </c>
      <c r="D39" s="4">
        <f>Input!I40</f>
        <v>935.85982714285706</v>
      </c>
      <c r="E39">
        <f t="shared" si="2"/>
        <v>935.25694271428563</v>
      </c>
      <c r="F39">
        <f t="shared" si="9"/>
        <v>890.16569851040947</v>
      </c>
      <c r="G39">
        <f t="shared" si="5"/>
        <v>2033.2203038535952</v>
      </c>
      <c r="H39">
        <f t="shared" si="3"/>
        <v>434.7932620383209</v>
      </c>
      <c r="M39" s="4">
        <f>Input!J40</f>
        <v>36.775938571428583</v>
      </c>
      <c r="N39">
        <f t="shared" si="6"/>
        <v>36.382753142857155</v>
      </c>
      <c r="O39">
        <f t="shared" si="7"/>
        <v>39.415279541042764</v>
      </c>
      <c r="P39">
        <f t="shared" si="8"/>
        <v>9.1962163556925862</v>
      </c>
      <c r="Q39">
        <f t="shared" si="4"/>
        <v>336.06325940748883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0.33366911857486631</v>
      </c>
      <c r="D40" s="4">
        <f>Input!I41</f>
        <v>973.08137599999986</v>
      </c>
      <c r="E40">
        <f t="shared" si="2"/>
        <v>972.47849157142844</v>
      </c>
      <c r="F40">
        <f t="shared" si="9"/>
        <v>928.7718492010149</v>
      </c>
      <c r="G40">
        <f t="shared" si="5"/>
        <v>1910.2705872952274</v>
      </c>
      <c r="H40">
        <f t="shared" si="3"/>
        <v>3535.2356356275914</v>
      </c>
      <c r="M40" s="4">
        <f>Input!J41</f>
        <v>37.221548857142807</v>
      </c>
      <c r="N40">
        <f t="shared" si="6"/>
        <v>36.828363428571379</v>
      </c>
      <c r="O40">
        <f t="shared" si="7"/>
        <v>38.606150690605439</v>
      </c>
      <c r="P40">
        <f t="shared" si="8"/>
        <v>3.1605275490505602</v>
      </c>
      <c r="Q40">
        <f t="shared" si="4"/>
        <v>352.59970861809109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0.40304445477358641</v>
      </c>
      <c r="D41" s="4">
        <f>Input!I42</f>
        <v>1010.9582337142856</v>
      </c>
      <c r="E41">
        <f t="shared" si="2"/>
        <v>1010.3553492857142</v>
      </c>
      <c r="F41">
        <f t="shared" si="9"/>
        <v>966.4039237086954</v>
      </c>
      <c r="G41">
        <f t="shared" si="5"/>
        <v>1931.7278102522196</v>
      </c>
      <c r="H41">
        <f t="shared" si="3"/>
        <v>9426.4529657356288</v>
      </c>
      <c r="M41" s="4">
        <f>Input!J42</f>
        <v>37.876857714285734</v>
      </c>
      <c r="N41">
        <f t="shared" si="6"/>
        <v>37.483672285714306</v>
      </c>
      <c r="O41">
        <f t="shared" si="7"/>
        <v>37.632074507680521</v>
      </c>
      <c r="P41">
        <f t="shared" si="8"/>
        <v>2.202321948450978E-2</v>
      </c>
      <c r="Q41">
        <f t="shared" si="4"/>
        <v>377.63944400114667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0.47241979097230652</v>
      </c>
      <c r="D42" s="4">
        <f>Input!I43</f>
        <v>1043.0159478571429</v>
      </c>
      <c r="E42">
        <f t="shared" si="2"/>
        <v>1042.4130634285716</v>
      </c>
      <c r="F42">
        <f t="shared" si="9"/>
        <v>1002.9103723098306</v>
      </c>
      <c r="G42">
        <f t="shared" si="5"/>
        <v>1560.4626056226623</v>
      </c>
      <c r="H42">
        <f t="shared" si="3"/>
        <v>17847.990253990822</v>
      </c>
      <c r="M42" s="4">
        <f>Input!J43</f>
        <v>32.057714142857321</v>
      </c>
      <c r="N42">
        <f t="shared" si="6"/>
        <v>31.664528714285893</v>
      </c>
      <c r="O42">
        <f t="shared" si="7"/>
        <v>36.506448601135212</v>
      </c>
      <c r="P42">
        <f t="shared" si="8"/>
        <v>23.444188190666914</v>
      </c>
      <c r="Q42">
        <f t="shared" si="4"/>
        <v>185.33565422745707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0.54179512717102662</v>
      </c>
      <c r="D43" s="4">
        <f>Input!I44</f>
        <v>1070.9058970000003</v>
      </c>
      <c r="E43">
        <f t="shared" si="2"/>
        <v>1070.303012571429</v>
      </c>
      <c r="F43">
        <f t="shared" si="9"/>
        <v>1038.1548257804027</v>
      </c>
      <c r="G43">
        <f t="shared" si="5"/>
        <v>1033.5059139507191</v>
      </c>
      <c r="H43">
        <f t="shared" si="3"/>
        <v>28507.223893680624</v>
      </c>
      <c r="M43" s="4">
        <f>Input!J44</f>
        <v>27.889949142857404</v>
      </c>
      <c r="N43">
        <f t="shared" si="6"/>
        <v>27.496763714285976</v>
      </c>
      <c r="O43">
        <f t="shared" si="7"/>
        <v>35.244453470572047</v>
      </c>
      <c r="P43">
        <f t="shared" si="8"/>
        <v>60.026696559660124</v>
      </c>
      <c r="Q43">
        <f t="shared" si="4"/>
        <v>89.227649234919483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0.61117046336974679</v>
      </c>
      <c r="D44" s="4">
        <f>Input!I45</f>
        <v>1095.6503632857143</v>
      </c>
      <c r="E44">
        <f t="shared" si="2"/>
        <v>1095.0474788571428</v>
      </c>
      <c r="F44">
        <f t="shared" si="9"/>
        <v>1072.017538213375</v>
      </c>
      <c r="G44">
        <f t="shared" si="5"/>
        <v>530.37816605546618</v>
      </c>
      <c r="H44">
        <f t="shared" si="3"/>
        <v>41088.723736076339</v>
      </c>
      <c r="M44" s="4">
        <f>Input!J45</f>
        <v>24.744466285713997</v>
      </c>
      <c r="N44">
        <f t="shared" si="6"/>
        <v>24.351280857142569</v>
      </c>
      <c r="O44">
        <f t="shared" si="7"/>
        <v>33.862712432972415</v>
      </c>
      <c r="P44">
        <f t="shared" si="8"/>
        <v>90.467330621693023</v>
      </c>
      <c r="Q44">
        <f t="shared" si="4"/>
        <v>39.697005338350642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0.68054579956846695</v>
      </c>
      <c r="D45" s="4">
        <f>Input!I46</f>
        <v>1118.1667789999999</v>
      </c>
      <c r="E45">
        <f t="shared" si="2"/>
        <v>1117.5638945714286</v>
      </c>
      <c r="F45">
        <f t="shared" si="9"/>
        <v>1104.3964666970446</v>
      </c>
      <c r="G45">
        <f t="shared" si="5"/>
        <v>173.38115682710409</v>
      </c>
      <c r="H45">
        <f t="shared" si="3"/>
        <v>55263.765373495866</v>
      </c>
      <c r="M45" s="4">
        <f>Input!J46</f>
        <v>22.516415714285586</v>
      </c>
      <c r="N45">
        <f t="shared" si="6"/>
        <v>22.123230285714158</v>
      </c>
      <c r="O45">
        <f t="shared" si="7"/>
        <v>32.378928483669704</v>
      </c>
      <c r="P45">
        <f t="shared" si="8"/>
        <v>105.17934552754863</v>
      </c>
      <c r="Q45">
        <f t="shared" si="4"/>
        <v>16.585300096805163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0.749921135767187</v>
      </c>
      <c r="D46" s="4">
        <f>Input!I47</f>
        <v>1140.1327352857145</v>
      </c>
      <c r="E46">
        <f t="shared" si="2"/>
        <v>1139.5298508571432</v>
      </c>
      <c r="F46">
        <f t="shared" si="9"/>
        <v>1135.2079758353648</v>
      </c>
      <c r="G46">
        <f t="shared" si="5"/>
        <v>18.678603703872014</v>
      </c>
      <c r="H46">
        <f t="shared" si="3"/>
        <v>70699.605509106419</v>
      </c>
      <c r="M46" s="4">
        <f>Input!J47</f>
        <v>21.965956285714583</v>
      </c>
      <c r="N46">
        <f t="shared" si="6"/>
        <v>21.572770857143155</v>
      </c>
      <c r="O46">
        <f t="shared" si="7"/>
        <v>30.811509138320098</v>
      </c>
      <c r="P46">
        <f t="shared" si="8"/>
        <v>85.354285028084291</v>
      </c>
      <c r="Q46">
        <f t="shared" si="4"/>
        <v>12.404807707047922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0.81929647196590716</v>
      </c>
      <c r="D47" s="4">
        <f>Input!I48</f>
        <v>1159.4774555714287</v>
      </c>
      <c r="E47">
        <f t="shared" si="2"/>
        <v>1158.8745711428573</v>
      </c>
      <c r="F47">
        <f t="shared" si="9"/>
        <v>1164.3871661265705</v>
      </c>
      <c r="G47">
        <f t="shared" si="5"/>
        <v>30.388703454459307</v>
      </c>
      <c r="H47">
        <f t="shared" si="3"/>
        <v>87068.17239534804</v>
      </c>
      <c r="M47" s="4">
        <f>Input!J48</f>
        <v>19.344720285714175</v>
      </c>
      <c r="N47">
        <f t="shared" si="6"/>
        <v>18.951534857142747</v>
      </c>
      <c r="O47">
        <f t="shared" si="7"/>
        <v>29.179190291205625</v>
      </c>
      <c r="P47">
        <f t="shared" si="8"/>
        <v>104.60493567791593</v>
      </c>
      <c r="Q47">
        <f t="shared" si="4"/>
        <v>0.81145857449337133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0.88867180816462721</v>
      </c>
      <c r="D48" s="4">
        <f>Input!I49</f>
        <v>1173.5534919999998</v>
      </c>
      <c r="E48">
        <f t="shared" si="2"/>
        <v>1172.9506075714285</v>
      </c>
      <c r="F48">
        <f t="shared" si="9"/>
        <v>1191.8878358271679</v>
      </c>
      <c r="G48">
        <f t="shared" si="5"/>
        <v>358.6186140099768</v>
      </c>
      <c r="H48">
        <f t="shared" si="3"/>
        <v>104053.87849699524</v>
      </c>
      <c r="M48" s="4">
        <f>Input!J49</f>
        <v>14.076036428571115</v>
      </c>
      <c r="N48">
        <f t="shared" si="6"/>
        <v>13.682850999999687</v>
      </c>
      <c r="O48">
        <f t="shared" si="7"/>
        <v>27.500669700597477</v>
      </c>
      <c r="P48">
        <f t="shared" si="8"/>
        <v>190.93211364259</v>
      </c>
      <c r="Q48">
        <f t="shared" si="4"/>
        <v>19.078322427610409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0.95804714436334737</v>
      </c>
      <c r="D49" s="4">
        <f>Input!I50</f>
        <v>1190.696374285714</v>
      </c>
      <c r="E49">
        <f t="shared" si="2"/>
        <v>1190.0934898571427</v>
      </c>
      <c r="F49">
        <f t="shared" si="9"/>
        <v>1217.6820957361654</v>
      </c>
      <c r="G49">
        <f t="shared" si="5"/>
        <v>761.13117434804474</v>
      </c>
      <c r="H49">
        <f t="shared" si="3"/>
        <v>121360.32897856242</v>
      </c>
      <c r="M49" s="4">
        <f>Input!J50</f>
        <v>17.142882285714222</v>
      </c>
      <c r="N49">
        <f t="shared" si="6"/>
        <v>16.749696857142794</v>
      </c>
      <c r="O49">
        <f t="shared" si="7"/>
        <v>25.794259908997358</v>
      </c>
      <c r="P49">
        <f t="shared" si="8"/>
        <v>81.804120798972733</v>
      </c>
      <c r="Q49">
        <f t="shared" si="4"/>
        <v>1.6926739746472586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1.0274224805620675</v>
      </c>
      <c r="D50" s="4">
        <f>Input!I51</f>
        <v>1208.6518397142859</v>
      </c>
      <c r="E50">
        <f t="shared" si="2"/>
        <v>1208.0489552857143</v>
      </c>
      <c r="F50">
        <f t="shared" si="9"/>
        <v>1241.7596650121263</v>
      </c>
      <c r="G50">
        <f t="shared" si="5"/>
        <v>1136.411950258409</v>
      </c>
      <c r="H50">
        <f t="shared" si="3"/>
        <v>138715.77215868168</v>
      </c>
      <c r="M50" s="4">
        <f>Input!J51</f>
        <v>17.95546542857187</v>
      </c>
      <c r="N50">
        <f t="shared" si="6"/>
        <v>17.562280000000442</v>
      </c>
      <c r="O50">
        <f t="shared" si="7"/>
        <v>24.077569275961082</v>
      </c>
      <c r="P50">
        <f t="shared" si="8"/>
        <v>42.448994349447723</v>
      </c>
      <c r="Q50">
        <f t="shared" si="4"/>
        <v>0.23857842271820981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1.0967978167607877</v>
      </c>
      <c r="D51" s="4">
        <f>Input!I52</f>
        <v>1224.9821388571429</v>
      </c>
      <c r="E51">
        <f t="shared" si="2"/>
        <v>1224.3792544285716</v>
      </c>
      <c r="F51">
        <f t="shared" si="9"/>
        <v>1264.126883419892</v>
      </c>
      <c r="G51">
        <f t="shared" si="5"/>
        <v>1579.874010431656</v>
      </c>
      <c r="H51">
        <f t="shared" si="3"/>
        <v>155877.21161295977</v>
      </c>
      <c r="M51" s="4">
        <f>Input!J52</f>
        <v>16.330299142857029</v>
      </c>
      <c r="N51">
        <f t="shared" si="6"/>
        <v>15.937113714285601</v>
      </c>
      <c r="O51">
        <f t="shared" si="7"/>
        <v>22.367218407765602</v>
      </c>
      <c r="P51">
        <f t="shared" si="8"/>
        <v>41.34624636911353</v>
      </c>
      <c r="Q51">
        <f t="shared" si="4"/>
        <v>4.4673522546872091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1.1661731529595076</v>
      </c>
      <c r="D52" s="4">
        <f>Input!I53</f>
        <v>1241.4172874285712</v>
      </c>
      <c r="E52">
        <f t="shared" si="2"/>
        <v>1240.8144029999999</v>
      </c>
      <c r="F52">
        <f t="shared" si="9"/>
        <v>1284.8054811040363</v>
      </c>
      <c r="G52">
        <f t="shared" si="5"/>
        <v>1935.2149527554336</v>
      </c>
      <c r="H52">
        <f t="shared" si="3"/>
        <v>172633.16950049615</v>
      </c>
      <c r="M52" s="4">
        <f>Input!J53</f>
        <v>16.435148571428272</v>
      </c>
      <c r="N52">
        <f t="shared" si="6"/>
        <v>16.041963142856844</v>
      </c>
      <c r="O52">
        <f t="shared" si="7"/>
        <v>20.678597684144272</v>
      </c>
      <c r="P52">
        <f t="shared" si="8"/>
        <v>21.498379869459679</v>
      </c>
      <c r="Q52">
        <f t="shared" si="4"/>
        <v>4.0351238067595894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1.2355484891582278</v>
      </c>
      <c r="D53" s="4">
        <f>Input!I54</f>
        <v>1255.9127215714286</v>
      </c>
      <c r="E53">
        <f t="shared" si="2"/>
        <v>1255.3098371428573</v>
      </c>
      <c r="F53">
        <f t="shared" si="9"/>
        <v>1303.8311509891228</v>
      </c>
      <c r="G53">
        <f t="shared" si="5"/>
        <v>2354.3178973677918</v>
      </c>
      <c r="H53">
        <f t="shared" si="3"/>
        <v>188805.15307146273</v>
      </c>
      <c r="M53" s="4">
        <f>Input!J54</f>
        <v>14.495434142857448</v>
      </c>
      <c r="N53">
        <f t="shared" si="6"/>
        <v>14.10224871428602</v>
      </c>
      <c r="O53">
        <f t="shared" si="7"/>
        <v>19.025669885086476</v>
      </c>
      <c r="P53">
        <f t="shared" si="8"/>
        <v>24.240076025086132</v>
      </c>
      <c r="Q53">
        <f t="shared" si="4"/>
        <v>15.590464208411063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1.304923825356948</v>
      </c>
      <c r="D54" s="4">
        <f>Input!I55</f>
        <v>1270.4081557142858</v>
      </c>
      <c r="E54">
        <f t="shared" si="2"/>
        <v>1269.8052712857143</v>
      </c>
      <c r="F54">
        <f t="shared" si="9"/>
        <v>1321.2519711772511</v>
      </c>
      <c r="G54">
        <f t="shared" si="5"/>
        <v>2646.7629297298536</v>
      </c>
      <c r="H54">
        <f t="shared" si="3"/>
        <v>204247.92830214652</v>
      </c>
      <c r="M54" s="4">
        <f>Input!J55</f>
        <v>14.495434142857221</v>
      </c>
      <c r="N54">
        <f t="shared" si="6"/>
        <v>14.102248714285793</v>
      </c>
      <c r="O54">
        <f t="shared" si="7"/>
        <v>17.420820188128243</v>
      </c>
      <c r="P54">
        <f t="shared" si="8"/>
        <v>11.012916627000852</v>
      </c>
      <c r="Q54">
        <f t="shared" si="4"/>
        <v>15.590464208412859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1.3742991615556681</v>
      </c>
      <c r="D55" s="4">
        <f>Input!I56</f>
        <v>1285.2967751428571</v>
      </c>
      <c r="E55">
        <f t="shared" si="2"/>
        <v>1284.6938907142858</v>
      </c>
      <c r="F55">
        <f t="shared" si="9"/>
        <v>1337.1267252902205</v>
      </c>
      <c r="G55">
        <f t="shared" si="5"/>
        <v>2749.2021416673383</v>
      </c>
      <c r="H55">
        <f t="shared" si="3"/>
        <v>218848.74440147416</v>
      </c>
      <c r="M55" s="4">
        <f>Input!J56</f>
        <v>14.888619428571246</v>
      </c>
      <c r="N55">
        <f t="shared" si="6"/>
        <v>14.495433999999818</v>
      </c>
      <c r="O55">
        <f t="shared" si="7"/>
        <v>15.874754112969372</v>
      </c>
      <c r="P55">
        <f t="shared" si="8"/>
        <v>1.9025239740423421</v>
      </c>
      <c r="Q55">
        <f t="shared" si="4"/>
        <v>12.640093400966791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1.4436744977543883</v>
      </c>
      <c r="D56" s="4">
        <f>Input!I57</f>
        <v>1300.9717654285716</v>
      </c>
      <c r="E56">
        <f t="shared" si="2"/>
        <v>1300.3688810000003</v>
      </c>
      <c r="F56">
        <f t="shared" si="9"/>
        <v>1351.523167693128</v>
      </c>
      <c r="G56">
        <f t="shared" si="5"/>
        <v>2616.7610470827003</v>
      </c>
      <c r="H56">
        <f t="shared" si="3"/>
        <v>232525.67981785699</v>
      </c>
      <c r="M56" s="4">
        <f>Input!J57</f>
        <v>15.674990285714557</v>
      </c>
      <c r="N56">
        <f t="shared" si="6"/>
        <v>15.281804857143129</v>
      </c>
      <c r="O56">
        <f t="shared" si="7"/>
        <v>14.396442402907427</v>
      </c>
      <c r="P56">
        <f t="shared" si="8"/>
        <v>0.78386667537026578</v>
      </c>
      <c r="Q56">
        <f t="shared" si="4"/>
        <v>7.666918217241272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1.5130498339531084</v>
      </c>
      <c r="D57" s="4">
        <f>Input!I58</f>
        <v>1314.2090064285715</v>
      </c>
      <c r="E57">
        <f t="shared" si="2"/>
        <v>1313.6061220000001</v>
      </c>
      <c r="F57">
        <f t="shared" si="9"/>
        <v>1364.5162781019385</v>
      </c>
      <c r="G57">
        <f t="shared" si="5"/>
        <v>2591.8439943237313</v>
      </c>
      <c r="H57">
        <f t="shared" si="3"/>
        <v>245225.29460507989</v>
      </c>
      <c r="M57" s="4">
        <f>Input!J58</f>
        <v>13.237240999999813</v>
      </c>
      <c r="N57">
        <f t="shared" si="6"/>
        <v>12.844055571428385</v>
      </c>
      <c r="O57">
        <f t="shared" si="7"/>
        <v>12.993110408810535</v>
      </c>
      <c r="P57">
        <f t="shared" si="8"/>
        <v>2.2217344547019405E-2</v>
      </c>
      <c r="Q57">
        <f t="shared" si="4"/>
        <v>27.109405522486497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1.5824251701518284</v>
      </c>
      <c r="D58" s="4">
        <f>Input!I59</f>
        <v>1327.9967068571427</v>
      </c>
      <c r="E58">
        <f t="shared" si="2"/>
        <v>1327.3938224285712</v>
      </c>
      <c r="F58">
        <f t="shared" si="9"/>
        <v>1376.1865464283712</v>
      </c>
      <c r="G58">
        <f t="shared" si="5"/>
        <v>2380.7299153206632</v>
      </c>
      <c r="H58">
        <f t="shared" si="3"/>
        <v>256919.77665204444</v>
      </c>
      <c r="M58" s="4">
        <f>Input!J59</f>
        <v>13.78770042857127</v>
      </c>
      <c r="N58">
        <f t="shared" si="6"/>
        <v>13.394514999999842</v>
      </c>
      <c r="O58">
        <f t="shared" si="7"/>
        <v>11.670268326432769</v>
      </c>
      <c r="P58">
        <f t="shared" si="8"/>
        <v>2.973026591307117</v>
      </c>
      <c r="Q58">
        <f t="shared" si="4"/>
        <v>21.680290655572446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1.6518005063505485</v>
      </c>
      <c r="D59" s="4">
        <f>Input!I60</f>
        <v>1340.1330288571428</v>
      </c>
      <c r="E59">
        <f t="shared" si="2"/>
        <v>1339.5301444285715</v>
      </c>
      <c r="F59">
        <f t="shared" si="9"/>
        <v>1386.6183240921061</v>
      </c>
      <c r="G59">
        <f t="shared" si="5"/>
        <v>2217.2966640253203</v>
      </c>
      <c r="H59">
        <f t="shared" si="3"/>
        <v>267603.76201926899</v>
      </c>
      <c r="M59" s="4">
        <f>Input!J60</f>
        <v>12.136322000000064</v>
      </c>
      <c r="N59">
        <f t="shared" si="6"/>
        <v>11.743136571428636</v>
      </c>
      <c r="O59">
        <f t="shared" si="7"/>
        <v>10.431777663734952</v>
      </c>
      <c r="P59">
        <f t="shared" si="8"/>
        <v>1.7196621847875722</v>
      </c>
      <c r="Q59">
        <f t="shared" si="4"/>
        <v>39.785670553498072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1.7211758425492687</v>
      </c>
      <c r="D60" s="4">
        <f>Input!I61</f>
        <v>1351.9023777142859</v>
      </c>
      <c r="E60">
        <f t="shared" si="2"/>
        <v>1351.2994932857146</v>
      </c>
      <c r="F60">
        <f t="shared" si="9"/>
        <v>1395.8982726917445</v>
      </c>
      <c r="G60">
        <f t="shared" si="5"/>
        <v>1989.0511245077223</v>
      </c>
      <c r="H60">
        <f t="shared" si="3"/>
        <v>277290.99451058352</v>
      </c>
      <c r="M60" s="4">
        <f>Input!J61</f>
        <v>11.769348857143086</v>
      </c>
      <c r="N60">
        <f t="shared" si="6"/>
        <v>11.376163428571658</v>
      </c>
      <c r="O60">
        <f t="shared" si="7"/>
        <v>9.2799485996384181</v>
      </c>
      <c r="P60">
        <f t="shared" si="8"/>
        <v>4.3941166090396129</v>
      </c>
      <c r="Q60">
        <f t="shared" si="4"/>
        <v>44.549770868434145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1.7905511787479889</v>
      </c>
      <c r="D61" s="4">
        <f>Input!I62</f>
        <v>1363.5144524285715</v>
      </c>
      <c r="E61">
        <f t="shared" si="2"/>
        <v>1362.911568</v>
      </c>
      <c r="F61">
        <f t="shared" si="9"/>
        <v>1404.1139351357263</v>
      </c>
      <c r="G61">
        <f t="shared" si="5"/>
        <v>1697.6350575871757</v>
      </c>
      <c r="H61">
        <f t="shared" si="3"/>
        <v>286010.96885838674</v>
      </c>
      <c r="M61" s="4">
        <f>Input!J62</f>
        <v>11.612074714285654</v>
      </c>
      <c r="N61">
        <f t="shared" si="6"/>
        <v>11.218889285714226</v>
      </c>
      <c r="O61">
        <f t="shared" si="7"/>
        <v>8.2156624439816159</v>
      </c>
      <c r="P61">
        <f t="shared" si="8"/>
        <v>9.01937146290323</v>
      </c>
      <c r="Q61">
        <f t="shared" si="4"/>
        <v>46.673977893949129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1.859926514946709</v>
      </c>
      <c r="D62" s="4">
        <f>Input!I63</f>
        <v>1375.8080484285715</v>
      </c>
      <c r="E62">
        <f t="shared" si="2"/>
        <v>1375.205164</v>
      </c>
      <c r="F62">
        <f t="shared" si="9"/>
        <v>1411.3524483483563</v>
      </c>
      <c r="G62">
        <f t="shared" si="5"/>
        <v>1306.62616576093</v>
      </c>
      <c r="H62">
        <f t="shared" si="3"/>
        <v>293805.67770124419</v>
      </c>
      <c r="M62" s="4">
        <f>Input!J63</f>
        <v>12.29359599999998</v>
      </c>
      <c r="N62">
        <f t="shared" si="6"/>
        <v>11.900410571428552</v>
      </c>
      <c r="O62">
        <f t="shared" si="7"/>
        <v>7.2385132126301741</v>
      </c>
      <c r="P62">
        <f t="shared" si="8"/>
        <v>21.733286983971286</v>
      </c>
      <c r="Q62">
        <f t="shared" si="4"/>
        <v>37.826366370232464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1.929301851145429</v>
      </c>
      <c r="D63" s="4">
        <f>Input!I64</f>
        <v>1385.5590457142857</v>
      </c>
      <c r="E63">
        <f t="shared" si="2"/>
        <v>1384.9561612857142</v>
      </c>
      <c r="F63">
        <f t="shared" si="9"/>
        <v>1417.6994107215312</v>
      </c>
      <c r="G63">
        <f t="shared" si="5"/>
        <v>1072.1203836161308</v>
      </c>
      <c r="H63">
        <f t="shared" si="3"/>
        <v>300726.55688465218</v>
      </c>
      <c r="M63" s="4">
        <f>Input!J64</f>
        <v>9.7509972857142202</v>
      </c>
      <c r="N63">
        <f t="shared" si="6"/>
        <v>9.3578118571427922</v>
      </c>
      <c r="O63">
        <f t="shared" si="7"/>
        <v>6.3469623731747564</v>
      </c>
      <c r="P63">
        <f t="shared" si="8"/>
        <v>9.0652146151105875</v>
      </c>
      <c r="Q63">
        <f t="shared" si="4"/>
        <v>75.566737213080941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1.9986771873441491</v>
      </c>
      <c r="D64" s="4">
        <f>Input!I65</f>
        <v>1394.3926104285715</v>
      </c>
      <c r="E64">
        <f t="shared" si="2"/>
        <v>1393.789726</v>
      </c>
      <c r="F64">
        <f t="shared" si="9"/>
        <v>1423.237911789678</v>
      </c>
      <c r="G64">
        <f t="shared" si="5"/>
        <v>867.1956463033971</v>
      </c>
      <c r="H64">
        <f t="shared" si="3"/>
        <v>306831.69822655292</v>
      </c>
      <c r="M64" s="4">
        <f>Input!J65</f>
        <v>8.8335647142857852</v>
      </c>
      <c r="N64">
        <f t="shared" si="6"/>
        <v>8.4403792857143571</v>
      </c>
      <c r="O64">
        <f t="shared" si="7"/>
        <v>5.5385010681468234</v>
      </c>
      <c r="P64">
        <f t="shared" si="8"/>
        <v>8.4208971895929263</v>
      </c>
      <c r="Q64">
        <f t="shared" si="4"/>
        <v>92.358742872898503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2.0680525235428693</v>
      </c>
      <c r="D65" s="4">
        <f>Input!I66</f>
        <v>1402.7805651428571</v>
      </c>
      <c r="E65">
        <f t="shared" si="2"/>
        <v>1402.1776807142855</v>
      </c>
      <c r="F65">
        <f t="shared" si="9"/>
        <v>1428.0477263401178</v>
      </c>
      <c r="G65">
        <f t="shared" si="5"/>
        <v>669.25926068264437</v>
      </c>
      <c r="H65">
        <f t="shared" si="3"/>
        <v>312183.37510823365</v>
      </c>
      <c r="M65" s="4">
        <f>Input!J66</f>
        <v>8.3879547142855699</v>
      </c>
      <c r="N65">
        <f t="shared" si="6"/>
        <v>7.994769285714141</v>
      </c>
      <c r="O65">
        <f t="shared" si="7"/>
        <v>4.8098145504397731</v>
      </c>
      <c r="P65">
        <f t="shared" si="8"/>
        <v>10.143936665746619</v>
      </c>
      <c r="Q65">
        <f t="shared" si="4"/>
        <v>101.12224336554016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2.1374278597415892</v>
      </c>
      <c r="D66" s="4">
        <f>Input!I67</f>
        <v>1410.9063961428569</v>
      </c>
      <c r="E66">
        <f t="shared" si="2"/>
        <v>1410.3035117142854</v>
      </c>
      <c r="F66">
        <f t="shared" si="9"/>
        <v>1432.2046704719432</v>
      </c>
      <c r="G66">
        <f t="shared" si="5"/>
        <v>479.66075492813394</v>
      </c>
      <c r="H66">
        <f t="shared" si="3"/>
        <v>316845.90504897176</v>
      </c>
      <c r="M66" s="4">
        <f>Input!J67</f>
        <v>8.1258309999998346</v>
      </c>
      <c r="N66">
        <f t="shared" si="6"/>
        <v>7.7326455714284057</v>
      </c>
      <c r="O66">
        <f t="shared" si="7"/>
        <v>4.156944131825365</v>
      </c>
      <c r="P66">
        <f t="shared" si="8"/>
        <v>12.785640785179258</v>
      </c>
      <c r="Q66">
        <f t="shared" si="4"/>
        <v>106.46276108102795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2.2068031959403096</v>
      </c>
      <c r="D67" s="4">
        <f>Input!I68</f>
        <v>1419.2943507142859</v>
      </c>
      <c r="E67">
        <f t="shared" si="2"/>
        <v>1418.6914662857143</v>
      </c>
      <c r="F67">
        <f t="shared" si="9"/>
        <v>1435.780113082503</v>
      </c>
      <c r="G67">
        <f t="shared" si="5"/>
        <v>292.02184934539599</v>
      </c>
      <c r="H67">
        <f t="shared" si="3"/>
        <v>320883.85540363181</v>
      </c>
      <c r="M67" s="4">
        <f>Input!J68</f>
        <v>8.3879545714289634</v>
      </c>
      <c r="N67">
        <f t="shared" si="6"/>
        <v>7.9947691428575345</v>
      </c>
      <c r="O67">
        <f t="shared" si="7"/>
        <v>3.5754426105598722</v>
      </c>
      <c r="P67">
        <f t="shared" si="8"/>
        <v>19.530446999070076</v>
      </c>
      <c r="Q67">
        <f t="shared" si="4"/>
        <v>101.12224623865957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2.2761785321390295</v>
      </c>
      <c r="D68" s="4">
        <f>Input!I69</f>
        <v>1427.2891199999999</v>
      </c>
      <c r="E68">
        <f t="shared" ref="E68:E84" si="13">D68-$D$3</f>
        <v>1426.6862355714284</v>
      </c>
      <c r="F68">
        <f t="shared" si="9"/>
        <v>1438.8406329514683</v>
      </c>
      <c r="G68">
        <f t="shared" si="5"/>
        <v>147.72937567192034</v>
      </c>
      <c r="H68">
        <f t="shared" ref="H68:H84" si="14">(F68-$I$4)^2</f>
        <v>324360.58376378118</v>
      </c>
      <c r="M68" s="4">
        <f>Input!J69</f>
        <v>7.9947692857140282</v>
      </c>
      <c r="N68">
        <f t="shared" si="6"/>
        <v>7.6015838571425993</v>
      </c>
      <c r="O68">
        <f t="shared" si="7"/>
        <v>3.0605198689651996</v>
      </c>
      <c r="P68">
        <f t="shared" si="8"/>
        <v>20.62126214472163</v>
      </c>
      <c r="Q68">
        <f t="shared" ref="Q68:Q84" si="15">(N68-$R$4)^2</f>
        <v>109.18454858449788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2.3455538683377499</v>
      </c>
      <c r="D69" s="4">
        <f>Input!I70</f>
        <v>1435.0217657142857</v>
      </c>
      <c r="E69">
        <f t="shared" si="13"/>
        <v>1434.4188812857142</v>
      </c>
      <c r="F69">
        <f t="shared" si="9"/>
        <v>1441.4478090311959</v>
      </c>
      <c r="G69">
        <f t="shared" ref="G69:G84" si="16">(E69-F69)^2</f>
        <v>49.405825251202792</v>
      </c>
      <c r="H69">
        <f t="shared" si="14"/>
        <v>327337.09355069598</v>
      </c>
      <c r="M69" s="4">
        <f>Input!J70</f>
        <v>7.7326457142858089</v>
      </c>
      <c r="N69">
        <f t="shared" ref="N69:N84" si="17">M69-$M$3</f>
        <v>7.33946028571438</v>
      </c>
      <c r="O69">
        <f t="shared" ref="O69:O84" si="18">$X$3*((1/$Z$3)*(1/SQRT(2*PI()))*EXP(-1*C69*C69/2))</f>
        <v>2.6071760797275747</v>
      </c>
      <c r="P69">
        <f t="shared" ref="P69:P84" si="19">(N69-O69)^2</f>
        <v>22.394513806232169</v>
      </c>
      <c r="Q69">
        <f t="shared" si="15"/>
        <v>114.73118968949674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2.4149292045364699</v>
      </c>
      <c r="D70" s="4">
        <f>Input!I71</f>
        <v>1442.5185001428576</v>
      </c>
      <c r="E70">
        <f t="shared" si="13"/>
        <v>1441.9156157142861</v>
      </c>
      <c r="F70">
        <f t="shared" ref="F70:F84" si="20">F69+O70</f>
        <v>1443.6581297286602</v>
      </c>
      <c r="G70">
        <f t="shared" si="16"/>
        <v>3.0363550902902712</v>
      </c>
      <c r="H70">
        <f t="shared" si="14"/>
        <v>329871.17746063758</v>
      </c>
      <c r="M70" s="4">
        <f>Input!J71</f>
        <v>7.4967344285719264</v>
      </c>
      <c r="N70">
        <f t="shared" si="17"/>
        <v>7.1035490000004975</v>
      </c>
      <c r="O70">
        <f t="shared" si="18"/>
        <v>2.2103206974642737</v>
      </c>
      <c r="P70">
        <f t="shared" si="19"/>
        <v>23.943683220741537</v>
      </c>
      <c r="Q70">
        <f t="shared" si="15"/>
        <v>119.84066023893016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2.4843045407351902</v>
      </c>
      <c r="D71" s="4">
        <f>Input!I72</f>
        <v>1450.2773581428573</v>
      </c>
      <c r="E71">
        <f t="shared" si="13"/>
        <v>1449.6744737142858</v>
      </c>
      <c r="F71">
        <f t="shared" si="20"/>
        <v>1445.523005840422</v>
      </c>
      <c r="G71">
        <f t="shared" si="16"/>
        <v>17.234685507723171</v>
      </c>
      <c r="H71">
        <f t="shared" si="14"/>
        <v>332016.81651232601</v>
      </c>
      <c r="M71" s="4">
        <f>Input!J72</f>
        <v>7.7588579999996909</v>
      </c>
      <c r="N71">
        <f t="shared" si="17"/>
        <v>7.365672571428262</v>
      </c>
      <c r="O71">
        <f t="shared" si="18"/>
        <v>1.8648761117617454</v>
      </c>
      <c r="P71">
        <f t="shared" si="19"/>
        <v>30.258761690679684</v>
      </c>
      <c r="Q71">
        <f t="shared" si="15"/>
        <v>114.17034331643792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2.5536798769339102</v>
      </c>
      <c r="D72" s="4">
        <f>Input!I73</f>
        <v>1457.800305</v>
      </c>
      <c r="E72">
        <f t="shared" si="13"/>
        <v>1457.1974205714287</v>
      </c>
      <c r="F72">
        <f t="shared" si="20"/>
        <v>1447.0888713173119</v>
      </c>
      <c r="G72">
        <f t="shared" si="16"/>
        <v>102.18276802290377</v>
      </c>
      <c r="H72">
        <f t="shared" si="14"/>
        <v>333823.80002129351</v>
      </c>
      <c r="M72" s="4">
        <f>Input!J73</f>
        <v>7.5229468571426423</v>
      </c>
      <c r="N72">
        <f t="shared" si="17"/>
        <v>7.1297614285712134</v>
      </c>
      <c r="O72">
        <f t="shared" si="18"/>
        <v>1.5658654768900024</v>
      </c>
      <c r="P72">
        <f t="shared" si="19"/>
        <v>30.956938161134566</v>
      </c>
      <c r="Q72">
        <f t="shared" si="15"/>
        <v>119.26744319755427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2.6230552131326301</v>
      </c>
      <c r="D73" s="4">
        <f>Input!I74</f>
        <v>1465.4018888571427</v>
      </c>
      <c r="E73">
        <f t="shared" si="13"/>
        <v>1464.7990044285712</v>
      </c>
      <c r="F73">
        <f t="shared" si="20"/>
        <v>1448.3973561124722</v>
      </c>
      <c r="G73">
        <f t="shared" si="16"/>
        <v>269.01406748499312</v>
      </c>
      <c r="H73">
        <f t="shared" si="14"/>
        <v>335337.5314177284</v>
      </c>
      <c r="M73" s="4">
        <f>Input!J74</f>
        <v>7.6015838571427139</v>
      </c>
      <c r="N73">
        <f t="shared" si="17"/>
        <v>7.208398428571285</v>
      </c>
      <c r="O73">
        <f t="shared" si="18"/>
        <v>1.3084847951601408</v>
      </c>
      <c r="P73">
        <f t="shared" si="19"/>
        <v>34.808980881710681</v>
      </c>
      <c r="Q73">
        <f t="shared" si="15"/>
        <v>117.55604336593264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2.6924305493313505</v>
      </c>
      <c r="D74" s="4">
        <f>Input!I75</f>
        <v>1472.1646772857143</v>
      </c>
      <c r="E74">
        <f t="shared" si="13"/>
        <v>1471.5617928571428</v>
      </c>
      <c r="F74">
        <f t="shared" si="20"/>
        <v>1449.4855159171548</v>
      </c>
      <c r="G74">
        <f t="shared" si="16"/>
        <v>487.36200353104681</v>
      </c>
      <c r="H74">
        <f t="shared" si="14"/>
        <v>336598.9859692668</v>
      </c>
      <c r="M74" s="4">
        <f>Input!J75</f>
        <v>6.7627884285716391</v>
      </c>
      <c r="N74">
        <f t="shared" si="17"/>
        <v>6.3696030000002102</v>
      </c>
      <c r="O74">
        <f t="shared" si="18"/>
        <v>1.0881598046826371</v>
      </c>
      <c r="P74">
        <f t="shared" si="19"/>
        <v>27.893642225366296</v>
      </c>
      <c r="Q74">
        <f t="shared" si="15"/>
        <v>136.44860889963513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2.7618058855300704</v>
      </c>
      <c r="D75" s="4">
        <f>Input!I76</f>
        <v>1478.1410950000002</v>
      </c>
      <c r="E75">
        <f t="shared" si="13"/>
        <v>1477.5382105714289</v>
      </c>
      <c r="F75">
        <f t="shared" si="20"/>
        <v>1450.3861045200247</v>
      </c>
      <c r="G75">
        <f t="shared" si="16"/>
        <v>737.23686302670001</v>
      </c>
      <c r="H75">
        <f t="shared" si="14"/>
        <v>337644.7887360194</v>
      </c>
      <c r="M75" s="4">
        <f>Input!J76</f>
        <v>5.9764177142858443</v>
      </c>
      <c r="N75">
        <f t="shared" si="17"/>
        <v>5.5832322857144154</v>
      </c>
      <c r="O75">
        <f t="shared" si="18"/>
        <v>0.90058860286986686</v>
      </c>
      <c r="P75">
        <f t="shared" si="19"/>
        <v>21.927151860483956</v>
      </c>
      <c r="Q75">
        <f t="shared" si="15"/>
        <v>155.43837214808192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2.8311812217287908</v>
      </c>
      <c r="D76" s="4">
        <f>Input!I77</f>
        <v>1483.4359914285712</v>
      </c>
      <c r="E76">
        <f t="shared" si="13"/>
        <v>1482.8331069999999</v>
      </c>
      <c r="F76">
        <f t="shared" si="20"/>
        <v>1451.1278757441062</v>
      </c>
      <c r="G76">
        <f t="shared" si="16"/>
        <v>1005.221688989702</v>
      </c>
      <c r="H76">
        <f t="shared" si="14"/>
        <v>338507.38409062213</v>
      </c>
      <c r="M76" s="4">
        <f>Input!J77</f>
        <v>5.2948964285710645</v>
      </c>
      <c r="N76">
        <f t="shared" si="17"/>
        <v>4.9017109999996356</v>
      </c>
      <c r="O76">
        <f t="shared" si="18"/>
        <v>0.74177122408142371</v>
      </c>
      <c r="P76">
        <f t="shared" si="19"/>
        <v>17.305098939266465</v>
      </c>
      <c r="Q76">
        <f t="shared" si="15"/>
        <v>172.89656660654359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2.9005565579275108</v>
      </c>
      <c r="D77" s="4">
        <f>Input!I78</f>
        <v>1488.1280035714285</v>
      </c>
      <c r="E77">
        <f t="shared" si="13"/>
        <v>1487.525119142857</v>
      </c>
      <c r="F77">
        <f t="shared" si="20"/>
        <v>1451.7359033312644</v>
      </c>
      <c r="G77">
        <f t="shared" si="16"/>
        <v>1280.8679684087506</v>
      </c>
      <c r="H77">
        <f t="shared" si="14"/>
        <v>339215.27156025241</v>
      </c>
      <c r="M77" s="4">
        <f>Input!J78</f>
        <v>4.6920121428572656</v>
      </c>
      <c r="N77">
        <f t="shared" si="17"/>
        <v>4.2988267142858367</v>
      </c>
      <c r="O77">
        <f t="shared" si="18"/>
        <v>0.60802758715820693</v>
      </c>
      <c r="P77">
        <f t="shared" si="19"/>
        <v>13.621998196806075</v>
      </c>
      <c r="Q77">
        <f t="shared" si="15"/>
        <v>189.11470377733016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2.9699318941262307</v>
      </c>
      <c r="D78" s="4">
        <f>Input!I79</f>
        <v>1492.3744057142856</v>
      </c>
      <c r="E78">
        <f t="shared" si="13"/>
        <v>1491.7715212857142</v>
      </c>
      <c r="F78">
        <f t="shared" si="20"/>
        <v>1452.2319086746124</v>
      </c>
      <c r="G78">
        <f t="shared" si="16"/>
        <v>1563.3809654360007</v>
      </c>
      <c r="H78">
        <f t="shared" si="14"/>
        <v>339793.28633218864</v>
      </c>
      <c r="M78" s="4">
        <f>Input!J79</f>
        <v>4.2464021428570504</v>
      </c>
      <c r="N78">
        <f t="shared" si="17"/>
        <v>3.853216714285622</v>
      </c>
      <c r="O78">
        <f t="shared" si="18"/>
        <v>0.49600534334819307</v>
      </c>
      <c r="P78">
        <f t="shared" si="19"/>
        <v>11.270868189151569</v>
      </c>
      <c r="Q78">
        <f t="shared" si="15"/>
        <v>201.56923875268211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3.0393072303249511</v>
      </c>
      <c r="D79" s="4">
        <f>Input!I80</f>
        <v>1496.2800470000002</v>
      </c>
      <c r="E79">
        <f t="shared" si="13"/>
        <v>1495.6771625714287</v>
      </c>
      <c r="F79">
        <f t="shared" si="20"/>
        <v>1452.6345878714303</v>
      </c>
      <c r="G79">
        <f t="shared" si="16"/>
        <v>1852.6632368049372</v>
      </c>
      <c r="H79">
        <f t="shared" si="14"/>
        <v>340262.90631194861</v>
      </c>
      <c r="M79" s="4">
        <f>Input!J80</f>
        <v>3.905641285714637</v>
      </c>
      <c r="N79">
        <f t="shared" si="17"/>
        <v>3.5124558571432085</v>
      </c>
      <c r="O79">
        <f t="shared" si="18"/>
        <v>0.40267919681786923</v>
      </c>
      <c r="P79">
        <f t="shared" si="19"/>
        <v>9.6707108771042218</v>
      </c>
      <c r="Q79">
        <f t="shared" si="15"/>
        <v>211.36126683340569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3.108682566523671</v>
      </c>
      <c r="D80" s="4">
        <f>Input!I81</f>
        <v>1499.8973524285716</v>
      </c>
      <c r="E80">
        <f t="shared" si="13"/>
        <v>1499.2944680000001</v>
      </c>
      <c r="F80">
        <f t="shared" si="20"/>
        <v>1452.9599311210654</v>
      </c>
      <c r="G80">
        <f t="shared" si="16"/>
        <v>2146.8893077853518</v>
      </c>
      <c r="H80">
        <f t="shared" si="14"/>
        <v>340642.5709903806</v>
      </c>
      <c r="M80" s="4">
        <f>Input!J81</f>
        <v>3.6173054285713988</v>
      </c>
      <c r="N80">
        <f t="shared" si="17"/>
        <v>3.2241199999999703</v>
      </c>
      <c r="O80">
        <f t="shared" si="18"/>
        <v>0.32534324963513628</v>
      </c>
      <c r="P80">
        <f t="shared" si="19"/>
        <v>8.4029066484557067</v>
      </c>
      <c r="Q80">
        <f t="shared" si="15"/>
        <v>219.82821293302896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3.1780579027223914</v>
      </c>
      <c r="D81" s="4">
        <f>Input!I82</f>
        <v>1503.6719319999997</v>
      </c>
      <c r="E81">
        <f t="shared" si="13"/>
        <v>1503.0690475714282</v>
      </c>
      <c r="F81">
        <f t="shared" si="20"/>
        <v>1453.2215289736807</v>
      </c>
      <c r="G81">
        <f t="shared" si="16"/>
        <v>2484.7751103527794</v>
      </c>
      <c r="H81">
        <f t="shared" si="14"/>
        <v>340948.00046749267</v>
      </c>
      <c r="M81" s="4">
        <f>Input!J82</f>
        <v>3.7745795714281485</v>
      </c>
      <c r="N81">
        <f t="shared" si="17"/>
        <v>3.38139414285672</v>
      </c>
      <c r="O81">
        <f t="shared" si="18"/>
        <v>0.26159785261531754</v>
      </c>
      <c r="P81">
        <f t="shared" si="19"/>
        <v>9.733128892604018</v>
      </c>
      <c r="Q81">
        <f t="shared" si="15"/>
        <v>215.18926493402674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3.2474332389211114</v>
      </c>
      <c r="D82" s="4">
        <f>Input!I83</f>
        <v>1506.9484767142856</v>
      </c>
      <c r="E82">
        <f t="shared" si="13"/>
        <v>1506.3455922857142</v>
      </c>
      <c r="F82">
        <f t="shared" si="20"/>
        <v>1453.4308613082862</v>
      </c>
      <c r="G82">
        <f t="shared" si="16"/>
        <v>2799.9687544135791</v>
      </c>
      <c r="H82">
        <f t="shared" si="14"/>
        <v>341192.50573929661</v>
      </c>
      <c r="M82" s="4">
        <f>Input!J83</f>
        <v>3.2765447142858193</v>
      </c>
      <c r="N82">
        <f t="shared" si="17"/>
        <v>2.8833592857143908</v>
      </c>
      <c r="O82">
        <f t="shared" si="18"/>
        <v>0.2093323346054432</v>
      </c>
      <c r="P82">
        <f t="shared" si="19"/>
        <v>7.150420135257014</v>
      </c>
      <c r="Q82">
        <f t="shared" si="15"/>
        <v>230.04897975139977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3.3168085751198313</v>
      </c>
      <c r="D83" s="4">
        <f>Input!I84</f>
        <v>1509.8318361428571</v>
      </c>
      <c r="E83">
        <f t="shared" si="13"/>
        <v>1509.2289517142858</v>
      </c>
      <c r="F83">
        <f t="shared" si="20"/>
        <v>1453.5975661552709</v>
      </c>
      <c r="G83">
        <f t="shared" si="16"/>
        <v>3094.8510592157731</v>
      </c>
      <c r="H83">
        <f t="shared" si="14"/>
        <v>341387.28375322424</v>
      </c>
      <c r="M83" s="4">
        <f>Input!J84</f>
        <v>2.8833594285715662</v>
      </c>
      <c r="N83">
        <f t="shared" si="17"/>
        <v>2.4901740000001378</v>
      </c>
      <c r="O83">
        <f t="shared" si="18"/>
        <v>0.16670484698456356</v>
      </c>
      <c r="P83">
        <f t="shared" si="19"/>
        <v>5.3985089050149098</v>
      </c>
      <c r="Q83">
        <f t="shared" si="15"/>
        <v>242.13074438739079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3.3861839113185517</v>
      </c>
      <c r="D84" s="4">
        <f>Input!I85</f>
        <v>1512.6103461428572</v>
      </c>
      <c r="E84">
        <f t="shared" si="13"/>
        <v>1512.0074617142859</v>
      </c>
      <c r="F84">
        <f t="shared" si="20"/>
        <v>1453.7296865630285</v>
      </c>
      <c r="G84">
        <f t="shared" si="16"/>
        <v>3396.2990765805148</v>
      </c>
      <c r="H84">
        <f t="shared" si="14"/>
        <v>341541.6927746039</v>
      </c>
      <c r="M84" s="4">
        <f>Input!J85</f>
        <v>2.7785100000000966</v>
      </c>
      <c r="N84">
        <f t="shared" si="17"/>
        <v>2.3853245714286682</v>
      </c>
      <c r="O84">
        <f t="shared" si="18"/>
        <v>0.13212040775750394</v>
      </c>
      <c r="P84">
        <f t="shared" si="19"/>
        <v>5.0769290031850716</v>
      </c>
      <c r="Q84">
        <f t="shared" si="15"/>
        <v>245.4047675308185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E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0.60288442857142854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737239.42474896996</v>
      </c>
      <c r="H3" s="2" t="s">
        <v>11</v>
      </c>
      <c r="I3" s="23">
        <f>SUM(F3:F167)</f>
        <v>56549146.040710278</v>
      </c>
      <c r="J3">
        <f>1-(I3/I5)</f>
        <v>-0.40648604564822066</v>
      </c>
      <c r="L3">
        <f>Input!J4</f>
        <v>0.39318542857142852</v>
      </c>
      <c r="M3">
        <f>L3-$L$3</f>
        <v>0</v>
      </c>
      <c r="N3">
        <f>2*($X$3/PI())*($Z$3/(4*((B3-$Y$3)^2)+$Z$3*$Z$3))</f>
        <v>3.355923229338432</v>
      </c>
      <c r="O3">
        <f>(L3-N3)^2</f>
        <v>8.7778152760937012</v>
      </c>
      <c r="P3">
        <f>(N3-$Q$4)^2</f>
        <v>233.52079187604429</v>
      </c>
      <c r="Q3" s="1" t="s">
        <v>11</v>
      </c>
      <c r="R3" s="23">
        <f>SUM(O3:O167)</f>
        <v>34116.672175062638</v>
      </c>
      <c r="S3" s="5">
        <f>1-(R3/R5)</f>
        <v>-1.0838890473699583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1.1009192857142858</v>
      </c>
      <c r="D4">
        <f t="shared" ref="D4:D67" si="1">C4-$C$3</f>
        <v>0.49803485714285722</v>
      </c>
      <c r="E4">
        <f>N4+E3</f>
        <v>6.7323852669011481</v>
      </c>
      <c r="F4">
        <f t="shared" ref="F4:F67" si="2">(D4-E4)^2</f>
        <v>38.867125031653366</v>
      </c>
      <c r="G4">
        <f t="shared" ref="G4:G67" si="3">(E4-$H$4)^2</f>
        <v>731452.58584566112</v>
      </c>
      <c r="H4">
        <f>AVERAGE(C3:C167)</f>
        <v>861.98239891534365</v>
      </c>
      <c r="I4" t="s">
        <v>5</v>
      </c>
      <c r="J4" t="s">
        <v>6</v>
      </c>
      <c r="L4">
        <f>Input!J5</f>
        <v>0.49803485714285722</v>
      </c>
      <c r="M4">
        <f t="shared" ref="M4:M67" si="4">L4-$L$3</f>
        <v>0.1048494285714287</v>
      </c>
      <c r="N4">
        <f t="shared" ref="N4:N67" si="5">2*($X$3/PI())*($Z$3/(4*((B4-$Y$3)^2)+$Z$3*$Z$3))</f>
        <v>3.3764620375627161</v>
      </c>
      <c r="O4">
        <f t="shared" ref="O4:O67" si="6">(L4-N4)^2</f>
        <v>8.285343032979819</v>
      </c>
      <c r="P4">
        <f t="shared" ref="P4:P67" si="7">(N4-$Q$4)^2</f>
        <v>232.89349076035512</v>
      </c>
      <c r="Q4">
        <f>AVERAGE(L3:L167)</f>
        <v>18.637310335097002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1.7562282857142857</v>
      </c>
      <c r="D5">
        <f t="shared" si="1"/>
        <v>1.1533438571428571</v>
      </c>
      <c r="E5">
        <f t="shared" ref="E5:E68" si="8">N5+E4</f>
        <v>10.129575096297357</v>
      </c>
      <c r="F5">
        <f t="shared" si="2"/>
        <v>80.572727258773114</v>
      </c>
      <c r="G5">
        <f t="shared" si="3"/>
        <v>725653.23344848317</v>
      </c>
      <c r="I5">
        <f>SUM(G3:G167)</f>
        <v>40205977.311810397</v>
      </c>
      <c r="J5" s="5">
        <f>1-((1-J3)*(V3-1)/(V3-1-1))</f>
        <v>-0.42428966647921085</v>
      </c>
      <c r="L5">
        <f>Input!J6</f>
        <v>0.65530899999999992</v>
      </c>
      <c r="M5">
        <f t="shared" si="4"/>
        <v>0.2621235714285714</v>
      </c>
      <c r="N5">
        <f t="shared" si="5"/>
        <v>3.3971898293962086</v>
      </c>
      <c r="O5">
        <f t="shared" si="6"/>
        <v>7.517910482610441</v>
      </c>
      <c r="P5">
        <f t="shared" si="7"/>
        <v>232.26127302828183</v>
      </c>
      <c r="R5">
        <f>SUM(P3:P167)</f>
        <v>16371.635629123692</v>
      </c>
      <c r="S5" s="5">
        <f>1-((1-S3)*(V3-1)/(V3-1-1))</f>
        <v>-1.1102673897417299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2.595023714285714</v>
      </c>
      <c r="D6">
        <f t="shared" si="1"/>
        <v>1.9921392857142854</v>
      </c>
      <c r="E6">
        <f t="shared" si="8"/>
        <v>13.547684024977171</v>
      </c>
      <c r="F6">
        <f t="shared" si="2"/>
        <v>133.53061422110613</v>
      </c>
      <c r="G6">
        <f t="shared" si="3"/>
        <v>719841.46543109755</v>
      </c>
      <c r="L6">
        <f>Input!J7</f>
        <v>0.8387954285714283</v>
      </c>
      <c r="M6">
        <f t="shared" si="4"/>
        <v>0.44560999999999978</v>
      </c>
      <c r="N6">
        <f t="shared" si="5"/>
        <v>3.4181089286798145</v>
      </c>
      <c r="O6">
        <f t="shared" si="6"/>
        <v>6.6528581318413744</v>
      </c>
      <c r="P6">
        <f t="shared" si="7"/>
        <v>231.62409144909091</v>
      </c>
      <c r="V6" s="19" t="s">
        <v>17</v>
      </c>
      <c r="W6" s="20">
        <f>SQRT((S5-J5)^2)</f>
        <v>0.68597772326251905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4.0367032857142862</v>
      </c>
      <c r="D7">
        <f t="shared" si="1"/>
        <v>3.4338188571428576</v>
      </c>
      <c r="E7">
        <f t="shared" si="8"/>
        <v>16.986905720032446</v>
      </c>
      <c r="F7">
        <f t="shared" si="2"/>
        <v>183.68616351303038</v>
      </c>
      <c r="G7">
        <f t="shared" si="3"/>
        <v>714017.38352038711</v>
      </c>
      <c r="L7">
        <f>Input!J8</f>
        <v>1.4416795714285722</v>
      </c>
      <c r="M7">
        <f t="shared" si="4"/>
        <v>1.0484941428571437</v>
      </c>
      <c r="N7">
        <f t="shared" si="5"/>
        <v>3.439221695055275</v>
      </c>
      <c r="O7">
        <f t="shared" si="6"/>
        <v>3.9901745356630776</v>
      </c>
      <c r="P7">
        <f t="shared" si="7"/>
        <v>230.98189831056538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6.2909660000000001</v>
      </c>
      <c r="D8">
        <f t="shared" si="1"/>
        <v>5.6880815714285715</v>
      </c>
      <c r="E8">
        <f t="shared" si="8"/>
        <v>20.447436244660977</v>
      </c>
      <c r="F8">
        <f t="shared" si="2"/>
        <v>217.83855037026723</v>
      </c>
      <c r="G8">
        <f t="shared" si="3"/>
        <v>708181.09339714737</v>
      </c>
      <c r="L8">
        <f>Input!J9</f>
        <v>2.2542627142857139</v>
      </c>
      <c r="M8">
        <f t="shared" si="4"/>
        <v>1.8610772857142854</v>
      </c>
      <c r="N8">
        <f t="shared" si="5"/>
        <v>3.4605305246285298</v>
      </c>
      <c r="O8">
        <f t="shared" si="6"/>
        <v>1.4550820302692518</v>
      </c>
      <c r="P8">
        <f t="shared" si="7"/>
        <v>230.33464541544345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8.9646265714285711</v>
      </c>
      <c r="D9">
        <f t="shared" si="1"/>
        <v>8.3617421428571426</v>
      </c>
      <c r="E9">
        <f t="shared" si="8"/>
        <v>23.929474095308443</v>
      </c>
      <c r="F9">
        <f t="shared" si="2"/>
        <v>242.35427814337316</v>
      </c>
      <c r="G9">
        <f t="shared" si="3"/>
        <v>702332.70479941554</v>
      </c>
      <c r="L9">
        <f>Input!J10</f>
        <v>2.6736605714285711</v>
      </c>
      <c r="M9">
        <f t="shared" si="4"/>
        <v>2.2804751428571426</v>
      </c>
      <c r="N9">
        <f t="shared" si="5"/>
        <v>3.4820378506474663</v>
      </c>
      <c r="O9">
        <f t="shared" si="6"/>
        <v>0.65347382555734368</v>
      </c>
      <c r="P9">
        <f t="shared" si="7"/>
        <v>229.68228407791324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12.424657857142858</v>
      </c>
      <c r="D10">
        <f t="shared" si="1"/>
        <v>11.821773428571429</v>
      </c>
      <c r="E10">
        <f t="shared" si="8"/>
        <v>27.433220239502827</v>
      </c>
      <c r="F10">
        <f t="shared" si="2"/>
        <v>243.7172715305401</v>
      </c>
      <c r="G10">
        <f t="shared" si="3"/>
        <v>696472.33162852051</v>
      </c>
      <c r="L10">
        <f>Input!J11</f>
        <v>3.4600312857142868</v>
      </c>
      <c r="M10">
        <f t="shared" si="4"/>
        <v>3.0668458571428583</v>
      </c>
      <c r="N10">
        <f t="shared" si="5"/>
        <v>3.5037461441943845</v>
      </c>
      <c r="O10">
        <f t="shared" si="6"/>
        <v>1.9109888519349705E-3</v>
      </c>
      <c r="P10">
        <f t="shared" si="7"/>
        <v>229.02476512017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16.539998000000001</v>
      </c>
      <c r="D11">
        <f t="shared" si="1"/>
        <v>15.937113571428572</v>
      </c>
      <c r="E11">
        <f t="shared" si="8"/>
        <v>30.958878154396398</v>
      </c>
      <c r="F11">
        <f t="shared" si="2"/>
        <v>225.65341118610655</v>
      </c>
      <c r="G11">
        <f t="shared" si="3"/>
        <v>690600.09205792053</v>
      </c>
      <c r="L11">
        <f>Input!J12</f>
        <v>4.1153401428571428</v>
      </c>
      <c r="M11">
        <f t="shared" si="4"/>
        <v>3.7221547142857143</v>
      </c>
      <c r="N11">
        <f t="shared" si="5"/>
        <v>3.5256579148935727</v>
      </c>
      <c r="O11">
        <f t="shared" si="6"/>
        <v>0.34772512997607979</v>
      </c>
      <c r="P11">
        <f t="shared" si="7"/>
        <v>228.36203886904013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21.258222428571429</v>
      </c>
      <c r="D12">
        <f t="shared" si="1"/>
        <v>20.655338</v>
      </c>
      <c r="E12">
        <f t="shared" si="8"/>
        <v>34.506653866030746</v>
      </c>
      <c r="F12">
        <f t="shared" si="2"/>
        <v>191.85895122055507</v>
      </c>
      <c r="G12">
        <f t="shared" si="3"/>
        <v>684716.1086449154</v>
      </c>
      <c r="L12">
        <f>Input!J13</f>
        <v>4.7182244285714283</v>
      </c>
      <c r="M12">
        <f t="shared" si="4"/>
        <v>4.3250389999999994</v>
      </c>
      <c r="N12">
        <f t="shared" si="5"/>
        <v>3.5477757116343445</v>
      </c>
      <c r="O12">
        <f t="shared" si="6"/>
        <v>1.3699501989796659</v>
      </c>
      <c r="P12">
        <f t="shared" si="7"/>
        <v>227.69405515267835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30.90437028571429</v>
      </c>
      <c r="D13">
        <f t="shared" si="1"/>
        <v>30.301485857142861</v>
      </c>
      <c r="E13">
        <f t="shared" si="8"/>
        <v>38.076755989340697</v>
      </c>
      <c r="F13">
        <f t="shared" si="2"/>
        <v>60.454825628647747</v>
      </c>
      <c r="G13">
        <f t="shared" si="3"/>
        <v>678820.50844531041</v>
      </c>
      <c r="L13">
        <f>Input!J14</f>
        <v>9.6461478571428607</v>
      </c>
      <c r="M13">
        <f t="shared" si="4"/>
        <v>9.2529624285714327</v>
      </c>
      <c r="N13">
        <f t="shared" si="5"/>
        <v>3.5701021233099479</v>
      </c>
      <c r="O13">
        <f t="shared" si="6"/>
        <v>36.918331759629147</v>
      </c>
      <c r="P13">
        <f t="shared" si="7"/>
        <v>227.02076329734325</v>
      </c>
      <c r="S13" t="s">
        <v>23</v>
      </c>
      <c r="T13">
        <f>_Ac*0.8413</f>
        <v>2724697.9929418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45.111468571428567</v>
      </c>
      <c r="D14">
        <f t="shared" si="1"/>
        <v>44.508584142857138</v>
      </c>
      <c r="E14">
        <f t="shared" si="8"/>
        <v>41.669395768913425</v>
      </c>
      <c r="F14">
        <f t="shared" si="2"/>
        <v>8.0609906227371475</v>
      </c>
      <c r="G14">
        <f t="shared" si="3"/>
        <v>672913.42313111527</v>
      </c>
      <c r="L14">
        <f>Input!J15</f>
        <v>14.207098285714277</v>
      </c>
      <c r="M14">
        <f t="shared" si="4"/>
        <v>13.813912857142849</v>
      </c>
      <c r="N14">
        <f t="shared" si="5"/>
        <v>3.5926397795727274</v>
      </c>
      <c r="O14">
        <f t="shared" si="6"/>
        <v>112.66672937860069</v>
      </c>
      <c r="P14">
        <f t="shared" si="7"/>
        <v>226.34211212425905</v>
      </c>
      <c r="S14" t="s">
        <v>24</v>
      </c>
      <c r="T14">
        <f>_Ac*0.9772</f>
        <v>3164834.0410112049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61.232069000000003</v>
      </c>
      <c r="D15">
        <f t="shared" si="1"/>
        <v>60.629184571428574</v>
      </c>
      <c r="E15">
        <f t="shared" si="8"/>
        <v>45.284787120519383</v>
      </c>
      <c r="F15">
        <f t="shared" si="2"/>
        <v>235.45053313146849</v>
      </c>
      <c r="G15">
        <f t="shared" si="3"/>
        <v>666994.98911136948</v>
      </c>
      <c r="L15">
        <f>Input!J16</f>
        <v>16.120600428571436</v>
      </c>
      <c r="M15">
        <f t="shared" si="4"/>
        <v>15.727415000000008</v>
      </c>
      <c r="N15">
        <f t="shared" si="5"/>
        <v>3.6153913516059548</v>
      </c>
      <c r="O15">
        <f t="shared" si="6"/>
        <v>156.38025405861987</v>
      </c>
      <c r="P15">
        <f t="shared" si="7"/>
        <v>225.65804994656872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84.508643142857153</v>
      </c>
      <c r="D16">
        <f t="shared" si="1"/>
        <v>83.905758714285724</v>
      </c>
      <c r="E16">
        <f t="shared" si="8"/>
        <v>48.923146673432143</v>
      </c>
      <c r="F16">
        <f t="shared" si="2"/>
        <v>1223.7831452008741</v>
      </c>
      <c r="G16">
        <f t="shared" si="3"/>
        <v>661065.34765617631</v>
      </c>
      <c r="L16">
        <f>Input!J17</f>
        <v>23.27657414285715</v>
      </c>
      <c r="M16">
        <f t="shared" si="4"/>
        <v>22.883388714285722</v>
      </c>
      <c r="N16">
        <f t="shared" si="5"/>
        <v>3.6383595529127599</v>
      </c>
      <c r="O16">
        <f t="shared" si="6"/>
        <v>385.65947228070468</v>
      </c>
      <c r="P16">
        <f t="shared" si="7"/>
        <v>224.96852456638527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109.22689700000001</v>
      </c>
      <c r="D17">
        <f t="shared" si="1"/>
        <v>108.62401257142858</v>
      </c>
      <c r="E17">
        <f t="shared" si="8"/>
        <v>52.584693813554722</v>
      </c>
      <c r="F17">
        <f t="shared" si="2"/>
        <v>3140.4052468465929</v>
      </c>
      <c r="G17">
        <f t="shared" si="3"/>
        <v>655124.64502404246</v>
      </c>
      <c r="L17">
        <f>Input!J18</f>
        <v>24.718253857142855</v>
      </c>
      <c r="M17">
        <f t="shared" si="4"/>
        <v>24.325068428571427</v>
      </c>
      <c r="N17">
        <f t="shared" si="5"/>
        <v>3.661547140122579</v>
      </c>
      <c r="O17">
        <f t="shared" si="6"/>
        <v>443.3848977666068</v>
      </c>
      <c r="P17">
        <f t="shared" si="7"/>
        <v>224.27348327195054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136.61881142857143</v>
      </c>
      <c r="D18">
        <f t="shared" si="1"/>
        <v>136.015927</v>
      </c>
      <c r="E18">
        <f t="shared" si="8"/>
        <v>56.269650727370298</v>
      </c>
      <c r="F18">
        <f t="shared" si="2"/>
        <v>6359.4685793505823</v>
      </c>
      <c r="G18">
        <f t="shared" si="3"/>
        <v>649173.03259261663</v>
      </c>
      <c r="L18">
        <f>Input!J19</f>
        <v>27.391914428571425</v>
      </c>
      <c r="M18">
        <f t="shared" si="4"/>
        <v>26.998728999999997</v>
      </c>
      <c r="N18">
        <f t="shared" si="5"/>
        <v>3.6849569138155736</v>
      </c>
      <c r="O18">
        <f t="shared" si="6"/>
        <v>562.01983460643896</v>
      </c>
      <c r="P18">
        <f t="shared" si="7"/>
        <v>223.57287283490643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166.18635157142856</v>
      </c>
      <c r="D19">
        <f t="shared" si="1"/>
        <v>165.58346714285713</v>
      </c>
      <c r="E19">
        <f t="shared" si="8"/>
        <v>59.978242446735777</v>
      </c>
      <c r="F19">
        <f t="shared" si="2"/>
        <v>11152.463483118279</v>
      </c>
      <c r="G19">
        <f t="shared" si="3"/>
        <v>643210.66699292336</v>
      </c>
      <c r="L19">
        <f>Input!J20</f>
        <v>29.567540142857126</v>
      </c>
      <c r="M19">
        <f t="shared" si="4"/>
        <v>29.174354714285698</v>
      </c>
      <c r="N19">
        <f t="shared" si="5"/>
        <v>3.7085917193654825</v>
      </c>
      <c r="O19">
        <f t="shared" si="6"/>
        <v>668.68521356880092</v>
      </c>
      <c r="P19">
        <f t="shared" si="7"/>
        <v>222.8666395076888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194.05008842857143</v>
      </c>
      <c r="D20">
        <f t="shared" si="1"/>
        <v>193.447204</v>
      </c>
      <c r="E20">
        <f t="shared" si="8"/>
        <v>63.710696894537151</v>
      </c>
      <c r="F20">
        <f t="shared" si="2"/>
        <v>16831.561275925815</v>
      </c>
      <c r="G20">
        <f t="shared" si="3"/>
        <v>637237.71024719533</v>
      </c>
      <c r="L20">
        <f>Input!J21</f>
        <v>27.863736857142868</v>
      </c>
      <c r="M20">
        <f t="shared" si="4"/>
        <v>27.47055142857144</v>
      </c>
      <c r="N20">
        <f t="shared" si="5"/>
        <v>3.7324544478013766</v>
      </c>
      <c r="O20">
        <f t="shared" si="6"/>
        <v>582.31879071939409</v>
      </c>
      <c r="P20">
        <f t="shared" si="7"/>
        <v>222.15472902105105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219.00425342857145</v>
      </c>
      <c r="D21">
        <f t="shared" si="1"/>
        <v>218.40136900000002</v>
      </c>
      <c r="E21">
        <f t="shared" si="8"/>
        <v>67.467244931225949</v>
      </c>
      <c r="F21">
        <f t="shared" si="2"/>
        <v>22781.10980840808</v>
      </c>
      <c r="G21">
        <f t="shared" si="3"/>
        <v>631254.32991040614</v>
      </c>
      <c r="L21">
        <f>Input!J22</f>
        <v>24.954165000000017</v>
      </c>
      <c r="M21">
        <f t="shared" si="4"/>
        <v>24.560979571428589</v>
      </c>
      <c r="N21">
        <f t="shared" si="5"/>
        <v>3.7565480366887933</v>
      </c>
      <c r="O21">
        <f t="shared" si="6"/>
        <v>449.33896492325971</v>
      </c>
      <c r="P21">
        <f t="shared" si="7"/>
        <v>221.43708658172716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246.36995542857144</v>
      </c>
      <c r="D22">
        <f t="shared" si="1"/>
        <v>245.76707100000002</v>
      </c>
      <c r="E22">
        <f t="shared" si="8"/>
        <v>71.248120402256717</v>
      </c>
      <c r="F22">
        <f t="shared" si="2"/>
        <v>30456.864117737565</v>
      </c>
      <c r="G22">
        <f t="shared" si="3"/>
        <v>625260.69921561214</v>
      </c>
      <c r="L22">
        <f>Input!J23</f>
        <v>27.365701999999999</v>
      </c>
      <c r="M22">
        <f t="shared" si="4"/>
        <v>26.972516571428571</v>
      </c>
      <c r="N22">
        <f t="shared" si="5"/>
        <v>3.780875471030765</v>
      </c>
      <c r="O22">
        <f t="shared" si="6"/>
        <v>556.24404240157094</v>
      </c>
      <c r="P22">
        <f t="shared" si="7"/>
        <v>220.7136568702428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270.43290028571431</v>
      </c>
      <c r="D23">
        <f t="shared" si="1"/>
        <v>269.83001585714288</v>
      </c>
      <c r="E23">
        <f t="shared" si="8"/>
        <v>75.053560186445964</v>
      </c>
      <c r="F23">
        <f t="shared" si="2"/>
        <v>37937.867683638964</v>
      </c>
      <c r="G23">
        <f t="shared" si="3"/>
        <v>619256.99722321157</v>
      </c>
      <c r="L23">
        <f>Input!J24</f>
        <v>24.062944857142867</v>
      </c>
      <c r="M23">
        <f t="shared" si="4"/>
        <v>23.669759428571439</v>
      </c>
      <c r="N23">
        <f t="shared" si="5"/>
        <v>3.8054397841892471</v>
      </c>
      <c r="O23">
        <f t="shared" si="6"/>
        <v>410.36651178074163</v>
      </c>
      <c r="P23">
        <f t="shared" si="7"/>
        <v>219.98438403888471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297.37920457142855</v>
      </c>
      <c r="D24">
        <f t="shared" si="1"/>
        <v>296.77632014285712</v>
      </c>
      <c r="E24">
        <f t="shared" si="8"/>
        <v>78.883804245273438</v>
      </c>
      <c r="F24">
        <f t="shared" si="2"/>
        <v>47477.148484178753</v>
      </c>
      <c r="G24">
        <f t="shared" si="3"/>
        <v>613243.40897423902</v>
      </c>
      <c r="L24">
        <f>Input!J25</f>
        <v>26.946304285714234</v>
      </c>
      <c r="M24">
        <f t="shared" si="4"/>
        <v>26.553118857142806</v>
      </c>
      <c r="N24">
        <f t="shared" si="5"/>
        <v>3.8302440588274718</v>
      </c>
      <c r="O24">
        <f t="shared" si="6"/>
        <v>534.35224041305605</v>
      </c>
      <c r="P24">
        <f t="shared" si="7"/>
        <v>219.24921170983842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327.8903895714285</v>
      </c>
      <c r="D25">
        <f t="shared" si="1"/>
        <v>327.28750514285707</v>
      </c>
      <c r="E25">
        <f t="shared" si="8"/>
        <v>82.739095673147219</v>
      </c>
      <c r="F25">
        <f t="shared" si="2"/>
        <v>59803.92457416487</v>
      </c>
      <c r="G25">
        <f t="shared" si="3"/>
        <v>607220.12564780982</v>
      </c>
      <c r="L25">
        <f>Input!J26</f>
        <v>30.511184999999955</v>
      </c>
      <c r="M25">
        <f t="shared" si="4"/>
        <v>30.117999571428527</v>
      </c>
      <c r="N25">
        <f t="shared" si="5"/>
        <v>3.8552914278737824</v>
      </c>
      <c r="O25">
        <f t="shared" si="6"/>
        <v>710.53666212851738</v>
      </c>
      <c r="P25">
        <f t="shared" si="7"/>
        <v>218.50808297350477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361.65190700000005</v>
      </c>
      <c r="D26">
        <f t="shared" si="1"/>
        <v>361.04902257142862</v>
      </c>
      <c r="E26">
        <f t="shared" si="8"/>
        <v>86.619680748654716</v>
      </c>
      <c r="F26">
        <f t="shared" si="2"/>
        <v>75311.46365328088</v>
      </c>
      <c r="G26">
        <f t="shared" si="3"/>
        <v>601187.34472283639</v>
      </c>
      <c r="L26">
        <f>Input!J27</f>
        <v>33.761517428571551</v>
      </c>
      <c r="M26">
        <f t="shared" si="4"/>
        <v>33.368332000000123</v>
      </c>
      <c r="N26">
        <f t="shared" si="5"/>
        <v>3.8805850755074958</v>
      </c>
      <c r="O26">
        <f t="shared" si="6"/>
        <v>892.87011828839013</v>
      </c>
      <c r="P26">
        <f t="shared" si="7"/>
        <v>217.760940387007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398.34920857142851</v>
      </c>
      <c r="D27">
        <f t="shared" si="1"/>
        <v>397.74632414285708</v>
      </c>
      <c r="E27">
        <f t="shared" si="8"/>
        <v>90.525808986822099</v>
      </c>
      <c r="F27">
        <f t="shared" si="2"/>
        <v>94384.444932739527</v>
      </c>
      <c r="G27">
        <f t="shared" si="3"/>
        <v>595145.27014414303</v>
      </c>
      <c r="L27">
        <f>Input!J28</f>
        <v>36.697301571428454</v>
      </c>
      <c r="M27">
        <f t="shared" si="4"/>
        <v>36.304116142857026</v>
      </c>
      <c r="N27">
        <f t="shared" si="5"/>
        <v>3.9061282381673883</v>
      </c>
      <c r="O27">
        <f t="shared" si="6"/>
        <v>1075.2610485719715</v>
      </c>
      <c r="P27">
        <f t="shared" si="7"/>
        <v>217.00772597289955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438.55896614285712</v>
      </c>
      <c r="D28">
        <f t="shared" si="1"/>
        <v>437.95608171428569</v>
      </c>
      <c r="E28">
        <f t="shared" si="8"/>
        <v>94.45773319240547</v>
      </c>
      <c r="F28">
        <f t="shared" si="2"/>
        <v>117991.11543725907</v>
      </c>
      <c r="G28">
        <f t="shared" si="3"/>
        <v>589094.11249310791</v>
      </c>
      <c r="L28">
        <f>Input!J29</f>
        <v>40.209757571428611</v>
      </c>
      <c r="M28">
        <f t="shared" si="4"/>
        <v>39.816572142857183</v>
      </c>
      <c r="N28">
        <f t="shared" si="5"/>
        <v>3.9319242055833721</v>
      </c>
      <c r="O28">
        <f t="shared" si="6"/>
        <v>1316.0811937200342</v>
      </c>
      <c r="P28">
        <f t="shared" si="7"/>
        <v>216.24838121809188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481.1016235714286</v>
      </c>
      <c r="D29">
        <f t="shared" si="1"/>
        <v>480.49873914285718</v>
      </c>
      <c r="E29">
        <f t="shared" si="8"/>
        <v>98.415709514237477</v>
      </c>
      <c r="F29">
        <f t="shared" si="2"/>
        <v>145987.44153018465</v>
      </c>
      <c r="G29">
        <f t="shared" si="3"/>
        <v>583034.08916296531</v>
      </c>
      <c r="L29">
        <f>Input!J30</f>
        <v>42.542657428571488</v>
      </c>
      <c r="M29">
        <f t="shared" si="4"/>
        <v>42.14947200000006</v>
      </c>
      <c r="N29">
        <f t="shared" si="5"/>
        <v>3.9579763218320041</v>
      </c>
      <c r="O29">
        <f t="shared" si="6"/>
        <v>1488.7776161087786</v>
      </c>
      <c r="P29">
        <f t="shared" si="7"/>
        <v>215.48284707299871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529.35857514285715</v>
      </c>
      <c r="D30">
        <f t="shared" si="1"/>
        <v>528.75569071428572</v>
      </c>
      <c r="E30">
        <f t="shared" si="8"/>
        <v>102.39999750065391</v>
      </c>
      <c r="F30">
        <f t="shared" si="2"/>
        <v>181779.17713567652</v>
      </c>
      <c r="G30">
        <f t="shared" si="3"/>
        <v>576965.42453890678</v>
      </c>
      <c r="L30">
        <f>Input!J31</f>
        <v>48.256951571428544</v>
      </c>
      <c r="M30">
        <f t="shared" si="4"/>
        <v>47.863766142857116</v>
      </c>
      <c r="N30">
        <f t="shared" si="5"/>
        <v>3.9842879864164389</v>
      </c>
      <c r="O30">
        <f t="shared" si="6"/>
        <v>1960.0687409116567</v>
      </c>
      <c r="P30">
        <f t="shared" si="7"/>
        <v>214.71106395093207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579.0834187142857</v>
      </c>
      <c r="D31">
        <f t="shared" si="1"/>
        <v>578.48053428571427</v>
      </c>
      <c r="E31">
        <f t="shared" si="8"/>
        <v>106.41086015602538</v>
      </c>
      <c r="F31">
        <f t="shared" si="2"/>
        <v>222849.77723291068</v>
      </c>
      <c r="G31">
        <f t="shared" si="3"/>
        <v>570888.35018312407</v>
      </c>
      <c r="L31">
        <f>Input!J32</f>
        <v>49.724843571428551</v>
      </c>
      <c r="M31">
        <f t="shared" si="4"/>
        <v>49.331658142857123</v>
      </c>
      <c r="N31">
        <f t="shared" si="5"/>
        <v>4.0108626553714721</v>
      </c>
      <c r="O31">
        <f t="shared" si="6"/>
        <v>2089.768051193631</v>
      </c>
      <c r="P31">
        <f t="shared" si="7"/>
        <v>213.93297172774834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628.86068714285716</v>
      </c>
      <c r="D32">
        <f t="shared" si="1"/>
        <v>628.25780271428573</v>
      </c>
      <c r="E32">
        <f t="shared" si="8"/>
        <v>110.44856399841974</v>
      </c>
      <c r="F32">
        <f t="shared" si="2"/>
        <v>268126.40769950463</v>
      </c>
      <c r="G32">
        <f t="shared" si="3"/>
        <v>564803.10502493812</v>
      </c>
      <c r="L32">
        <f>Input!J33</f>
        <v>49.77726842857146</v>
      </c>
      <c r="M32">
        <f t="shared" si="4"/>
        <v>49.384083000000032</v>
      </c>
      <c r="N32">
        <f t="shared" si="5"/>
        <v>4.0377038423943583</v>
      </c>
      <c r="O32">
        <f t="shared" si="6"/>
        <v>2092.1077685330665</v>
      </c>
      <c r="P32">
        <f t="shared" si="7"/>
        <v>213.14850974176522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676.67202857142854</v>
      </c>
      <c r="D33">
        <f t="shared" si="1"/>
        <v>676.06914414285711</v>
      </c>
      <c r="E33">
        <f t="shared" si="8"/>
        <v>114.51337911842182</v>
      </c>
      <c r="F33">
        <f t="shared" si="2"/>
        <v>315344.8772321787</v>
      </c>
      <c r="G33">
        <f t="shared" si="3"/>
        <v>558709.93555617123</v>
      </c>
      <c r="L33">
        <f>Input!J34</f>
        <v>47.811341428571382</v>
      </c>
      <c r="M33">
        <f t="shared" si="4"/>
        <v>47.418155999999954</v>
      </c>
      <c r="N33">
        <f t="shared" si="5"/>
        <v>4.0648151200020743</v>
      </c>
      <c r="O33">
        <f t="shared" si="6"/>
        <v>1913.7585640663467</v>
      </c>
      <c r="P33">
        <f t="shared" si="7"/>
        <v>212.35761679396458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723.27760157142859</v>
      </c>
      <c r="D34">
        <f t="shared" si="1"/>
        <v>722.67471714285716</v>
      </c>
      <c r="E34">
        <f t="shared" si="8"/>
        <v>118.60557923913757</v>
      </c>
      <c r="F34">
        <f t="shared" si="2"/>
        <v>364899.52336774301</v>
      </c>
      <c r="G34">
        <f t="shared" si="3"/>
        <v>552609.09603191062</v>
      </c>
      <c r="L34">
        <f>Input!J35</f>
        <v>46.605573000000049</v>
      </c>
      <c r="M34">
        <f t="shared" si="4"/>
        <v>46.212387571428621</v>
      </c>
      <c r="N34">
        <f t="shared" si="5"/>
        <v>4.0922001207157495</v>
      </c>
      <c r="O34">
        <f t="shared" si="6"/>
        <v>1807.3868735730657</v>
      </c>
      <c r="P34">
        <f t="shared" si="7"/>
        <v>211.56023114849788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769.90938699999992</v>
      </c>
      <c r="D35">
        <f t="shared" si="1"/>
        <v>769.3065025714285</v>
      </c>
      <c r="E35">
        <f t="shared" si="8"/>
        <v>122.72544177741055</v>
      </c>
      <c r="F35">
        <f t="shared" si="2"/>
        <v>418067.06817751756</v>
      </c>
      <c r="G35">
        <f t="shared" si="3"/>
        <v>546500.84867683589</v>
      </c>
      <c r="L35">
        <f>Input!J36</f>
        <v>46.631785428571334</v>
      </c>
      <c r="M35">
        <f t="shared" si="4"/>
        <v>46.238599999999906</v>
      </c>
      <c r="N35">
        <f t="shared" si="5"/>
        <v>4.1198625382729857</v>
      </c>
      <c r="O35">
        <f t="shared" si="6"/>
        <v>1807.2635878306728</v>
      </c>
      <c r="P35">
        <f t="shared" si="7"/>
        <v>210.75629053351045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816.51495999999986</v>
      </c>
      <c r="D36">
        <f t="shared" si="1"/>
        <v>815.91207557142843</v>
      </c>
      <c r="E36">
        <f t="shared" si="8"/>
        <v>126.87324790627937</v>
      </c>
      <c r="F36">
        <f t="shared" si="2"/>
        <v>474774.50603016297</v>
      </c>
      <c r="G36">
        <f t="shared" si="3"/>
        <v>540385.46389726724</v>
      </c>
      <c r="L36">
        <f>Input!J37</f>
        <v>46.605572999999936</v>
      </c>
      <c r="M36">
        <f t="shared" si="4"/>
        <v>46.212387571428508</v>
      </c>
      <c r="N36">
        <f t="shared" si="5"/>
        <v>4.1478061288688242</v>
      </c>
      <c r="O36">
        <f t="shared" si="6"/>
        <v>1802.6619676833186</v>
      </c>
      <c r="P36">
        <f t="shared" si="7"/>
        <v>209.94573214230405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858.84791857142852</v>
      </c>
      <c r="D37">
        <f t="shared" si="1"/>
        <v>858.24503414285709</v>
      </c>
      <c r="E37">
        <f t="shared" si="8"/>
        <v>131.04928261870552</v>
      </c>
      <c r="F37">
        <f t="shared" si="2"/>
        <v>528813.66103477555</v>
      </c>
      <c r="G37">
        <f t="shared" si="3"/>
        <v>534263.22049911472</v>
      </c>
      <c r="L37">
        <f>Input!J38</f>
        <v>42.332958571428662</v>
      </c>
      <c r="M37">
        <f t="shared" si="4"/>
        <v>41.939773142857234</v>
      </c>
      <c r="N37">
        <f t="shared" si="5"/>
        <v>4.1760347124261319</v>
      </c>
      <c r="O37">
        <f t="shared" si="6"/>
        <v>1455.9508383817167</v>
      </c>
      <c r="P37">
        <f t="shared" si="7"/>
        <v>209.12849263485475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899.08388857142847</v>
      </c>
      <c r="D38">
        <f t="shared" si="1"/>
        <v>898.48100414285705</v>
      </c>
      <c r="E38">
        <f t="shared" si="8"/>
        <v>135.25383479260171</v>
      </c>
      <c r="F38">
        <f t="shared" si="2"/>
        <v>582515.71203440323</v>
      </c>
      <c r="G38">
        <f t="shared" si="3"/>
        <v>528134.40591190231</v>
      </c>
      <c r="L38">
        <f>Input!J39</f>
        <v>40.235969999999952</v>
      </c>
      <c r="M38">
        <f t="shared" si="4"/>
        <v>39.842784571428524</v>
      </c>
      <c r="N38">
        <f t="shared" si="5"/>
        <v>4.2045521738962037</v>
      </c>
      <c r="O38">
        <f t="shared" si="6"/>
        <v>1298.2630705592669</v>
      </c>
      <c r="P38">
        <f t="shared" si="7"/>
        <v>208.30450813970825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935.85982714285706</v>
      </c>
      <c r="D39">
        <f t="shared" si="1"/>
        <v>935.25694271428563</v>
      </c>
      <c r="E39">
        <f t="shared" si="8"/>
        <v>139.48719725719212</v>
      </c>
      <c r="F39">
        <f t="shared" si="2"/>
        <v>633249.48778484727</v>
      </c>
      <c r="G39">
        <f t="shared" si="3"/>
        <v>521999.31641905295</v>
      </c>
      <c r="L39">
        <f>Input!J40</f>
        <v>36.775938571428583</v>
      </c>
      <c r="M39">
        <f t="shared" si="4"/>
        <v>36.382753142857155</v>
      </c>
      <c r="N39">
        <f t="shared" si="5"/>
        <v>4.2333624645904155</v>
      </c>
      <c r="O39">
        <f t="shared" si="6"/>
        <v>1059.0192596693544</v>
      </c>
      <c r="P39">
        <f t="shared" si="7"/>
        <v>207.47371425627122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973.08137599999986</v>
      </c>
      <c r="D40">
        <f t="shared" si="1"/>
        <v>972.47849157142844</v>
      </c>
      <c r="E40">
        <f t="shared" si="8"/>
        <v>143.74966686073589</v>
      </c>
      <c r="F40">
        <f t="shared" si="2"/>
        <v>686791.46490636584</v>
      </c>
      <c r="G40">
        <f t="shared" si="3"/>
        <v>515858.2573946261</v>
      </c>
      <c r="L40">
        <f>Input!J41</f>
        <v>37.221548857142807</v>
      </c>
      <c r="M40">
        <f t="shared" si="4"/>
        <v>36.828363428571379</v>
      </c>
      <c r="N40">
        <f t="shared" si="5"/>
        <v>4.2624696035437575</v>
      </c>
      <c r="O40">
        <f t="shared" si="6"/>
        <v>1086.3009052450234</v>
      </c>
      <c r="P40">
        <f t="shared" si="7"/>
        <v>206.63604605752224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1010.9582337142856</v>
      </c>
      <c r="D41">
        <f t="shared" si="1"/>
        <v>1010.3553492857142</v>
      </c>
      <c r="E41">
        <f t="shared" si="8"/>
        <v>148.04154453964705</v>
      </c>
      <c r="F41">
        <f t="shared" si="2"/>
        <v>743585.09785563836</v>
      </c>
      <c r="G41">
        <f t="shared" si="3"/>
        <v>509711.54354669969</v>
      </c>
      <c r="L41">
        <f>Input!J42</f>
        <v>37.876857714285734</v>
      </c>
      <c r="M41">
        <f t="shared" si="4"/>
        <v>37.483672285714306</v>
      </c>
      <c r="N41">
        <f t="shared" si="5"/>
        <v>4.2918776789111499</v>
      </c>
      <c r="O41">
        <f t="shared" si="6"/>
        <v>1127.9508839765094</v>
      </c>
      <c r="P41">
        <f t="shared" si="7"/>
        <v>205.79143809316349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1043.0159478571429</v>
      </c>
      <c r="D42">
        <f t="shared" si="1"/>
        <v>1042.4130634285716</v>
      </c>
      <c r="E42">
        <f t="shared" si="8"/>
        <v>152.36313538904446</v>
      </c>
      <c r="F42">
        <f t="shared" si="2"/>
        <v>792188.8744031674</v>
      </c>
      <c r="G42">
        <f t="shared" si="3"/>
        <v>503559.49916760722</v>
      </c>
      <c r="L42">
        <f>Input!J43</f>
        <v>32.057714142857321</v>
      </c>
      <c r="M42">
        <f t="shared" si="4"/>
        <v>31.664528714285893</v>
      </c>
      <c r="N42">
        <f t="shared" si="5"/>
        <v>4.3215908493974071</v>
      </c>
      <c r="O42">
        <f t="shared" si="6"/>
        <v>769.29253535000964</v>
      </c>
      <c r="P42">
        <f t="shared" si="7"/>
        <v>204.93982439323909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1070.9058970000003</v>
      </c>
      <c r="D43">
        <f t="shared" si="1"/>
        <v>1070.303012571429</v>
      </c>
      <c r="E43">
        <f t="shared" si="8"/>
        <v>156.71474873476629</v>
      </c>
      <c r="F43">
        <f t="shared" si="2"/>
        <v>834643.51582008763</v>
      </c>
      <c r="G43">
        <f t="shared" si="3"/>
        <v>497402.45839123323</v>
      </c>
      <c r="L43">
        <f>Input!J44</f>
        <v>27.889949142857404</v>
      </c>
      <c r="M43">
        <f t="shared" si="4"/>
        <v>27.496763714285976</v>
      </c>
      <c r="N43">
        <f t="shared" si="5"/>
        <v>4.3516133457218205</v>
      </c>
      <c r="O43">
        <f t="shared" si="6"/>
        <v>554.05325209871444</v>
      </c>
      <c r="P43">
        <f t="shared" si="7"/>
        <v>204.08113847224314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1095.6503632857143</v>
      </c>
      <c r="D44">
        <f t="shared" si="1"/>
        <v>1095.0474788571428</v>
      </c>
      <c r="E44">
        <f t="shared" si="8"/>
        <v>161.09669820688458</v>
      </c>
      <c r="F44">
        <f t="shared" si="2"/>
        <v>872264.06067722663</v>
      </c>
      <c r="G44">
        <f t="shared" si="3"/>
        <v>491240.76545758772</v>
      </c>
      <c r="L44">
        <f>Input!J45</f>
        <v>24.744466285713997</v>
      </c>
      <c r="M44">
        <f t="shared" si="4"/>
        <v>24.351280857142569</v>
      </c>
      <c r="N44">
        <f t="shared" si="5"/>
        <v>4.3819494721182854</v>
      </c>
      <c r="O44">
        <f t="shared" si="6"/>
        <v>414.63209098396806</v>
      </c>
      <c r="P44">
        <f t="shared" si="7"/>
        <v>203.21531333374529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1118.1667789999999</v>
      </c>
      <c r="D45">
        <f t="shared" si="1"/>
        <v>1117.5638945714286</v>
      </c>
      <c r="E45">
        <f t="shared" si="8"/>
        <v>165.50930181475655</v>
      </c>
      <c r="F45">
        <f t="shared" si="2"/>
        <v>906407.94758907263</v>
      </c>
      <c r="G45">
        <f t="shared" si="3"/>
        <v>485074.77498488384</v>
      </c>
      <c r="L45">
        <f>Input!J46</f>
        <v>22.516415714285586</v>
      </c>
      <c r="M45">
        <f t="shared" si="4"/>
        <v>22.123230285714158</v>
      </c>
      <c r="N45">
        <f t="shared" si="5"/>
        <v>4.4126036078719819</v>
      </c>
      <c r="O45">
        <f t="shared" si="6"/>
        <v>327.74801278432773</v>
      </c>
      <c r="P45">
        <f t="shared" si="7"/>
        <v>202.34228147556072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1140.1327352857145</v>
      </c>
      <c r="D46">
        <f t="shared" si="1"/>
        <v>1139.5298508571432</v>
      </c>
      <c r="E46">
        <f t="shared" si="8"/>
        <v>169.95288202365018</v>
      </c>
      <c r="F46">
        <f t="shared" si="2"/>
        <v>940079.49849234417</v>
      </c>
      <c r="G46">
        <f t="shared" si="3"/>
        <v>478904.85224935063</v>
      </c>
      <c r="L46">
        <f>Input!J47</f>
        <v>21.965956285714583</v>
      </c>
      <c r="M46">
        <f t="shared" si="4"/>
        <v>21.572770857143155</v>
      </c>
      <c r="N46">
        <f t="shared" si="5"/>
        <v>4.4435802088936187</v>
      </c>
      <c r="O46">
        <f t="shared" si="6"/>
        <v>307.03366337754767</v>
      </c>
      <c r="P46">
        <f t="shared" si="7"/>
        <v>201.46197489549354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1159.4774555714287</v>
      </c>
      <c r="D47">
        <f t="shared" si="1"/>
        <v>1158.8745711428573</v>
      </c>
      <c r="E47">
        <f t="shared" si="8"/>
        <v>174.42776583298249</v>
      </c>
      <c r="F47">
        <f t="shared" si="2"/>
        <v>969135.5124848187</v>
      </c>
      <c r="G47">
        <f t="shared" si="3"/>
        <v>472731.37347302033</v>
      </c>
      <c r="L47">
        <f>Input!J48</f>
        <v>19.344720285714175</v>
      </c>
      <c r="M47">
        <f t="shared" si="4"/>
        <v>18.951534857142747</v>
      </c>
      <c r="N47">
        <f t="shared" si="5"/>
        <v>4.4748838093322991</v>
      </c>
      <c r="O47">
        <f t="shared" si="6"/>
        <v>221.11203683433695</v>
      </c>
      <c r="P47">
        <f t="shared" si="7"/>
        <v>200.57432509768367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1173.5534919999998</v>
      </c>
      <c r="D48">
        <f t="shared" si="1"/>
        <v>1172.9506075714285</v>
      </c>
      <c r="E48">
        <f t="shared" si="8"/>
        <v>178.93428485621058</v>
      </c>
      <c r="F48">
        <f t="shared" si="2"/>
        <v>988068.4498242843</v>
      </c>
      <c r="G48">
        <f t="shared" si="3"/>
        <v>466554.72611973836</v>
      </c>
      <c r="L48">
        <f>Input!J49</f>
        <v>14.076036428571115</v>
      </c>
      <c r="M48">
        <f t="shared" si="4"/>
        <v>13.682850999999687</v>
      </c>
      <c r="N48">
        <f t="shared" si="5"/>
        <v>4.5065190232280905</v>
      </c>
      <c r="O48">
        <f t="shared" si="6"/>
        <v>91.575663371163088</v>
      </c>
      <c r="P48">
        <f t="shared" si="7"/>
        <v>199.67926309958992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1190.696374285714</v>
      </c>
      <c r="D49">
        <f t="shared" si="1"/>
        <v>1190.0934898571427</v>
      </c>
      <c r="E49">
        <f t="shared" si="8"/>
        <v>183.472775402416</v>
      </c>
      <c r="F49">
        <f t="shared" si="2"/>
        <v>1013285.2627693444</v>
      </c>
      <c r="G49">
        <f t="shared" si="3"/>
        <v>460375.30919965485</v>
      </c>
      <c r="L49">
        <f>Input!J50</f>
        <v>17.142882285714222</v>
      </c>
      <c r="M49">
        <f t="shared" si="4"/>
        <v>16.749696857142794</v>
      </c>
      <c r="N49">
        <f t="shared" si="5"/>
        <v>4.5384905462054155</v>
      </c>
      <c r="O49">
        <f t="shared" si="6"/>
        <v>158.87069112299781</v>
      </c>
      <c r="P49">
        <f t="shared" si="7"/>
        <v>198.77671943964097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1208.6518397142859</v>
      </c>
      <c r="D50">
        <f t="shared" si="1"/>
        <v>1208.0489552857143</v>
      </c>
      <c r="E50">
        <f t="shared" si="8"/>
        <v>188.04357855962442</v>
      </c>
      <c r="F50">
        <f t="shared" si="2"/>
        <v>1040410.9685501327</v>
      </c>
      <c r="G50">
        <f t="shared" si="3"/>
        <v>454193.53358245845</v>
      </c>
      <c r="L50">
        <f>Input!J51</f>
        <v>17.95546542857187</v>
      </c>
      <c r="M50">
        <f t="shared" si="4"/>
        <v>17.562280000000442</v>
      </c>
      <c r="N50">
        <f t="shared" si="5"/>
        <v>4.5708031572084256</v>
      </c>
      <c r="O50">
        <f t="shared" si="6"/>
        <v>179.14918411846003</v>
      </c>
      <c r="P50">
        <f t="shared" si="7"/>
        <v>197.86662418559084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1224.9821388571429</v>
      </c>
      <c r="D51">
        <f t="shared" si="1"/>
        <v>1224.3792544285716</v>
      </c>
      <c r="E51">
        <f t="shared" si="8"/>
        <v>192.64704027990396</v>
      </c>
      <c r="F51">
        <f t="shared" si="2"/>
        <v>1064471.3617121123</v>
      </c>
      <c r="G51">
        <f t="shared" si="3"/>
        <v>448009.82231963263</v>
      </c>
      <c r="L51">
        <f>Input!J52</f>
        <v>16.330299142857029</v>
      </c>
      <c r="M51">
        <f t="shared" si="4"/>
        <v>15.937113714285601</v>
      </c>
      <c r="N51">
        <f t="shared" si="5"/>
        <v>4.6034617202795509</v>
      </c>
      <c r="O51">
        <f t="shared" si="6"/>
        <v>137.51871593556359</v>
      </c>
      <c r="P51">
        <f t="shared" si="7"/>
        <v>196.94890694361368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1241.4172874285712</v>
      </c>
      <c r="D52">
        <f t="shared" si="1"/>
        <v>1240.8144029999999</v>
      </c>
      <c r="E52">
        <f t="shared" si="8"/>
        <v>197.2835114662864</v>
      </c>
      <c r="F52">
        <f t="shared" si="2"/>
        <v>1088956.7215851468</v>
      </c>
      <c r="G52">
        <f t="shared" si="3"/>
        <v>441824.61097601446</v>
      </c>
      <c r="L52">
        <f>Input!J53</f>
        <v>16.435148571428272</v>
      </c>
      <c r="M52">
        <f t="shared" si="4"/>
        <v>16.041963142856844</v>
      </c>
      <c r="N52">
        <f t="shared" si="5"/>
        <v>4.6364711863824395</v>
      </c>
      <c r="O52">
        <f t="shared" si="6"/>
        <v>139.20878803639192</v>
      </c>
      <c r="P52">
        <f t="shared" si="7"/>
        <v>196.02349686817828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1255.9127215714286</v>
      </c>
      <c r="D53">
        <f t="shared" si="1"/>
        <v>1255.3098371428573</v>
      </c>
      <c r="E53">
        <f t="shared" si="8"/>
        <v>201.95334806155699</v>
      </c>
      <c r="F53">
        <f t="shared" si="2"/>
        <v>1109559.8930896837</v>
      </c>
      <c r="G53">
        <f t="shared" si="3"/>
        <v>435638.34797095048</v>
      </c>
      <c r="L53">
        <f>Input!J54</f>
        <v>14.495434142857448</v>
      </c>
      <c r="M53">
        <f t="shared" si="4"/>
        <v>14.10224871428602</v>
      </c>
      <c r="N53">
        <f t="shared" si="5"/>
        <v>4.6698365952705858</v>
      </c>
      <c r="O53">
        <f t="shared" si="6"/>
        <v>96.542367167144974</v>
      </c>
      <c r="P53">
        <f t="shared" si="7"/>
        <v>195.09032267274057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1270.4081557142858</v>
      </c>
      <c r="D54">
        <f t="shared" si="1"/>
        <v>1269.8052712857143</v>
      </c>
      <c r="E54">
        <f t="shared" si="8"/>
        <v>206.65691113895991</v>
      </c>
      <c r="F54">
        <f t="shared" si="2"/>
        <v>1130284.4356827331</v>
      </c>
      <c r="G54">
        <f t="shared" si="3"/>
        <v>429451.49492935528</v>
      </c>
      <c r="L54">
        <f>Input!J55</f>
        <v>14.495434142857221</v>
      </c>
      <c r="M54">
        <f t="shared" si="4"/>
        <v>14.102248714285793</v>
      </c>
      <c r="N54">
        <f t="shared" si="5"/>
        <v>4.7035630774029284</v>
      </c>
      <c r="O54">
        <f t="shared" si="6"/>
        <v>95.880738962480962</v>
      </c>
      <c r="P54">
        <f t="shared" si="7"/>
        <v>194.14931264129709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1285.2967751428571</v>
      </c>
      <c r="D55">
        <f t="shared" si="1"/>
        <v>1284.6938907142858</v>
      </c>
      <c r="E55">
        <f t="shared" si="8"/>
        <v>211.39456699486772</v>
      </c>
      <c r="F55">
        <f t="shared" si="2"/>
        <v>1151971.43829656</v>
      </c>
      <c r="G55">
        <f t="shared" si="3"/>
        <v>423264.52704298554</v>
      </c>
      <c r="L55">
        <f>Input!J56</f>
        <v>14.888619428571246</v>
      </c>
      <c r="M55">
        <f t="shared" si="4"/>
        <v>14.495433999999818</v>
      </c>
      <c r="N55">
        <f t="shared" si="5"/>
        <v>4.7376558559077946</v>
      </c>
      <c r="O55">
        <f t="shared" si="6"/>
        <v>103.04206145354034</v>
      </c>
      <c r="P55">
        <f t="shared" si="7"/>
        <v>193.20039464084459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1300.9717654285716</v>
      </c>
      <c r="D56">
        <f t="shared" si="1"/>
        <v>1300.3688810000003</v>
      </c>
      <c r="E56">
        <f t="shared" si="8"/>
        <v>216.16668724346428</v>
      </c>
      <c r="F56">
        <f t="shared" si="2"/>
        <v>1175494.3969464852</v>
      </c>
      <c r="G56">
        <f t="shared" si="3"/>
        <v>417077.93344225606</v>
      </c>
      <c r="L56">
        <f>Input!J57</f>
        <v>15.674990285714557</v>
      </c>
      <c r="M56">
        <f t="shared" si="4"/>
        <v>15.281804857143129</v>
      </c>
      <c r="N56">
        <f t="shared" si="5"/>
        <v>4.772120248596571</v>
      </c>
      <c r="O56">
        <f t="shared" si="6"/>
        <v>118.87257504628514</v>
      </c>
      <c r="P56">
        <f t="shared" si="7"/>
        <v>192.24349613478981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1314.2090064285715</v>
      </c>
      <c r="D57">
        <f t="shared" si="1"/>
        <v>1313.6061220000001</v>
      </c>
      <c r="E57">
        <f t="shared" si="8"/>
        <v>220.97364891349284</v>
      </c>
      <c r="F57">
        <f t="shared" si="2"/>
        <v>1193845.7212431373</v>
      </c>
      <c r="G57">
        <f t="shared" si="3"/>
        <v>410892.21757893526</v>
      </c>
      <c r="L57">
        <f>Input!J58</f>
        <v>13.237240999999813</v>
      </c>
      <c r="M57">
        <f t="shared" si="4"/>
        <v>12.844055571428385</v>
      </c>
      <c r="N57">
        <f t="shared" si="5"/>
        <v>4.80696167002856</v>
      </c>
      <c r="O57">
        <f t="shared" si="6"/>
        <v>71.069609581340558</v>
      </c>
      <c r="P57">
        <f t="shared" si="7"/>
        <v>191.27854419736045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1327.9967068571427</v>
      </c>
      <c r="D58">
        <f t="shared" si="1"/>
        <v>1327.3938224285712</v>
      </c>
      <c r="E58">
        <f t="shared" si="8"/>
        <v>225.81583454712134</v>
      </c>
      <c r="F58">
        <f t="shared" si="2"/>
        <v>1213474.0633849436</v>
      </c>
      <c r="G58">
        <f t="shared" si="3"/>
        <v>404707.89762006758</v>
      </c>
      <c r="L58">
        <f>Input!J59</f>
        <v>13.78770042857127</v>
      </c>
      <c r="M58">
        <f t="shared" si="4"/>
        <v>13.394514999999842</v>
      </c>
      <c r="N58">
        <f t="shared" si="5"/>
        <v>4.8421856336285014</v>
      </c>
      <c r="O58">
        <f t="shared" si="6"/>
        <v>80.022234946539967</v>
      </c>
      <c r="P58">
        <f t="shared" si="7"/>
        <v>190.3054655290664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1340.1330288571428</v>
      </c>
      <c r="D59">
        <f t="shared" si="1"/>
        <v>1339.5301444285715</v>
      </c>
      <c r="E59">
        <f t="shared" si="8"/>
        <v>230.69363230097963</v>
      </c>
      <c r="F59">
        <f t="shared" si="2"/>
        <v>1229518.4106272834</v>
      </c>
      <c r="G59">
        <f t="shared" si="3"/>
        <v>398525.50685348496</v>
      </c>
      <c r="L59">
        <f>Input!J60</f>
        <v>12.136322000000064</v>
      </c>
      <c r="M59">
        <f t="shared" si="4"/>
        <v>11.743136571428636</v>
      </c>
      <c r="N59">
        <f t="shared" si="5"/>
        <v>4.8777977538582897</v>
      </c>
      <c r="O59">
        <f t="shared" si="6"/>
        <v>52.686174231828012</v>
      </c>
      <c r="P59">
        <f t="shared" si="7"/>
        <v>189.32418647326642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1351.9023777142859</v>
      </c>
      <c r="D60">
        <f t="shared" si="1"/>
        <v>1351.2994932857146</v>
      </c>
      <c r="E60">
        <f t="shared" si="8"/>
        <v>235.60743604942414</v>
      </c>
      <c r="F60">
        <f t="shared" si="2"/>
        <v>1244768.7665801458</v>
      </c>
      <c r="G60">
        <f t="shared" si="3"/>
        <v>392345.5941052821</v>
      </c>
      <c r="L60">
        <f>Input!J61</f>
        <v>11.769348857143086</v>
      </c>
      <c r="M60">
        <f t="shared" si="4"/>
        <v>11.376163428571658</v>
      </c>
      <c r="N60">
        <f t="shared" si="5"/>
        <v>4.9138037484445114</v>
      </c>
      <c r="O60">
        <f t="shared" si="6"/>
        <v>46.998498737400951</v>
      </c>
      <c r="P60">
        <f t="shared" si="7"/>
        <v>188.33463303389431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1363.5144524285715</v>
      </c>
      <c r="D61">
        <f t="shared" si="1"/>
        <v>1362.911568</v>
      </c>
      <c r="E61">
        <f t="shared" si="8"/>
        <v>240.55764549008754</v>
      </c>
      <c r="F61">
        <f t="shared" si="2"/>
        <v>1259678.3273733868</v>
      </c>
      <c r="G61">
        <f t="shared" si="3"/>
        <v>386168.72416964034</v>
      </c>
      <c r="L61">
        <f>Input!J62</f>
        <v>11.612074714285654</v>
      </c>
      <c r="M61">
        <f t="shared" si="4"/>
        <v>11.218889285714226</v>
      </c>
      <c r="N61">
        <f t="shared" si="5"/>
        <v>4.950209440663393</v>
      </c>
      <c r="O61">
        <f t="shared" si="6"/>
        <v>44.380448923894207</v>
      </c>
      <c r="P61">
        <f t="shared" si="7"/>
        <v>187.33673089440529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1375.8080484285715</v>
      </c>
      <c r="D62">
        <f t="shared" si="1"/>
        <v>1375.205164</v>
      </c>
      <c r="E62">
        <f t="shared" si="8"/>
        <v>245.54466625177244</v>
      </c>
      <c r="F62">
        <f t="shared" si="2"/>
        <v>1276132.840172773</v>
      </c>
      <c r="G62">
        <f t="shared" si="3"/>
        <v>379995.47825140448</v>
      </c>
      <c r="L62">
        <f>Input!J63</f>
        <v>12.29359599999998</v>
      </c>
      <c r="M62">
        <f t="shared" si="4"/>
        <v>11.900410571428552</v>
      </c>
      <c r="N62">
        <f t="shared" si="5"/>
        <v>4.9870207616849118</v>
      </c>
      <c r="O62">
        <f t="shared" si="6"/>
        <v>53.386041713158889</v>
      </c>
      <c r="P62">
        <f t="shared" si="7"/>
        <v>186.33040543800283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1385.5590457142857</v>
      </c>
      <c r="D63">
        <f t="shared" si="1"/>
        <v>1384.9561612857142</v>
      </c>
      <c r="E63">
        <f t="shared" si="8"/>
        <v>250.56891000475022</v>
      </c>
      <c r="F63">
        <f t="shared" si="2"/>
        <v>1286834.4358687808</v>
      </c>
      <c r="G63">
        <f t="shared" si="3"/>
        <v>373826.45442182431</v>
      </c>
      <c r="L63">
        <f>Input!J64</f>
        <v>9.7509972857142202</v>
      </c>
      <c r="M63">
        <f t="shared" si="4"/>
        <v>9.3578118571427922</v>
      </c>
      <c r="N63">
        <f t="shared" si="5"/>
        <v>5.0242437529777746</v>
      </c>
      <c r="O63">
        <f t="shared" si="6"/>
        <v>22.34219895923647</v>
      </c>
      <c r="P63">
        <f t="shared" si="7"/>
        <v>185.31558176921126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1394.3926104285715</v>
      </c>
      <c r="D64">
        <f t="shared" si="1"/>
        <v>1393.789726</v>
      </c>
      <c r="E64">
        <f t="shared" si="8"/>
        <v>255.63079457352734</v>
      </c>
      <c r="F64">
        <f t="shared" si="2"/>
        <v>1295405.7531858501</v>
      </c>
      <c r="G64">
        <f t="shared" si="3"/>
        <v>367662.26808789448</v>
      </c>
      <c r="L64">
        <f>Input!J65</f>
        <v>8.8335647142857852</v>
      </c>
      <c r="M64">
        <f t="shared" si="4"/>
        <v>8.4403792857143571</v>
      </c>
      <c r="N64">
        <f t="shared" si="5"/>
        <v>5.0618845687771099</v>
      </c>
      <c r="O64">
        <f t="shared" si="6"/>
        <v>14.225571120024341</v>
      </c>
      <c r="P64">
        <f t="shared" si="7"/>
        <v>184.29218473686203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1402.7805651428571</v>
      </c>
      <c r="D65">
        <f t="shared" si="1"/>
        <v>1402.1776807142855</v>
      </c>
      <c r="E65">
        <f t="shared" si="8"/>
        <v>260.73074405214408</v>
      </c>
      <c r="F65">
        <f t="shared" si="2"/>
        <v>1302901.1092153869</v>
      </c>
      <c r="G65">
        <f t="shared" si="3"/>
        <v>361503.55247573601</v>
      </c>
      <c r="L65">
        <f>Input!J66</f>
        <v>8.3879547142855699</v>
      </c>
      <c r="M65">
        <f t="shared" si="4"/>
        <v>7.994769285714141</v>
      </c>
      <c r="N65">
        <f t="shared" si="5"/>
        <v>5.0999494786167379</v>
      </c>
      <c r="O65">
        <f t="shared" si="6"/>
        <v>10.810978429785651</v>
      </c>
      <c r="P65">
        <f t="shared" si="7"/>
        <v>183.26013895856406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1410.9063961428569</v>
      </c>
      <c r="D66">
        <f t="shared" si="1"/>
        <v>1410.3035117142854</v>
      </c>
      <c r="E66">
        <f t="shared" si="8"/>
        <v>265.869188922072</v>
      </c>
      <c r="F66">
        <f t="shared" si="2"/>
        <v>1309729.9191848719</v>
      </c>
      <c r="G66">
        <f t="shared" si="3"/>
        <v>355350.95912848238</v>
      </c>
      <c r="L66">
        <f>Input!J67</f>
        <v>8.1258309999998346</v>
      </c>
      <c r="M66">
        <f t="shared" si="4"/>
        <v>7.7326455714284057</v>
      </c>
      <c r="N66">
        <f t="shared" si="5"/>
        <v>5.1384448699279348</v>
      </c>
      <c r="O66">
        <f t="shared" si="6"/>
        <v>8.9244758901459615</v>
      </c>
      <c r="P66">
        <f t="shared" si="7"/>
        <v>182.21936884673411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1419.2943507142859</v>
      </c>
      <c r="D67">
        <f t="shared" si="1"/>
        <v>1418.6914662857143</v>
      </c>
      <c r="E67">
        <f t="shared" si="8"/>
        <v>271.04656617277874</v>
      </c>
      <c r="F67">
        <f t="shared" si="2"/>
        <v>1317088.8167552298</v>
      </c>
      <c r="G67">
        <f t="shared" si="3"/>
        <v>349205.15841914865</v>
      </c>
      <c r="L67">
        <f>Input!J68</f>
        <v>8.3879545714289634</v>
      </c>
      <c r="M67">
        <f t="shared" si="4"/>
        <v>7.9947691428575345</v>
      </c>
      <c r="N67">
        <f t="shared" si="5"/>
        <v>5.1773772507067308</v>
      </c>
      <c r="O67">
        <f t="shared" si="6"/>
        <v>10.307806732335949</v>
      </c>
      <c r="P67">
        <f t="shared" si="7"/>
        <v>181.16979863626383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1427.2891199999999</v>
      </c>
      <c r="D68">
        <f t="shared" ref="D68:D83" si="10">C68-$C$3</f>
        <v>1426.6862355714284</v>
      </c>
      <c r="E68">
        <f t="shared" si="8"/>
        <v>276.26331942503049</v>
      </c>
      <c r="F68">
        <f t="shared" ref="F68:F83" si="11">(D68-E68)^2</f>
        <v>1323472.8859947822</v>
      </c>
      <c r="G68">
        <f t="shared" ref="G68:G83" si="12">(E68-$H$4)^2</f>
        <v>343066.84007897973</v>
      </c>
      <c r="L68">
        <f>Input!J69</f>
        <v>7.9947692857140282</v>
      </c>
      <c r="M68">
        <f t="shared" ref="M68:M83" si="13">L68-$L$3</f>
        <v>7.6015838571425993</v>
      </c>
      <c r="N68">
        <f t="shared" ref="N68:N83" si="14">2*($X$3/PI())*($Z$3/(4*((B68-$Y$3)^2)+$Z$3*$Z$3))</f>
        <v>5.2167532522517694</v>
      </c>
      <c r="O68">
        <f t="shared" ref="O68:O83" si="15">(L68-N68)^2</f>
        <v>7.7173730821733821</v>
      </c>
      <c r="P68">
        <f t="shared" ref="P68:P83" si="16">(N68-$Q$4)^2</f>
        <v>180.11135241390733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1435.0217657142857</v>
      </c>
      <c r="D69">
        <f t="shared" si="10"/>
        <v>1434.4188812857142</v>
      </c>
      <c r="E69">
        <f t="shared" ref="E69:E83" si="17">N69+E68</f>
        <v>281.51989905700538</v>
      </c>
      <c r="F69">
        <f t="shared" si="11"/>
        <v>1329176.0632239925</v>
      </c>
      <c r="G69">
        <f t="shared" si="12"/>
        <v>336936.71374179143</v>
      </c>
      <c r="L69">
        <f>Input!J70</f>
        <v>7.7326457142858089</v>
      </c>
      <c r="M69">
        <f t="shared" si="13"/>
        <v>7.33946028571438</v>
      </c>
      <c r="N69">
        <f t="shared" si="14"/>
        <v>5.2565796319749092</v>
      </c>
      <c r="O69">
        <f t="shared" si="15"/>
        <v>6.1309032439704474</v>
      </c>
      <c r="P69">
        <f t="shared" si="16"/>
        <v>179.04395414947427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1442.5185001428576</v>
      </c>
      <c r="D70">
        <f t="shared" si="10"/>
        <v>1441.9156157142861</v>
      </c>
      <c r="E70">
        <f t="shared" si="17"/>
        <v>286.8167623332921</v>
      </c>
      <c r="F70">
        <f t="shared" si="11"/>
        <v>1334253.3610820873</v>
      </c>
      <c r="G70">
        <f t="shared" si="12"/>
        <v>330815.50950483658</v>
      </c>
      <c r="L70">
        <f>Input!J71</f>
        <v>7.4967344285719264</v>
      </c>
      <c r="M70">
        <f t="shared" si="13"/>
        <v>7.1035490000004975</v>
      </c>
      <c r="N70">
        <f t="shared" si="14"/>
        <v>5.2968632762867403</v>
      </c>
      <c r="O70">
        <f t="shared" si="15"/>
        <v>4.8394330866565527</v>
      </c>
      <c r="P70">
        <f t="shared" si="16"/>
        <v>177.96752772891938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1450.2773581428573</v>
      </c>
      <c r="D71">
        <f t="shared" si="10"/>
        <v>1449.6744737142858</v>
      </c>
      <c r="E71">
        <f t="shared" si="17"/>
        <v>292.15437353685144</v>
      </c>
      <c r="F71">
        <f t="shared" si="11"/>
        <v>1339852.7823147778</v>
      </c>
      <c r="G71">
        <f t="shared" si="12"/>
        <v>324703.97850675147</v>
      </c>
      <c r="L71">
        <f>Input!J72</f>
        <v>7.7588579999996909</v>
      </c>
      <c r="M71">
        <f t="shared" si="13"/>
        <v>7.365672571428262</v>
      </c>
      <c r="N71">
        <f t="shared" si="14"/>
        <v>5.3376112035593382</v>
      </c>
      <c r="O71">
        <f t="shared" si="15"/>
        <v>5.862436049272671</v>
      </c>
      <c r="P71">
        <f t="shared" si="16"/>
        <v>176.88199698942373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1457.800305</v>
      </c>
      <c r="D72">
        <f t="shared" si="10"/>
        <v>1457.1974205714287</v>
      </c>
      <c r="E72">
        <f t="shared" si="17"/>
        <v>297.53320410402006</v>
      </c>
      <c r="F72">
        <f t="shared" si="11"/>
        <v>1344821.0949549687</v>
      </c>
      <c r="G72">
        <f t="shared" si="12"/>
        <v>318602.89352315158</v>
      </c>
      <c r="L72">
        <f>Input!J73</f>
        <v>7.5229468571426423</v>
      </c>
      <c r="M72">
        <f t="shared" si="13"/>
        <v>7.1297614285712134</v>
      </c>
      <c r="N72">
        <f t="shared" si="14"/>
        <v>5.3788305671686114</v>
      </c>
      <c r="O72">
        <f t="shared" si="15"/>
        <v>4.5972346649320031</v>
      </c>
      <c r="P72">
        <f t="shared" si="16"/>
        <v>175.78728575656646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1465.4018888571427</v>
      </c>
      <c r="D73">
        <f t="shared" si="10"/>
        <v>1464.7990044285712</v>
      </c>
      <c r="E73">
        <f t="shared" si="17"/>
        <v>302.95373276263871</v>
      </c>
      <c r="F73">
        <f t="shared" si="11"/>
        <v>1349884.4352924842</v>
      </c>
      <c r="G73">
        <f t="shared" si="12"/>
        <v>312513.04958047252</v>
      </c>
      <c r="L73">
        <f>Input!J74</f>
        <v>7.6015838571427139</v>
      </c>
      <c r="M73">
        <f t="shared" si="13"/>
        <v>7.208398428571285</v>
      </c>
      <c r="N73">
        <f t="shared" si="14"/>
        <v>5.4205286586186743</v>
      </c>
      <c r="O73">
        <f t="shared" si="15"/>
        <v>4.7570017790087382</v>
      </c>
      <c r="P73">
        <f t="shared" si="16"/>
        <v>174.68331788369326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1472.1646772857143</v>
      </c>
      <c r="D74">
        <f t="shared" si="10"/>
        <v>1471.5617928571428</v>
      </c>
      <c r="E74">
        <f t="shared" si="17"/>
        <v>308.41644567338955</v>
      </c>
      <c r="F74">
        <f t="shared" si="11"/>
        <v>1352907.098675214</v>
      </c>
      <c r="G74">
        <f t="shared" si="12"/>
        <v>306435.26458867325</v>
      </c>
      <c r="L74">
        <f>Input!J75</f>
        <v>6.7627884285716391</v>
      </c>
      <c r="M74">
        <f t="shared" si="13"/>
        <v>6.3696030000002102</v>
      </c>
      <c r="N74">
        <f t="shared" si="14"/>
        <v>5.4627129107508212</v>
      </c>
      <c r="O74">
        <f t="shared" si="15"/>
        <v>1.6901963520370678</v>
      </c>
      <c r="P74">
        <f t="shared" si="16"/>
        <v>173.57001729358905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1478.1410950000002</v>
      </c>
      <c r="D75">
        <f t="shared" si="10"/>
        <v>1477.5382105714289</v>
      </c>
      <c r="E75">
        <f t="shared" si="17"/>
        <v>313.92183657442922</v>
      </c>
      <c r="F75">
        <f t="shared" si="11"/>
        <v>1354003.0658339255</v>
      </c>
      <c r="G75">
        <f t="shared" si="12"/>
        <v>300370.37999343936</v>
      </c>
      <c r="L75">
        <f>Input!J76</f>
        <v>5.9764177142858443</v>
      </c>
      <c r="M75">
        <f t="shared" si="13"/>
        <v>5.5832322857144154</v>
      </c>
      <c r="N75">
        <f t="shared" si="14"/>
        <v>5.5053909010396804</v>
      </c>
      <c r="O75">
        <f t="shared" si="15"/>
        <v>0.22186625879683658</v>
      </c>
      <c r="P75">
        <f t="shared" si="16"/>
        <v>172.44730802257237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1483.4359914285712</v>
      </c>
      <c r="D76">
        <f t="shared" si="10"/>
        <v>1482.8331069999999</v>
      </c>
      <c r="E76">
        <f t="shared" si="17"/>
        <v>319.47040692940851</v>
      </c>
      <c r="F76">
        <f t="shared" si="11"/>
        <v>1353412.7719155371</v>
      </c>
      <c r="G76">
        <f t="shared" si="12"/>
        <v>294319.2614485473</v>
      </c>
      <c r="L76">
        <f>Input!J77</f>
        <v>5.2948964285710645</v>
      </c>
      <c r="M76">
        <f t="shared" si="13"/>
        <v>4.9017109999996356</v>
      </c>
      <c r="N76">
        <f t="shared" si="14"/>
        <v>5.5485703549792973</v>
      </c>
      <c r="O76">
        <f t="shared" si="15"/>
        <v>6.4350460939369525E-2</v>
      </c>
      <c r="P76">
        <f t="shared" si="16"/>
        <v>171.31511426713161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1488.1280035714285</v>
      </c>
      <c r="D77">
        <f t="shared" si="10"/>
        <v>1487.525119142857</v>
      </c>
      <c r="E77">
        <f t="shared" si="17"/>
        <v>325.06266607897044</v>
      </c>
      <c r="F77">
        <f t="shared" si="11"/>
        <v>1351318.9547833088</v>
      </c>
      <c r="G77">
        <f t="shared" si="12"/>
        <v>288282.7995090824</v>
      </c>
      <c r="L77">
        <f>Input!J78</f>
        <v>4.6920121428572656</v>
      </c>
      <c r="M77">
        <f t="shared" si="13"/>
        <v>4.2988267142858367</v>
      </c>
      <c r="N77">
        <f t="shared" si="14"/>
        <v>5.5922591495619294</v>
      </c>
      <c r="O77">
        <f t="shared" si="15"/>
        <v>0.81044467308070689</v>
      </c>
      <c r="P77">
        <f t="shared" si="16"/>
        <v>170.17336043323002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1492.3744057142856</v>
      </c>
      <c r="D78">
        <f t="shared" si="10"/>
        <v>1491.7715212857142</v>
      </c>
      <c r="E78">
        <f t="shared" si="17"/>
        <v>330.69913139582292</v>
      </c>
      <c r="F78">
        <f t="shared" si="11"/>
        <v>1348089.0945646239</v>
      </c>
      <c r="G78">
        <f t="shared" si="12"/>
        <v>282261.91034621856</v>
      </c>
      <c r="L78">
        <f>Input!J79</f>
        <v>4.2464021428570504</v>
      </c>
      <c r="M78">
        <f t="shared" si="13"/>
        <v>3.853216714285622</v>
      </c>
      <c r="N78">
        <f t="shared" si="14"/>
        <v>5.6364653168524956</v>
      </c>
      <c r="O78">
        <f t="shared" si="15"/>
        <v>1.9322756276982913</v>
      </c>
      <c r="P78">
        <f t="shared" si="16"/>
        <v>169.021971188413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1496.2800470000002</v>
      </c>
      <c r="D79">
        <f t="shared" si="10"/>
        <v>1495.6771625714287</v>
      </c>
      <c r="E79">
        <f t="shared" si="17"/>
        <v>336.38032844348459</v>
      </c>
      <c r="F79">
        <f t="shared" si="11"/>
        <v>1343969.1496190738</v>
      </c>
      <c r="G79">
        <f t="shared" si="12"/>
        <v>276257.53648430511</v>
      </c>
      <c r="L79">
        <f>Input!J80</f>
        <v>3.905641285714637</v>
      </c>
      <c r="M79">
        <f t="shared" si="13"/>
        <v>3.5124558571432085</v>
      </c>
      <c r="N79">
        <f t="shared" si="14"/>
        <v>5.681197047661656</v>
      </c>
      <c r="O79">
        <f t="shared" si="15"/>
        <v>3.1525982637832595</v>
      </c>
      <c r="P79">
        <f t="shared" si="16"/>
        <v>167.86087151685874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1499.8973524285716</v>
      </c>
      <c r="D80">
        <f t="shared" si="10"/>
        <v>1499.2944680000001</v>
      </c>
      <c r="E80">
        <f t="shared" si="17"/>
        <v>342.10679113880525</v>
      </c>
      <c r="F80">
        <f t="shared" si="11"/>
        <v>1339083.3194794091</v>
      </c>
      <c r="G80">
        <f t="shared" si="12"/>
        <v>270270.64756102517</v>
      </c>
      <c r="L80">
        <f>Input!J81</f>
        <v>3.6173054285713988</v>
      </c>
      <c r="M80">
        <f t="shared" si="13"/>
        <v>3.2241199999999703</v>
      </c>
      <c r="N80">
        <f t="shared" si="14"/>
        <v>5.7264626953206701</v>
      </c>
      <c r="O80">
        <f t="shared" si="15"/>
        <v>4.4485443758812568</v>
      </c>
      <c r="P80">
        <f t="shared" si="16"/>
        <v>166.68998677751807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1503.6719319999997</v>
      </c>
      <c r="D81">
        <f t="shared" si="10"/>
        <v>1503.0690475714282</v>
      </c>
      <c r="E81">
        <f t="shared" si="17"/>
        <v>347.87906191836652</v>
      </c>
      <c r="F81">
        <f t="shared" si="11"/>
        <v>1334463.9029531209</v>
      </c>
      <c r="G81">
        <f t="shared" si="12"/>
        <v>264302.24111142737</v>
      </c>
      <c r="L81">
        <f>Input!J82</f>
        <v>3.7745795714281485</v>
      </c>
      <c r="M81">
        <f t="shared" si="13"/>
        <v>3.38139414285672</v>
      </c>
      <c r="N81">
        <f t="shared" si="14"/>
        <v>5.7722707795612456</v>
      </c>
      <c r="O81">
        <f t="shared" si="15"/>
        <v>3.9907701630522729</v>
      </c>
      <c r="P81">
        <f t="shared" si="16"/>
        <v>165.50924276549964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1506.9484767142856</v>
      </c>
      <c r="D82">
        <f t="shared" si="10"/>
        <v>1506.3455922857142</v>
      </c>
      <c r="E82">
        <f t="shared" si="17"/>
        <v>353.69769190887024</v>
      </c>
      <c r="F82">
        <f t="shared" si="11"/>
        <v>1328597.1822431469</v>
      </c>
      <c r="G82">
        <f t="shared" si="12"/>
        <v>258353.34337665653</v>
      </c>
      <c r="L82">
        <f>Input!J83</f>
        <v>3.2765447142858193</v>
      </c>
      <c r="M82">
        <f t="shared" si="13"/>
        <v>2.8833592857143908</v>
      </c>
      <c r="N82">
        <f t="shared" si="14"/>
        <v>5.81862999050374</v>
      </c>
      <c r="O82">
        <f t="shared" si="15"/>
        <v>6.4621975515639418</v>
      </c>
      <c r="P82">
        <f t="shared" si="16"/>
        <v>164.31856577686162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1509.8318361428571</v>
      </c>
      <c r="D83">
        <f t="shared" si="10"/>
        <v>1509.2289517142858</v>
      </c>
      <c r="E83">
        <f t="shared" si="17"/>
        <v>359.5632411016274</v>
      </c>
      <c r="F83">
        <f t="shared" si="11"/>
        <v>1321731.2461585088</v>
      </c>
      <c r="G83">
        <f t="shared" si="12"/>
        <v>252425.01013824393</v>
      </c>
      <c r="L83">
        <f>Input!J84</f>
        <v>2.8833594285715662</v>
      </c>
      <c r="M83">
        <f t="shared" si="13"/>
        <v>2.4901740000001378</v>
      </c>
      <c r="N83">
        <f t="shared" si="14"/>
        <v>5.8655491927571672</v>
      </c>
      <c r="O83">
        <f t="shared" si="15"/>
        <v>8.8934557896133697</v>
      </c>
      <c r="P83">
        <f t="shared" si="16"/>
        <v>163.11788267698171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0.60288442857142854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991766.95178194775</v>
      </c>
      <c r="J3" s="2" t="s">
        <v>11</v>
      </c>
      <c r="K3" s="23">
        <f>SUM(H3:H167)</f>
        <v>56149.15653258899</v>
      </c>
      <c r="L3">
        <f>1-(K3/K5)</f>
        <v>0.99786317715280848</v>
      </c>
      <c r="N3">
        <f>Input!J4</f>
        <v>0.39318542857142852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239.16721007995338</v>
      </c>
      <c r="S3" s="1" t="s">
        <v>11</v>
      </c>
      <c r="T3" s="23">
        <f>SUM(Q3:Q167)</f>
        <v>6567.0935199674059</v>
      </c>
      <c r="U3" s="5">
        <f>1-(T3/T5)</f>
        <v>0.49614071230473067</v>
      </c>
      <c r="X3">
        <f>COUNT(B3:B500)</f>
        <v>81</v>
      </c>
      <c r="Z3">
        <v>1465.9283286137072</v>
      </c>
      <c r="AA3">
        <v>2.7094662464008209E-2</v>
      </c>
      <c r="AB3">
        <v>2.464706307537909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2.7094662464008209E-2</v>
      </c>
      <c r="D4">
        <f t="shared" ref="D4:D67" si="2">POWER(C4,$AB$3)</f>
        <v>1.3725200009066449E-4</v>
      </c>
      <c r="E4" s="4">
        <f>Input!I5</f>
        <v>1.1009192857142858</v>
      </c>
      <c r="F4">
        <f t="shared" ref="F4:F67" si="3">E4-$E$3</f>
        <v>0.49803485714285722</v>
      </c>
      <c r="G4">
        <f t="shared" ref="G4:G67" si="4">$Z$3*(1-EXP(-1*D4))</f>
        <v>0.20118778806287479</v>
      </c>
      <c r="H4">
        <f t="shared" ref="H4:H67" si="5">(F4-G4)^2</f>
        <v>8.8118182421375854E-2</v>
      </c>
      <c r="I4">
        <f t="shared" ref="I4:I67" si="6">(G4-$J$4)^2</f>
        <v>991366.27649449732</v>
      </c>
      <c r="J4">
        <f>AVERAGE(E3:E167)</f>
        <v>995.87496794625167</v>
      </c>
      <c r="K4" t="s">
        <v>5</v>
      </c>
      <c r="L4" t="s">
        <v>6</v>
      </c>
      <c r="N4">
        <f>Input!J5</f>
        <v>0.49803485714285722</v>
      </c>
      <c r="O4">
        <f t="shared" ref="O4:O67" si="7">N4-$N$3</f>
        <v>0.1048494285714287</v>
      </c>
      <c r="P4">
        <f t="shared" ref="P4:P67" si="8">POWER(C4,$AB$3)*EXP(-D4)*$Z$3*$AA$3*$AB$3</f>
        <v>1.3434476043293149E-2</v>
      </c>
      <c r="Q4">
        <f t="shared" ref="Q4:Q67" si="9">(O4-P4)^2</f>
        <v>8.3566935457212773E-3</v>
      </c>
      <c r="R4">
        <f t="shared" ref="R4:R67" si="10">(P4-$S$4)^2</f>
        <v>238.75186136534083</v>
      </c>
      <c r="S4">
        <f>AVERAGE(N3:N167)</f>
        <v>15.46503184865629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5.4189324928016418E-2</v>
      </c>
      <c r="D5">
        <f t="shared" si="2"/>
        <v>7.5765101774365672E-4</v>
      </c>
      <c r="E5" s="4">
        <f>Input!I6</f>
        <v>1.7562282857142857</v>
      </c>
      <c r="F5">
        <f t="shared" si="3"/>
        <v>1.1533438571428571</v>
      </c>
      <c r="G5">
        <f t="shared" si="4"/>
        <v>1.1102414492217383</v>
      </c>
      <c r="H5">
        <f t="shared" si="5"/>
        <v>1.8578175685985297E-3</v>
      </c>
      <c r="I5">
        <f t="shared" si="6"/>
        <v>989556.86108271091</v>
      </c>
      <c r="K5">
        <f>SUM(I3:I167)</f>
        <v>26276935.688135277</v>
      </c>
      <c r="L5" s="5">
        <f>1-((1-L3)*(X3-1)/(X3-1-1))</f>
        <v>0.99783612876233774</v>
      </c>
      <c r="N5">
        <f>Input!J6</f>
        <v>0.65530899999999992</v>
      </c>
      <c r="O5">
        <f t="shared" si="7"/>
        <v>0.2621235714285714</v>
      </c>
      <c r="P5">
        <f t="shared" si="8"/>
        <v>7.4114268482555132E-2</v>
      </c>
      <c r="Q5">
        <f t="shared" si="9"/>
        <v>3.5347497994246919E-2</v>
      </c>
      <c r="R5">
        <f t="shared" si="10"/>
        <v>236.88034395970092</v>
      </c>
      <c r="T5">
        <f>SUM(R3:R167)</f>
        <v>13033.586321304729</v>
      </c>
      <c r="U5" s="5">
        <f>1-((1-U3)*(X3-1)/(X3-1-1))</f>
        <v>0.48976274663770192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8.1283987392024623E-2</v>
      </c>
      <c r="D6">
        <f t="shared" si="2"/>
        <v>2.0581757070235202E-3</v>
      </c>
      <c r="E6" s="4">
        <f>Input!I7</f>
        <v>2.595023714285714</v>
      </c>
      <c r="F6">
        <f t="shared" si="3"/>
        <v>1.9921392857142854</v>
      </c>
      <c r="G6">
        <f t="shared" si="4"/>
        <v>3.0140353030936327</v>
      </c>
      <c r="H6">
        <f t="shared" si="5"/>
        <v>1.0442714703357712</v>
      </c>
      <c r="I6">
        <f t="shared" si="6"/>
        <v>985772.83156904171</v>
      </c>
      <c r="N6">
        <f>Input!J7</f>
        <v>0.8387954285714283</v>
      </c>
      <c r="O6">
        <f t="shared" si="7"/>
        <v>0.44560999999999978</v>
      </c>
      <c r="P6">
        <f t="shared" si="8"/>
        <v>0.20107137723342011</v>
      </c>
      <c r="Q6">
        <f t="shared" si="9"/>
        <v>5.9799138024575559E-2</v>
      </c>
      <c r="R6">
        <f t="shared" si="10"/>
        <v>232.98848927315987</v>
      </c>
      <c r="X6" s="19" t="s">
        <v>17</v>
      </c>
      <c r="Y6" s="25">
        <f>SQRT((U5-L5)^2)</f>
        <v>0.50807338212463582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0.10837864985603284</v>
      </c>
      <c r="D7">
        <f t="shared" si="2"/>
        <v>4.1823438952351064E-3</v>
      </c>
      <c r="E7" s="4">
        <f>Input!I8</f>
        <v>4.0367032857142862</v>
      </c>
      <c r="F7">
        <f t="shared" si="3"/>
        <v>3.4338188571428576</v>
      </c>
      <c r="G7">
        <f t="shared" si="4"/>
        <v>6.1182132418157886</v>
      </c>
      <c r="H7">
        <f t="shared" si="5"/>
        <v>7.2059732124635643</v>
      </c>
      <c r="I7">
        <f t="shared" si="6"/>
        <v>979618.43348305696</v>
      </c>
      <c r="N7">
        <f>Input!J8</f>
        <v>1.4416795714285722</v>
      </c>
      <c r="O7">
        <f t="shared" si="7"/>
        <v>1.0484941428571437</v>
      </c>
      <c r="P7">
        <f t="shared" si="8"/>
        <v>0.40772283027375938</v>
      </c>
      <c r="Q7">
        <f t="shared" si="9"/>
        <v>0.41058787502983313</v>
      </c>
      <c r="R7">
        <f t="shared" si="10"/>
        <v>226.72255487506391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0.13547331232004103</v>
      </c>
      <c r="D8">
        <f t="shared" si="2"/>
        <v>7.2489392533382855E-3</v>
      </c>
      <c r="E8" s="4">
        <f>Input!I9</f>
        <v>6.2909660000000001</v>
      </c>
      <c r="F8">
        <f t="shared" si="3"/>
        <v>5.6880815714285715</v>
      </c>
      <c r="G8">
        <f t="shared" si="4"/>
        <v>10.588003144016984</v>
      </c>
      <c r="H8">
        <f t="shared" si="5"/>
        <v>24.009231417517299</v>
      </c>
      <c r="I8">
        <f t="shared" si="6"/>
        <v>970790.40300920012</v>
      </c>
      <c r="N8">
        <f>Input!J9</f>
        <v>2.2542627142857139</v>
      </c>
      <c r="O8">
        <f t="shared" si="7"/>
        <v>1.8610772857142854</v>
      </c>
      <c r="P8">
        <f t="shared" si="8"/>
        <v>0.7045112704692571</v>
      </c>
      <c r="Q8">
        <f t="shared" si="9"/>
        <v>1.3376449476197632</v>
      </c>
      <c r="R8">
        <f t="shared" si="10"/>
        <v>217.87296773908284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0.16256797478404925</v>
      </c>
      <c r="D9">
        <f t="shared" si="2"/>
        <v>1.1361429473461668E-2</v>
      </c>
      <c r="E9" s="4">
        <f>Input!I10</f>
        <v>8.9646265714285711</v>
      </c>
      <c r="F9">
        <f t="shared" si="3"/>
        <v>8.3617421428571426</v>
      </c>
      <c r="G9">
        <f t="shared" si="4"/>
        <v>16.56078607583893</v>
      </c>
      <c r="H9">
        <f t="shared" si="5"/>
        <v>67.224321414965459</v>
      </c>
      <c r="I9">
        <f t="shared" si="6"/>
        <v>959056.26681251591</v>
      </c>
      <c r="N9">
        <f>Input!J10</f>
        <v>2.6736605714285711</v>
      </c>
      <c r="O9">
        <f t="shared" si="7"/>
        <v>2.2804751428571426</v>
      </c>
      <c r="P9">
        <f t="shared" si="8"/>
        <v>1.0996650691683805</v>
      </c>
      <c r="Q9">
        <f t="shared" si="9"/>
        <v>1.3943124301248597</v>
      </c>
      <c r="R9">
        <f t="shared" si="10"/>
        <v>206.36376270921483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0.18966263724805746</v>
      </c>
      <c r="D10">
        <f t="shared" si="2"/>
        <v>1.6612582533600245E-2</v>
      </c>
      <c r="E10" s="4">
        <f>Input!I11</f>
        <v>12.424657857142858</v>
      </c>
      <c r="F10">
        <f t="shared" si="3"/>
        <v>11.821773428571429</v>
      </c>
      <c r="G10">
        <f t="shared" si="4"/>
        <v>24.151688942686338</v>
      </c>
      <c r="H10">
        <f t="shared" si="5"/>
        <v>152.02681658521152</v>
      </c>
      <c r="I10">
        <f t="shared" si="6"/>
        <v>944246.13095744094</v>
      </c>
      <c r="N10">
        <f>Input!J11</f>
        <v>3.4600312857142868</v>
      </c>
      <c r="O10">
        <f t="shared" si="7"/>
        <v>3.0668458571428583</v>
      </c>
      <c r="P10">
        <f t="shared" si="8"/>
        <v>1.5994993126627211</v>
      </c>
      <c r="Q10">
        <f t="shared" si="9"/>
        <v>2.1531058815977993</v>
      </c>
      <c r="R10">
        <f t="shared" si="10"/>
        <v>192.25299250669627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0.21675729971206567</v>
      </c>
      <c r="D11">
        <f t="shared" si="2"/>
        <v>2.3087147048390277E-2</v>
      </c>
      <c r="E11" s="4">
        <f>Input!I12</f>
        <v>16.539998000000001</v>
      </c>
      <c r="F11">
        <f t="shared" si="3"/>
        <v>15.937113571428572</v>
      </c>
      <c r="G11">
        <f t="shared" si="4"/>
        <v>33.456410298339527</v>
      </c>
      <c r="H11">
        <f t="shared" si="5"/>
        <v>306.92575780555291</v>
      </c>
      <c r="I11">
        <f t="shared" si="6"/>
        <v>926249.48010508763</v>
      </c>
      <c r="N11">
        <f>Input!J12</f>
        <v>4.1153401428571428</v>
      </c>
      <c r="O11">
        <f t="shared" si="7"/>
        <v>3.7221547142857143</v>
      </c>
      <c r="P11">
        <f t="shared" si="8"/>
        <v>2.2085401945666527</v>
      </c>
      <c r="Q11">
        <f t="shared" si="9"/>
        <v>2.2910289143043654</v>
      </c>
      <c r="R11">
        <f t="shared" si="10"/>
        <v>175.73457097494818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0.24385196217607388</v>
      </c>
      <c r="D12">
        <f t="shared" si="2"/>
        <v>3.0863573850898565E-2</v>
      </c>
      <c r="E12" s="4">
        <f>Input!I13</f>
        <v>21.258222428571429</v>
      </c>
      <c r="F12">
        <f t="shared" si="3"/>
        <v>20.655338</v>
      </c>
      <c r="G12">
        <f t="shared" si="4"/>
        <v>44.552722568979974</v>
      </c>
      <c r="H12">
        <f t="shared" si="5"/>
        <v>571.08498923772208</v>
      </c>
      <c r="I12">
        <f t="shared" si="6"/>
        <v>905014.01454965386</v>
      </c>
      <c r="N12">
        <f>Input!J13</f>
        <v>4.7182244285714283</v>
      </c>
      <c r="O12">
        <f t="shared" si="7"/>
        <v>4.3250389999999994</v>
      </c>
      <c r="P12">
        <f t="shared" si="8"/>
        <v>2.9295707656413374</v>
      </c>
      <c r="Q12">
        <f t="shared" si="9"/>
        <v>1.9473315931040815</v>
      </c>
      <c r="R12">
        <f t="shared" si="10"/>
        <v>157.13778456378242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0.27094662464008207</v>
      </c>
      <c r="D13">
        <f t="shared" si="2"/>
        <v>4.0015199772868396E-2</v>
      </c>
      <c r="E13" s="4">
        <f>Input!I14</f>
        <v>30.90437028571429</v>
      </c>
      <c r="F13">
        <f t="shared" si="3"/>
        <v>30.301485857142861</v>
      </c>
      <c r="G13">
        <f t="shared" si="4"/>
        <v>57.501279861381157</v>
      </c>
      <c r="H13">
        <f t="shared" si="5"/>
        <v>739.82879387299749</v>
      </c>
      <c r="I13">
        <f t="shared" si="6"/>
        <v>880545.17849000194</v>
      </c>
      <c r="N13">
        <f>Input!J14</f>
        <v>9.6461478571428607</v>
      </c>
      <c r="O13">
        <f t="shared" si="7"/>
        <v>9.2529624285714327</v>
      </c>
      <c r="P13">
        <f t="shared" si="8"/>
        <v>3.7636416684163549</v>
      </c>
      <c r="Q13">
        <f t="shared" si="9"/>
        <v>30.132642407869522</v>
      </c>
      <c r="R13">
        <f t="shared" si="10"/>
        <v>136.92253215021557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0.29804128710409028</v>
      </c>
      <c r="D14">
        <f t="shared" si="2"/>
        <v>5.0611102923680824E-2</v>
      </c>
      <c r="E14" s="4">
        <f>Input!I15</f>
        <v>45.111468571428567</v>
      </c>
      <c r="F14">
        <f t="shared" si="3"/>
        <v>44.508584142857138</v>
      </c>
      <c r="G14">
        <f t="shared" si="4"/>
        <v>72.346050699043957</v>
      </c>
      <c r="H14">
        <f t="shared" si="5"/>
        <v>774.92454426681957</v>
      </c>
      <c r="I14">
        <f t="shared" si="6"/>
        <v>852905.66099179978</v>
      </c>
      <c r="N14">
        <f>Input!J15</f>
        <v>14.207098285714277</v>
      </c>
      <c r="O14">
        <f t="shared" si="7"/>
        <v>13.813912857142849</v>
      </c>
      <c r="P14">
        <f t="shared" si="8"/>
        <v>4.7100697446499167</v>
      </c>
      <c r="Q14">
        <f t="shared" si="9"/>
        <v>82.879959416884986</v>
      </c>
      <c r="R14">
        <f t="shared" si="10"/>
        <v>115.66920985861321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0.32513594956809849</v>
      </c>
      <c r="D15">
        <f t="shared" si="2"/>
        <v>6.2716744367330324E-2</v>
      </c>
      <c r="E15" s="4">
        <f>Input!I16</f>
        <v>61.232069000000003</v>
      </c>
      <c r="F15">
        <f t="shared" si="3"/>
        <v>60.629184571428574</v>
      </c>
      <c r="G15">
        <f t="shared" si="4"/>
        <v>89.114556538023791</v>
      </c>
      <c r="H15">
        <f t="shared" si="5"/>
        <v>811.41641607528868</v>
      </c>
      <c r="I15">
        <f t="shared" si="6"/>
        <v>822214.44369721878</v>
      </c>
      <c r="N15">
        <f>Input!J16</f>
        <v>16.120600428571436</v>
      </c>
      <c r="O15">
        <f t="shared" si="7"/>
        <v>15.727415000000008</v>
      </c>
      <c r="P15">
        <f t="shared" si="8"/>
        <v>5.7664380292935959</v>
      </c>
      <c r="Q15">
        <f t="shared" si="9"/>
        <v>99.221062210943487</v>
      </c>
      <c r="R15">
        <f t="shared" si="10"/>
        <v>94.06272207298025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0.3522306120321067</v>
      </c>
      <c r="D16">
        <f t="shared" si="2"/>
        <v>7.6394464072389381E-2</v>
      </c>
      <c r="E16" s="4">
        <f>Input!I17</f>
        <v>84.508643142857153</v>
      </c>
      <c r="F16">
        <f t="shared" si="3"/>
        <v>83.905758714285724</v>
      </c>
      <c r="G16">
        <f t="shared" si="4"/>
        <v>107.81802739635701</v>
      </c>
      <c r="H16">
        <f t="shared" si="5"/>
        <v>571.79659352356725</v>
      </c>
      <c r="I16">
        <f t="shared" si="6"/>
        <v>788645.12965883908</v>
      </c>
      <c r="N16">
        <f>Input!J17</f>
        <v>23.27657414285715</v>
      </c>
      <c r="O16">
        <f t="shared" si="7"/>
        <v>22.883388714285722</v>
      </c>
      <c r="P16">
        <f t="shared" si="8"/>
        <v>6.9286058070671679</v>
      </c>
      <c r="Q16">
        <f t="shared" si="9"/>
        <v>254.55509761647335</v>
      </c>
      <c r="R16">
        <f t="shared" si="10"/>
        <v>72.870569563520931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0.37932527449611492</v>
      </c>
      <c r="D17">
        <f t="shared" si="2"/>
        <v>9.1703873572832634E-2</v>
      </c>
      <c r="E17" s="4">
        <f>Input!I18</f>
        <v>109.22689700000001</v>
      </c>
      <c r="F17">
        <f t="shared" si="3"/>
        <v>108.62401257142858</v>
      </c>
      <c r="G17">
        <f t="shared" si="4"/>
        <v>128.45154763700455</v>
      </c>
      <c r="H17">
        <f t="shared" si="5"/>
        <v>393.13114677664475</v>
      </c>
      <c r="I17">
        <f t="shared" si="6"/>
        <v>752423.39010099287</v>
      </c>
      <c r="N17">
        <f>Input!J18</f>
        <v>24.718253857142855</v>
      </c>
      <c r="O17">
        <f t="shared" si="7"/>
        <v>24.325068428571427</v>
      </c>
      <c r="P17">
        <f t="shared" si="8"/>
        <v>8.1907345920869261</v>
      </c>
      <c r="Q17">
        <f t="shared" si="9"/>
        <v>260.31672834712867</v>
      </c>
      <c r="R17">
        <f t="shared" si="10"/>
        <v>52.915400576932569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0.40641993696012313</v>
      </c>
      <c r="D18">
        <f t="shared" si="2"/>
        <v>0.10870217310534366</v>
      </c>
      <c r="E18" s="4">
        <f>Input!I19</f>
        <v>136.61881142857143</v>
      </c>
      <c r="F18">
        <f t="shared" si="3"/>
        <v>136.015927</v>
      </c>
      <c r="G18">
        <f t="shared" si="4"/>
        <v>150.99424204987054</v>
      </c>
      <c r="H18">
        <f t="shared" si="5"/>
        <v>224.34992173317806</v>
      </c>
      <c r="I18">
        <f t="shared" si="6"/>
        <v>713823.44099119597</v>
      </c>
      <c r="N18">
        <f>Input!J19</f>
        <v>27.391914428571425</v>
      </c>
      <c r="O18">
        <f t="shared" si="7"/>
        <v>26.998728999999997</v>
      </c>
      <c r="P18">
        <f t="shared" si="8"/>
        <v>9.5453340469132755</v>
      </c>
      <c r="Q18">
        <f t="shared" si="9"/>
        <v>304.62099538843307</v>
      </c>
      <c r="R18">
        <f t="shared" si="10"/>
        <v>35.042822063961076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0.43351459942413134</v>
      </c>
      <c r="D19">
        <f t="shared" si="2"/>
        <v>0.12744441207746085</v>
      </c>
      <c r="E19" s="4">
        <f>Input!I20</f>
        <v>166.18635157142856</v>
      </c>
      <c r="F19">
        <f t="shared" si="3"/>
        <v>165.58346714285713</v>
      </c>
      <c r="G19">
        <f t="shared" si="4"/>
        <v>175.40953758543105</v>
      </c>
      <c r="H19">
        <f t="shared" si="5"/>
        <v>96.551660342424867</v>
      </c>
      <c r="I19">
        <f t="shared" si="6"/>
        <v>673163.52241716662</v>
      </c>
      <c r="N19">
        <f>Input!J20</f>
        <v>29.567540142857126</v>
      </c>
      <c r="O19">
        <f t="shared" si="7"/>
        <v>29.174354714285698</v>
      </c>
      <c r="P19">
        <f t="shared" si="8"/>
        <v>10.983330505094456</v>
      </c>
      <c r="Q19">
        <f t="shared" si="9"/>
        <v>330.91336177938183</v>
      </c>
      <c r="R19">
        <f t="shared" si="10"/>
        <v>20.08564693288395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0.46060926188813955</v>
      </c>
      <c r="D20">
        <f t="shared" si="2"/>
        <v>0.14798370607372016</v>
      </c>
      <c r="E20" s="4">
        <f>Input!I21</f>
        <v>194.05008842857143</v>
      </c>
      <c r="F20">
        <f t="shared" si="3"/>
        <v>193.447204</v>
      </c>
      <c r="G20">
        <f t="shared" si="4"/>
        <v>201.64552577929985</v>
      </c>
      <c r="H20">
        <f t="shared" si="5"/>
        <v>67.212479996942193</v>
      </c>
      <c r="I20">
        <f t="shared" si="6"/>
        <v>630800.40680482739</v>
      </c>
      <c r="N20">
        <f>Input!J21</f>
        <v>27.863736857142868</v>
      </c>
      <c r="O20">
        <f t="shared" si="7"/>
        <v>27.47055142857144</v>
      </c>
      <c r="P20">
        <f t="shared" si="8"/>
        <v>12.494159668006059</v>
      </c>
      <c r="Q20">
        <f t="shared" si="9"/>
        <v>224.29231016593062</v>
      </c>
      <c r="R20">
        <f t="shared" si="10"/>
        <v>8.8260815137614568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0.48770392435214777</v>
      </c>
      <c r="D21">
        <f t="shared" si="2"/>
        <v>0.17037141989838514</v>
      </c>
      <c r="E21" s="4">
        <f>Input!I22</f>
        <v>219.00425342857145</v>
      </c>
      <c r="F21">
        <f t="shared" si="3"/>
        <v>218.40136900000002</v>
      </c>
      <c r="G21">
        <f t="shared" si="4"/>
        <v>229.63544317381957</v>
      </c>
      <c r="H21">
        <f t="shared" si="5"/>
        <v>126.20442254287941</v>
      </c>
      <c r="I21">
        <f t="shared" si="6"/>
        <v>587123.00932348263</v>
      </c>
      <c r="N21">
        <f>Input!J22</f>
        <v>24.954165000000017</v>
      </c>
      <c r="O21">
        <f t="shared" si="7"/>
        <v>24.560979571428589</v>
      </c>
      <c r="P21">
        <f t="shared" si="8"/>
        <v>14.065884096273111</v>
      </c>
      <c r="Q21">
        <f t="shared" si="9"/>
        <v>110.14702903262901</v>
      </c>
      <c r="R21">
        <f t="shared" si="10"/>
        <v>1.9576144329989016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0.51479858681615598</v>
      </c>
      <c r="D22">
        <f t="shared" si="2"/>
        <v>0.19465732364283989</v>
      </c>
      <c r="E22" s="4">
        <f>Input!I23</f>
        <v>246.36995542857144</v>
      </c>
      <c r="F22">
        <f t="shared" si="3"/>
        <v>245.76707100000002</v>
      </c>
      <c r="G22">
        <f t="shared" si="4"/>
        <v>259.2982808524435</v>
      </c>
      <c r="H22">
        <f t="shared" si="5"/>
        <v>183.09364007086356</v>
      </c>
      <c r="I22">
        <f t="shared" si="6"/>
        <v>542545.21597008989</v>
      </c>
      <c r="N22">
        <f>Input!J23</f>
        <v>27.365701999999999</v>
      </c>
      <c r="O22">
        <f t="shared" si="7"/>
        <v>26.972516571428571</v>
      </c>
      <c r="P22">
        <f t="shared" si="8"/>
        <v>15.685335251145142</v>
      </c>
      <c r="Q22">
        <f t="shared" si="9"/>
        <v>127.40046215695516</v>
      </c>
      <c r="R22">
        <f t="shared" si="10"/>
        <v>4.8533589148165288E-2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0.54189324928016414</v>
      </c>
      <c r="D23">
        <f t="shared" si="2"/>
        <v>0.22088972702111898</v>
      </c>
      <c r="E23" s="4">
        <f>Input!I24</f>
        <v>270.43290028571431</v>
      </c>
      <c r="F23">
        <f t="shared" si="3"/>
        <v>269.83001585714288</v>
      </c>
      <c r="G23">
        <f t="shared" si="4"/>
        <v>290.53952897606956</v>
      </c>
      <c r="H23">
        <f t="shared" si="5"/>
        <v>428.88393362299627</v>
      </c>
      <c r="I23">
        <f t="shared" si="6"/>
        <v>497498.08146725956</v>
      </c>
      <c r="N23">
        <f>Input!J24</f>
        <v>24.062944857142867</v>
      </c>
      <c r="O23">
        <f t="shared" si="7"/>
        <v>23.669759428571439</v>
      </c>
      <c r="P23">
        <f t="shared" si="8"/>
        <v>17.338279036515576</v>
      </c>
      <c r="Q23">
        <f t="shared" si="9"/>
        <v>40.087643954987854</v>
      </c>
      <c r="R23">
        <f t="shared" si="10"/>
        <v>3.509055026822725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0.5689879117441724</v>
      </c>
      <c r="D24">
        <f t="shared" si="2"/>
        <v>0.24911559597669455</v>
      </c>
      <c r="E24" s="4">
        <f>Input!I25</f>
        <v>297.37920457142855</v>
      </c>
      <c r="F24">
        <f t="shared" si="3"/>
        <v>296.77632014285712</v>
      </c>
      <c r="G24">
        <f t="shared" si="4"/>
        <v>323.25205762350572</v>
      </c>
      <c r="H24">
        <f t="shared" si="5"/>
        <v>700.96467514422125</v>
      </c>
      <c r="I24">
        <f t="shared" si="6"/>
        <v>452421.57949104073</v>
      </c>
      <c r="N24">
        <f>Input!J25</f>
        <v>26.946304285714234</v>
      </c>
      <c r="O24">
        <f t="shared" si="7"/>
        <v>26.553118857142806</v>
      </c>
      <c r="P24">
        <f t="shared" si="8"/>
        <v>19.009603040418938</v>
      </c>
      <c r="Q24">
        <f t="shared" si="9"/>
        <v>56.904630877163171</v>
      </c>
      <c r="R24">
        <f t="shared" si="10"/>
        <v>12.563984933473678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0.59608257420818056</v>
      </c>
      <c r="D25">
        <f t="shared" si="2"/>
        <v>0.27938065466387235</v>
      </c>
      <c r="E25" s="4">
        <f>Input!I26</f>
        <v>327.8903895714285</v>
      </c>
      <c r="F25">
        <f t="shared" si="3"/>
        <v>327.28750514285707</v>
      </c>
      <c r="G25">
        <f t="shared" si="4"/>
        <v>357.31713111479593</v>
      </c>
      <c r="H25">
        <f t="shared" si="5"/>
        <v>901.7784360145447</v>
      </c>
      <c r="I25">
        <f t="shared" si="6"/>
        <v>407756.11097886798</v>
      </c>
      <c r="N25">
        <f>Input!J26</f>
        <v>30.511184999999955</v>
      </c>
      <c r="O25">
        <f t="shared" si="7"/>
        <v>30.117999571428527</v>
      </c>
      <c r="P25">
        <f t="shared" si="8"/>
        <v>20.683522978765847</v>
      </c>
      <c r="Q25">
        <f t="shared" si="9"/>
        <v>89.009348577500006</v>
      </c>
      <c r="R25">
        <f t="shared" si="10"/>
        <v>27.232649675032121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0.62317723667218883</v>
      </c>
      <c r="D26">
        <f t="shared" si="2"/>
        <v>0.31172947524271438</v>
      </c>
      <c r="E26" s="4">
        <f>Input!I27</f>
        <v>361.65190700000005</v>
      </c>
      <c r="F26">
        <f t="shared" si="3"/>
        <v>361.04902257142862</v>
      </c>
      <c r="G26">
        <f t="shared" si="4"/>
        <v>392.60554924878784</v>
      </c>
      <c r="H26">
        <f t="shared" si="5"/>
        <v>995.81437593888381</v>
      </c>
      <c r="I26">
        <f t="shared" si="6"/>
        <v>363933.99153557594</v>
      </c>
      <c r="N26">
        <f>Input!J27</f>
        <v>33.761517428571551</v>
      </c>
      <c r="O26">
        <f t="shared" si="7"/>
        <v>33.368332000000123</v>
      </c>
      <c r="P26">
        <f t="shared" si="8"/>
        <v>22.343805212690039</v>
      </c>
      <c r="Q26">
        <f t="shared" si="9"/>
        <v>121.54019088411759</v>
      </c>
      <c r="R26">
        <f t="shared" si="10"/>
        <v>47.317522993740191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0.65027189913619698</v>
      </c>
      <c r="D27">
        <f t="shared" si="2"/>
        <v>0.34620555742785536</v>
      </c>
      <c r="E27" s="4">
        <f>Input!I28</f>
        <v>398.34920857142851</v>
      </c>
      <c r="F27">
        <f t="shared" si="3"/>
        <v>397.74632414285708</v>
      </c>
      <c r="G27">
        <f t="shared" si="4"/>
        <v>428.97890548163821</v>
      </c>
      <c r="H27">
        <f t="shared" si="5"/>
        <v>975.47413708357931</v>
      </c>
      <c r="I27">
        <f t="shared" si="6"/>
        <v>321371.14563788293</v>
      </c>
      <c r="N27">
        <f>Input!J28</f>
        <v>36.697301571428454</v>
      </c>
      <c r="O27">
        <f t="shared" si="7"/>
        <v>36.304116142857026</v>
      </c>
      <c r="P27">
        <f t="shared" si="8"/>
        <v>23.97400165619645</v>
      </c>
      <c r="Q27">
        <f t="shared" si="9"/>
        <v>152.03172325415701</v>
      </c>
      <c r="R27">
        <f t="shared" si="10"/>
        <v>72.402567185630019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0.67736656160020525</v>
      </c>
      <c r="D28">
        <f t="shared" si="2"/>
        <v>0.38285139935212281</v>
      </c>
      <c r="E28" s="4">
        <f>Input!I29</f>
        <v>438.55896614285712</v>
      </c>
      <c r="F28">
        <f t="shared" si="3"/>
        <v>437.95608171428569</v>
      </c>
      <c r="G28">
        <f t="shared" si="4"/>
        <v>466.29094901040366</v>
      </c>
      <c r="H28">
        <f t="shared" si="5"/>
        <v>802.86470468861614</v>
      </c>
      <c r="I28">
        <f t="shared" si="6"/>
        <v>280459.23311224463</v>
      </c>
      <c r="N28">
        <f>Input!J29</f>
        <v>40.209757571428611</v>
      </c>
      <c r="O28">
        <f t="shared" si="7"/>
        <v>39.816572142857183</v>
      </c>
      <c r="P28">
        <f t="shared" si="8"/>
        <v>25.557692925989024</v>
      </c>
      <c r="Q28">
        <f t="shared" si="9"/>
        <v>203.31563652123472</v>
      </c>
      <c r="R28">
        <f t="shared" si="10"/>
        <v>101.86180762190713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0.70446122406421341</v>
      </c>
      <c r="D29">
        <f t="shared" si="2"/>
        <v>0.42170856101326759</v>
      </c>
      <c r="E29" s="4">
        <f>Input!I30</f>
        <v>481.1016235714286</v>
      </c>
      <c r="F29">
        <f t="shared" si="3"/>
        <v>480.49873914285718</v>
      </c>
      <c r="G29">
        <f t="shared" si="4"/>
        <v>504.38903502414962</v>
      </c>
      <c r="H29">
        <f t="shared" si="5"/>
        <v>570.74623729569873</v>
      </c>
      <c r="I29">
        <f t="shared" si="6"/>
        <v>241558.42226030899</v>
      </c>
      <c r="N29">
        <f>Input!J30</f>
        <v>42.542657428571488</v>
      </c>
      <c r="O29">
        <f t="shared" si="7"/>
        <v>42.14947200000006</v>
      </c>
      <c r="P29">
        <f t="shared" si="8"/>
        <v>27.078735223307056</v>
      </c>
      <c r="Q29">
        <f t="shared" si="9"/>
        <v>227.127106992367</v>
      </c>
      <c r="R29">
        <f t="shared" si="10"/>
        <v>134.87810607437461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0.73155588652822168</v>
      </c>
      <c r="D30">
        <f t="shared" si="2"/>
        <v>0.46281772134383881</v>
      </c>
      <c r="E30" s="4">
        <f>Input!I31</f>
        <v>529.35857514285715</v>
      </c>
      <c r="F30">
        <f t="shared" si="3"/>
        <v>528.75569071428572</v>
      </c>
      <c r="G30">
        <f t="shared" si="4"/>
        <v>543.11564507291939</v>
      </c>
      <c r="H30">
        <f t="shared" si="5"/>
        <v>206.20828918204219</v>
      </c>
      <c r="I30">
        <f t="shared" si="6"/>
        <v>204991.00444871833</v>
      </c>
      <c r="N30">
        <f>Input!J31</f>
        <v>48.256951571428544</v>
      </c>
      <c r="O30">
        <f t="shared" si="7"/>
        <v>47.863766142857116</v>
      </c>
      <c r="P30">
        <f t="shared" si="8"/>
        <v>28.521506189786447</v>
      </c>
      <c r="Q30">
        <f t="shared" si="9"/>
        <v>374.12302009216137</v>
      </c>
      <c r="R30">
        <f t="shared" si="10"/>
        <v>170.47152222059015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0.75865054899222983</v>
      </c>
      <c r="D31">
        <f t="shared" si="2"/>
        <v>0.50621872976420146</v>
      </c>
      <c r="E31" s="4">
        <f>Input!I32</f>
        <v>579.0834187142857</v>
      </c>
      <c r="F31">
        <f t="shared" si="3"/>
        <v>578.48053428571427</v>
      </c>
      <c r="G31">
        <f t="shared" si="4"/>
        <v>582.30995761466215</v>
      </c>
      <c r="H31">
        <f t="shared" si="5"/>
        <v>14.664483032290283</v>
      </c>
      <c r="I31">
        <f t="shared" si="6"/>
        <v>171036.01777056773</v>
      </c>
      <c r="N31">
        <f>Input!J32</f>
        <v>49.724843571428551</v>
      </c>
      <c r="O31">
        <f t="shared" si="7"/>
        <v>49.331658142857123</v>
      </c>
      <c r="P31">
        <f t="shared" si="8"/>
        <v>29.871144854957329</v>
      </c>
      <c r="Q31">
        <f t="shared" si="9"/>
        <v>378.71157742852444</v>
      </c>
      <c r="R31">
        <f t="shared" si="10"/>
        <v>207.53609195031598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0.7857452114562381</v>
      </c>
      <c r="D32">
        <f t="shared" si="2"/>
        <v>0.55195065293532508</v>
      </c>
      <c r="E32" s="4">
        <f>Input!I33</f>
        <v>628.86068714285716</v>
      </c>
      <c r="F32">
        <f t="shared" si="3"/>
        <v>628.25780271428573</v>
      </c>
      <c r="G32">
        <f t="shared" si="4"/>
        <v>621.80944736280594</v>
      </c>
      <c r="H32">
        <f t="shared" si="5"/>
        <v>41.581286738958049</v>
      </c>
      <c r="I32">
        <f t="shared" si="6"/>
        <v>139925.01368936425</v>
      </c>
      <c r="N32">
        <f>Input!J33</f>
        <v>49.77726842857146</v>
      </c>
      <c r="O32">
        <f t="shared" si="7"/>
        <v>49.384083000000032</v>
      </c>
      <c r="P32">
        <f t="shared" si="8"/>
        <v>31.113780798152387</v>
      </c>
      <c r="Q32">
        <f t="shared" si="9"/>
        <v>333.80394254683893</v>
      </c>
      <c r="R32">
        <f t="shared" si="10"/>
        <v>244.8833436843552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0.81283987392024626</v>
      </c>
      <c r="D33">
        <f t="shared" si="2"/>
        <v>0.60005181731273383</v>
      </c>
      <c r="E33" s="4">
        <f>Input!I34</f>
        <v>676.67202857142854</v>
      </c>
      <c r="F33">
        <f t="shared" si="3"/>
        <v>676.06914414285711</v>
      </c>
      <c r="G33">
        <f t="shared" si="4"/>
        <v>661.45149109855606</v>
      </c>
      <c r="H33">
        <f t="shared" si="5"/>
        <v>213.67578052356376</v>
      </c>
      <c r="I33">
        <f t="shared" si="6"/>
        <v>111839.0618669012</v>
      </c>
      <c r="N33">
        <f>Input!J34</f>
        <v>47.811341428571382</v>
      </c>
      <c r="O33">
        <f t="shared" si="7"/>
        <v>47.418155999999954</v>
      </c>
      <c r="P33">
        <f t="shared" si="8"/>
        <v>32.236747784951461</v>
      </c>
      <c r="Q33">
        <f t="shared" si="9"/>
        <v>230.47515539194185</v>
      </c>
      <c r="R33">
        <f t="shared" si="10"/>
        <v>281.2904554477775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0.83993453638425453</v>
      </c>
      <c r="D34">
        <f t="shared" si="2"/>
        <v>0.6505598480096404</v>
      </c>
      <c r="E34" s="4">
        <f>Input!I35</f>
        <v>723.27760157142859</v>
      </c>
      <c r="F34">
        <f t="shared" si="3"/>
        <v>722.67471714285716</v>
      </c>
      <c r="G34">
        <f t="shared" si="4"/>
        <v>701.07495715055586</v>
      </c>
      <c r="H34">
        <f t="shared" si="5"/>
        <v>466.54963172501994</v>
      </c>
      <c r="I34">
        <f t="shared" si="6"/>
        <v>86907.046365142363</v>
      </c>
      <c r="N34">
        <f>Input!J35</f>
        <v>46.605573000000049</v>
      </c>
      <c r="O34">
        <f t="shared" si="7"/>
        <v>46.212387571428621</v>
      </c>
      <c r="P34">
        <f t="shared" si="8"/>
        <v>33.228777406555274</v>
      </c>
      <c r="Q34">
        <f t="shared" si="9"/>
        <v>168.57413291340251</v>
      </c>
      <c r="R34">
        <f t="shared" si="10"/>
        <v>315.55065624577594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0.86702919884826268</v>
      </c>
      <c r="D35">
        <f t="shared" si="2"/>
        <v>0.70351170440100419</v>
      </c>
      <c r="E35" s="4">
        <f>Input!I36</f>
        <v>769.90938699999992</v>
      </c>
      <c r="F35">
        <f t="shared" si="3"/>
        <v>769.3065025714285</v>
      </c>
      <c r="G35">
        <f t="shared" si="4"/>
        <v>740.52175578887432</v>
      </c>
      <c r="H35">
        <f t="shared" si="5"/>
        <v>828.56164733576315</v>
      </c>
      <c r="I35">
        <f t="shared" si="6"/>
        <v>65205.262959090571</v>
      </c>
      <c r="N35">
        <f>Input!J36</f>
        <v>46.631785428571334</v>
      </c>
      <c r="O35">
        <f t="shared" si="7"/>
        <v>46.238599999999906</v>
      </c>
      <c r="P35">
        <f t="shared" si="8"/>
        <v>34.080168644314035</v>
      </c>
      <c r="Q35">
        <f t="shared" si="9"/>
        <v>147.82745303092534</v>
      </c>
      <c r="R35">
        <f t="shared" si="10"/>
        <v>346.52331792105099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0.89412386131227084</v>
      </c>
      <c r="D36">
        <f t="shared" si="2"/>
        <v>0.75894371283753614</v>
      </c>
      <c r="E36" s="4">
        <f>Input!I37</f>
        <v>816.51495999999986</v>
      </c>
      <c r="F36">
        <f t="shared" si="3"/>
        <v>815.91207557142843</v>
      </c>
      <c r="G36">
        <f t="shared" si="4"/>
        <v>779.63832832801347</v>
      </c>
      <c r="H36">
        <f t="shared" si="5"/>
        <v>1315.7847390791544</v>
      </c>
      <c r="I36">
        <f t="shared" si="6"/>
        <v>46758.28431338782</v>
      </c>
      <c r="N36">
        <f>Input!J37</f>
        <v>46.605572999999936</v>
      </c>
      <c r="O36">
        <f t="shared" si="7"/>
        <v>46.212387571428508</v>
      </c>
      <c r="P36">
        <f t="shared" si="8"/>
        <v>34.782929791614471</v>
      </c>
      <c r="Q36">
        <f t="shared" si="9"/>
        <v>130.63250514055161</v>
      </c>
      <c r="R36">
        <f t="shared" si="10"/>
        <v>373.18118093454802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0.92121852377627911</v>
      </c>
      <c r="D37">
        <f t="shared" si="2"/>
        <v>0.81689159678670697</v>
      </c>
      <c r="E37" s="4">
        <f>Input!I38</f>
        <v>858.84791857142852</v>
      </c>
      <c r="F37">
        <f t="shared" si="3"/>
        <v>858.24503414285709</v>
      </c>
      <c r="G37">
        <f t="shared" si="4"/>
        <v>818.27705377047459</v>
      </c>
      <c r="H37">
        <f t="shared" si="5"/>
        <v>1597.4394550471527</v>
      </c>
      <c r="I37">
        <f t="shared" si="6"/>
        <v>31541.019119586679</v>
      </c>
      <c r="N37">
        <f>Input!J38</f>
        <v>42.332958571428662</v>
      </c>
      <c r="O37">
        <f t="shared" si="7"/>
        <v>41.939773142857234</v>
      </c>
      <c r="P37">
        <f t="shared" si="8"/>
        <v>35.330889778125702</v>
      </c>
      <c r="Q37">
        <f t="shared" si="9"/>
        <v>43.67733932862518</v>
      </c>
      <c r="R37">
        <f t="shared" si="10"/>
        <v>394.65231127386278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0.94831318624028726</v>
      </c>
      <c r="D38">
        <f t="shared" si="2"/>
        <v>0.87739050467452939</v>
      </c>
      <c r="E38" s="4">
        <f>Input!I39</f>
        <v>899.08388857142847</v>
      </c>
      <c r="F38">
        <f t="shared" si="3"/>
        <v>898.48100414285705</v>
      </c>
      <c r="G38">
        <f t="shared" si="4"/>
        <v>856.29755332211539</v>
      </c>
      <c r="H38">
        <f t="shared" si="5"/>
        <v>1779.4435231459297</v>
      </c>
      <c r="I38">
        <f t="shared" si="6"/>
        <v>19481.854673158054</v>
      </c>
      <c r="N38">
        <f>Input!J39</f>
        <v>40.235969999999952</v>
      </c>
      <c r="O38">
        <f t="shared" si="7"/>
        <v>39.842784571428524</v>
      </c>
      <c r="P38">
        <f t="shared" si="8"/>
        <v>35.719776640144964</v>
      </c>
      <c r="Q38">
        <f t="shared" si="9"/>
        <v>16.99919440142714</v>
      </c>
      <c r="R38">
        <f t="shared" si="10"/>
        <v>410.25468656833766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0.97540784870429553</v>
      </c>
      <c r="D39">
        <f t="shared" si="2"/>
        <v>0.9404750356656052</v>
      </c>
      <c r="E39" s="4">
        <f>Input!I40</f>
        <v>935.85982714285706</v>
      </c>
      <c r="F39">
        <f t="shared" si="3"/>
        <v>935.25694271428563</v>
      </c>
      <c r="G39">
        <f t="shared" si="4"/>
        <v>893.56787503496935</v>
      </c>
      <c r="H39">
        <f t="shared" si="5"/>
        <v>1737.9783639706134</v>
      </c>
      <c r="I39">
        <f t="shared" si="6"/>
        <v>10466.741259957755</v>
      </c>
      <c r="N39">
        <f>Input!J40</f>
        <v>36.775938571428583</v>
      </c>
      <c r="O39">
        <f t="shared" si="7"/>
        <v>36.382753142857155</v>
      </c>
      <c r="P39">
        <f t="shared" si="8"/>
        <v>35.94726164554087</v>
      </c>
      <c r="Q39">
        <f t="shared" si="9"/>
        <v>0.18965284423477977</v>
      </c>
      <c r="R39">
        <f t="shared" si="10"/>
        <v>419.52173745238662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1.0025025111683037</v>
      </c>
      <c r="D40">
        <f t="shared" si="2"/>
        <v>1.0061792635883284</v>
      </c>
      <c r="E40" s="4">
        <f>Input!I41</f>
        <v>973.08137599999986</v>
      </c>
      <c r="F40">
        <f t="shared" si="3"/>
        <v>972.47849157142844</v>
      </c>
      <c r="G40">
        <f t="shared" si="4"/>
        <v>929.9655431332975</v>
      </c>
      <c r="H40">
        <f t="shared" si="5"/>
        <v>1807.3507849031794</v>
      </c>
      <c r="I40">
        <f t="shared" si="6"/>
        <v>4344.0522791744588</v>
      </c>
      <c r="N40">
        <f>Input!J41</f>
        <v>37.221548857142807</v>
      </c>
      <c r="O40">
        <f t="shared" si="7"/>
        <v>36.828363428571379</v>
      </c>
      <c r="P40">
        <f t="shared" si="8"/>
        <v>36.012968390230064</v>
      </c>
      <c r="Q40">
        <f t="shared" si="9"/>
        <v>0.66486906855163397</v>
      </c>
      <c r="R40">
        <f t="shared" si="10"/>
        <v>422.21769611654287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1.029597173632312</v>
      </c>
      <c r="D41">
        <f t="shared" si="2"/>
        <v>1.0745367591862529</v>
      </c>
      <c r="E41" s="4">
        <f>Input!I42</f>
        <v>1010.9582337142856</v>
      </c>
      <c r="F41">
        <f t="shared" si="3"/>
        <v>1010.3553492857142</v>
      </c>
      <c r="G41">
        <f t="shared" si="4"/>
        <v>965.37845919560084</v>
      </c>
      <c r="H41">
        <f t="shared" si="5"/>
        <v>2022.9206421781346</v>
      </c>
      <c r="I41">
        <f t="shared" si="6"/>
        <v>930.03704597852277</v>
      </c>
      <c r="N41">
        <f>Input!J42</f>
        <v>37.876857714285734</v>
      </c>
      <c r="O41">
        <f t="shared" si="7"/>
        <v>37.483672285714306</v>
      </c>
      <c r="P41">
        <f t="shared" si="8"/>
        <v>35.918447011257356</v>
      </c>
      <c r="Q41">
        <f t="shared" si="9"/>
        <v>2.449930159798833</v>
      </c>
      <c r="R41">
        <f t="shared" si="10"/>
        <v>418.3421918137193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1.0566918360963202</v>
      </c>
      <c r="D42">
        <f t="shared" si="2"/>
        <v>1.1455806108545539</v>
      </c>
      <c r="E42" s="4">
        <f>Input!I43</f>
        <v>1043.0159478571429</v>
      </c>
      <c r="F42">
        <f t="shared" si="3"/>
        <v>1042.4130634285716</v>
      </c>
      <c r="G42">
        <f t="shared" si="4"/>
        <v>999.70564523203711</v>
      </c>
      <c r="H42">
        <f t="shared" si="5"/>
        <v>1823.9235690136852</v>
      </c>
      <c r="I42">
        <f t="shared" si="6"/>
        <v>14.674088467832515</v>
      </c>
      <c r="N42">
        <f>Input!J43</f>
        <v>32.057714142857321</v>
      </c>
      <c r="O42">
        <f t="shared" si="7"/>
        <v>31.664528714285893</v>
      </c>
      <c r="P42">
        <f t="shared" si="8"/>
        <v>35.667114484577816</v>
      </c>
      <c r="Q42">
        <f t="shared" si="9"/>
        <v>16.020692848543383</v>
      </c>
      <c r="R42">
        <f t="shared" si="10"/>
        <v>408.12414282860209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1.0837864985603283</v>
      </c>
      <c r="D43">
        <f t="shared" si="2"/>
        <v>1.2193434440016762</v>
      </c>
      <c r="E43" s="4">
        <f>Input!I44</f>
        <v>1070.9058970000003</v>
      </c>
      <c r="F43">
        <f t="shared" si="3"/>
        <v>1070.303012571429</v>
      </c>
      <c r="G43">
        <f t="shared" si="4"/>
        <v>1032.8578217399693</v>
      </c>
      <c r="H43">
        <f t="shared" si="5"/>
        <v>1402.1423164044365</v>
      </c>
      <c r="I43">
        <f t="shared" si="6"/>
        <v>1367.731474727492</v>
      </c>
      <c r="N43">
        <f>Input!J44</f>
        <v>27.889949142857404</v>
      </c>
      <c r="O43">
        <f t="shared" si="7"/>
        <v>27.496763714285976</v>
      </c>
      <c r="P43">
        <f t="shared" si="8"/>
        <v>35.264162768832499</v>
      </c>
      <c r="Q43">
        <f t="shared" si="9"/>
        <v>60.332488072570222</v>
      </c>
      <c r="R43">
        <f t="shared" si="10"/>
        <v>392.00558519427767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1.1108811610243365</v>
      </c>
      <c r="D44">
        <f t="shared" si="2"/>
        <v>1.2958574391600532</v>
      </c>
      <c r="E44" s="4">
        <f>Input!I45</f>
        <v>1095.6503632857143</v>
      </c>
      <c r="F44">
        <f t="shared" si="3"/>
        <v>1095.0474788571428</v>
      </c>
      <c r="G44">
        <f t="shared" si="4"/>
        <v>1064.7578169628173</v>
      </c>
      <c r="H44">
        <f t="shared" si="5"/>
        <v>917.46361767255371</v>
      </c>
      <c r="I44">
        <f t="shared" si="6"/>
        <v>4744.8468886389746</v>
      </c>
      <c r="N44">
        <f>Input!J45</f>
        <v>24.744466285713997</v>
      </c>
      <c r="O44">
        <f t="shared" si="7"/>
        <v>24.351280857142569</v>
      </c>
      <c r="P44">
        <f t="shared" si="8"/>
        <v>34.716437296003463</v>
      </c>
      <c r="Q44">
        <f t="shared" si="9"/>
        <v>107.43646800205943</v>
      </c>
      <c r="R44">
        <f t="shared" si="10"/>
        <v>370.61661169814846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1.1379758234883448</v>
      </c>
      <c r="D45">
        <f t="shared" si="2"/>
        <v>1.3751543489558071</v>
      </c>
      <c r="E45" s="4">
        <f>Input!I46</f>
        <v>1118.1667789999999</v>
      </c>
      <c r="F45">
        <f t="shared" si="3"/>
        <v>1117.5638945714286</v>
      </c>
      <c r="G45">
        <f t="shared" si="4"/>
        <v>1095.340806739918</v>
      </c>
      <c r="H45">
        <f t="shared" si="5"/>
        <v>493.86563276703498</v>
      </c>
      <c r="I45">
        <f t="shared" si="6"/>
        <v>9893.4530869276132</v>
      </c>
      <c r="N45">
        <f>Input!J46</f>
        <v>22.516415714285586</v>
      </c>
      <c r="O45">
        <f t="shared" si="7"/>
        <v>22.123230285714158</v>
      </c>
      <c r="P45">
        <f t="shared" si="8"/>
        <v>34.032288973892662</v>
      </c>
      <c r="Q45">
        <f t="shared" si="9"/>
        <v>141.82567883847992</v>
      </c>
      <c r="R45">
        <f t="shared" si="10"/>
        <v>344.74303715464089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1.1650704859523531</v>
      </c>
      <c r="D46">
        <f t="shared" si="2"/>
        <v>1.4572655140352706</v>
      </c>
      <c r="E46" s="4">
        <f>Input!I47</f>
        <v>1140.1327352857145</v>
      </c>
      <c r="F46">
        <f t="shared" si="3"/>
        <v>1139.5298508571432</v>
      </c>
      <c r="G46">
        <f t="shared" si="4"/>
        <v>1124.5543874392849</v>
      </c>
      <c r="H46">
        <f t="shared" si="5"/>
        <v>224.2645045796103</v>
      </c>
      <c r="I46">
        <f t="shared" si="6"/>
        <v>16558.393001064029</v>
      </c>
      <c r="N46">
        <f>Input!J47</f>
        <v>21.965956285714583</v>
      </c>
      <c r="O46">
        <f t="shared" si="7"/>
        <v>21.572770857143155</v>
      </c>
      <c r="P46">
        <f t="shared" si="8"/>
        <v>33.221403434589206</v>
      </c>
      <c r="Q46">
        <f t="shared" si="9"/>
        <v>135.69064092433743</v>
      </c>
      <c r="R46">
        <f t="shared" si="10"/>
        <v>315.28873189772588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1.1921651484163611</v>
      </c>
      <c r="D47">
        <f t="shared" si="2"/>
        <v>1.5422218780356358</v>
      </c>
      <c r="E47" s="4">
        <f>Input!I48</f>
        <v>1159.4774555714287</v>
      </c>
      <c r="F47">
        <f t="shared" si="3"/>
        <v>1158.8745711428573</v>
      </c>
      <c r="G47">
        <f t="shared" si="4"/>
        <v>1152.3584874355147</v>
      </c>
      <c r="H47">
        <f t="shared" si="5"/>
        <v>42.459346881096451</v>
      </c>
      <c r="I47">
        <f t="shared" si="6"/>
        <v>24487.091871746557</v>
      </c>
      <c r="N47">
        <f>Input!J48</f>
        <v>19.344720285714175</v>
      </c>
      <c r="O47">
        <f t="shared" si="7"/>
        <v>18.951534857142747</v>
      </c>
      <c r="P47">
        <f t="shared" si="8"/>
        <v>32.294611721487797</v>
      </c>
      <c r="Q47">
        <f t="shared" si="9"/>
        <v>178.03770020782014</v>
      </c>
      <c r="R47">
        <f t="shared" si="10"/>
        <v>283.23475869601543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1.2192598108803694</v>
      </c>
      <c r="D48">
        <f t="shared" si="2"/>
        <v>1.6300540016779024</v>
      </c>
      <c r="E48" s="4">
        <f>Input!I49</f>
        <v>1173.5534919999998</v>
      </c>
      <c r="F48">
        <f t="shared" si="3"/>
        <v>1172.9506075714285</v>
      </c>
      <c r="G48">
        <f t="shared" si="4"/>
        <v>1178.7251253615018</v>
      </c>
      <c r="H48">
        <f t="shared" si="5"/>
        <v>33.345055707873406</v>
      </c>
      <c r="I48">
        <f t="shared" si="6"/>
        <v>33434.180066781752</v>
      </c>
      <c r="N48">
        <f>Input!J49</f>
        <v>14.076036428571115</v>
      </c>
      <c r="O48">
        <f t="shared" si="7"/>
        <v>13.682850999999687</v>
      </c>
      <c r="P48">
        <f t="shared" si="8"/>
        <v>31.263686942904485</v>
      </c>
      <c r="Q48">
        <f t="shared" si="9"/>
        <v>309.08579245133325</v>
      </c>
      <c r="R48">
        <f t="shared" si="10"/>
        <v>249.59750278701443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1.2463544733443777</v>
      </c>
      <c r="D49">
        <f t="shared" si="2"/>
        <v>1.7207920760522522</v>
      </c>
      <c r="E49" s="4">
        <f>Input!I50</f>
        <v>1190.696374285714</v>
      </c>
      <c r="F49">
        <f t="shared" si="3"/>
        <v>1190.0934898571427</v>
      </c>
      <c r="G49">
        <f t="shared" si="4"/>
        <v>1203.6380258622239</v>
      </c>
      <c r="H49">
        <f t="shared" si="5"/>
        <v>183.45445559294171</v>
      </c>
      <c r="I49">
        <f t="shared" si="6"/>
        <v>43165.488234595636</v>
      </c>
      <c r="N49">
        <f>Input!J50</f>
        <v>17.142882285714222</v>
      </c>
      <c r="O49">
        <f t="shared" si="7"/>
        <v>16.749696857142794</v>
      </c>
      <c r="P49">
        <f t="shared" si="8"/>
        <v>30.141131625102286</v>
      </c>
      <c r="Q49">
        <f t="shared" si="9"/>
        <v>179.3305251445143</v>
      </c>
      <c r="R49">
        <f t="shared" si="10"/>
        <v>215.38790464819823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1.2734491358083859</v>
      </c>
      <c r="D50">
        <f t="shared" si="2"/>
        <v>1.8144659351589814</v>
      </c>
      <c r="E50" s="4">
        <f>Input!I51</f>
        <v>1208.6518397142859</v>
      </c>
      <c r="F50">
        <f t="shared" si="3"/>
        <v>1208.0489552857143</v>
      </c>
      <c r="G50">
        <f t="shared" si="4"/>
        <v>1227.0921057579233</v>
      </c>
      <c r="H50">
        <f t="shared" si="5"/>
        <v>362.64157990719139</v>
      </c>
      <c r="I50">
        <f t="shared" si="6"/>
        <v>53461.36481782153</v>
      </c>
      <c r="N50">
        <f>Input!J51</f>
        <v>17.95546542857187</v>
      </c>
      <c r="O50">
        <f t="shared" si="7"/>
        <v>17.562280000000442</v>
      </c>
      <c r="P50">
        <f t="shared" si="8"/>
        <v>28.939960568310511</v>
      </c>
      <c r="Q50">
        <f t="shared" si="9"/>
        <v>129.45161511450053</v>
      </c>
      <c r="R50">
        <f t="shared" si="10"/>
        <v>181.57370399976213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1.300543798272394</v>
      </c>
      <c r="D51">
        <f t="shared" si="2"/>
        <v>1.9111050677618913</v>
      </c>
      <c r="E51" s="4">
        <f>Input!I52</f>
        <v>1224.9821388571429</v>
      </c>
      <c r="F51">
        <f t="shared" si="3"/>
        <v>1224.3792544285716</v>
      </c>
      <c r="G51">
        <f t="shared" si="4"/>
        <v>1249.0928453393421</v>
      </c>
      <c r="H51">
        <f t="shared" si="5"/>
        <v>610.76157570492137</v>
      </c>
      <c r="I51">
        <f t="shared" si="6"/>
        <v>64119.293431462203</v>
      </c>
      <c r="N51">
        <f>Input!J52</f>
        <v>16.330299142857029</v>
      </c>
      <c r="O51">
        <f t="shared" si="7"/>
        <v>15.937113714285601</v>
      </c>
      <c r="P51">
        <f t="shared" si="8"/>
        <v>27.673483947390945</v>
      </c>
      <c r="Q51">
        <f t="shared" si="9"/>
        <v>137.74238624852117</v>
      </c>
      <c r="R51">
        <f t="shared" si="10"/>
        <v>149.0463026470986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1.3276384607364022</v>
      </c>
      <c r="D52">
        <f t="shared" si="2"/>
        <v>2.0107386286056088</v>
      </c>
      <c r="E52" s="4">
        <f>Input!I53</f>
        <v>1241.4172874285712</v>
      </c>
      <c r="F52">
        <f t="shared" si="3"/>
        <v>1240.8144029999999</v>
      </c>
      <c r="G52">
        <f t="shared" si="4"/>
        <v>1269.6555609376767</v>
      </c>
      <c r="H52">
        <f t="shared" si="5"/>
        <v>831.812391186019</v>
      </c>
      <c r="I52">
        <f t="shared" si="6"/>
        <v>74955.813098736311</v>
      </c>
      <c r="N52">
        <f>Input!J53</f>
        <v>16.435148571428272</v>
      </c>
      <c r="O52">
        <f t="shared" si="7"/>
        <v>16.041963142856844</v>
      </c>
      <c r="P52">
        <f t="shared" si="8"/>
        <v>26.355095209895534</v>
      </c>
      <c r="Q52">
        <f t="shared" si="9"/>
        <v>106.36069303218173</v>
      </c>
      <c r="R52">
        <f t="shared" si="10"/>
        <v>118.59348001180538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1.3547331232004105</v>
      </c>
      <c r="D53">
        <f t="shared" si="2"/>
        <v>2.113395449043431</v>
      </c>
      <c r="E53" s="4">
        <f>Input!I54</f>
        <v>1255.9127215714286</v>
      </c>
      <c r="F53">
        <f t="shared" si="3"/>
        <v>1255.3098371428573</v>
      </c>
      <c r="G53">
        <f t="shared" si="4"/>
        <v>1288.8045959171848</v>
      </c>
      <c r="H53">
        <f t="shared" si="5"/>
        <v>1121.8988653503868</v>
      </c>
      <c r="I53">
        <f t="shared" si="6"/>
        <v>85807.766943189272</v>
      </c>
      <c r="N53">
        <f>Input!J54</f>
        <v>14.495434142857448</v>
      </c>
      <c r="O53">
        <f t="shared" si="7"/>
        <v>14.10224871428602</v>
      </c>
      <c r="P53">
        <f t="shared" si="8"/>
        <v>24.998068018222934</v>
      </c>
      <c r="Q53">
        <f t="shared" si="9"/>
        <v>118.7188783040443</v>
      </c>
      <c r="R53">
        <f t="shared" si="10"/>
        <v>90.878778610265883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1.3818277856644186</v>
      </c>
      <c r="D54">
        <f t="shared" si="2"/>
        <v>2.2191040471180408</v>
      </c>
      <c r="E54" s="4">
        <f>Input!I55</f>
        <v>1270.4081557142858</v>
      </c>
      <c r="F54">
        <f t="shared" si="3"/>
        <v>1269.8052712857143</v>
      </c>
      <c r="G54">
        <f t="shared" si="4"/>
        <v>1306.5724478219602</v>
      </c>
      <c r="H54">
        <f t="shared" si="5"/>
        <v>1351.8252704474689</v>
      </c>
      <c r="I54">
        <f t="shared" si="6"/>
        <v>96532.924001116291</v>
      </c>
      <c r="N54">
        <f>Input!J55</f>
        <v>14.495434142857221</v>
      </c>
      <c r="O54">
        <f t="shared" si="7"/>
        <v>14.102248714285793</v>
      </c>
      <c r="P54">
        <f t="shared" si="8"/>
        <v>23.61536607290757</v>
      </c>
      <c r="Q54">
        <f t="shared" si="9"/>
        <v>90.499401878910973</v>
      </c>
      <c r="R54">
        <f t="shared" si="10"/>
        <v>66.427947967001714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1.4089224481284268</v>
      </c>
      <c r="D55">
        <f t="shared" si="2"/>
        <v>2.3278926371335773</v>
      </c>
      <c r="E55" s="4">
        <f>Input!I56</f>
        <v>1285.2967751428571</v>
      </c>
      <c r="F55">
        <f t="shared" si="3"/>
        <v>1284.6938907142858</v>
      </c>
      <c r="G55">
        <f t="shared" si="4"/>
        <v>1322.9988495754151</v>
      </c>
      <c r="H55">
        <f t="shared" si="5"/>
        <v>1467.2698733528086</v>
      </c>
      <c r="I55">
        <f t="shared" si="6"/>
        <v>107010.03393213091</v>
      </c>
      <c r="N55">
        <f>Input!J56</f>
        <v>14.888619428571246</v>
      </c>
      <c r="O55">
        <f t="shared" si="7"/>
        <v>14.495433999999818</v>
      </c>
      <c r="P55">
        <f t="shared" si="8"/>
        <v>22.219469157305053</v>
      </c>
      <c r="Q55">
        <f t="shared" si="9"/>
        <v>59.6607191112873</v>
      </c>
      <c r="R55">
        <f t="shared" si="10"/>
        <v>45.622423356466342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1.4360171105924351</v>
      </c>
      <c r="D56">
        <f t="shared" si="2"/>
        <v>2.439789138754155</v>
      </c>
      <c r="E56" s="4">
        <f>Input!I57</f>
        <v>1300.9717654285716</v>
      </c>
      <c r="F56">
        <f t="shared" si="3"/>
        <v>1300.3688810000003</v>
      </c>
      <c r="G56">
        <f t="shared" si="4"/>
        <v>1338.1298223981782</v>
      </c>
      <c r="H56">
        <f t="shared" si="5"/>
        <v>1425.888695276627</v>
      </c>
      <c r="I56">
        <f t="shared" si="6"/>
        <v>117138.38539590944</v>
      </c>
      <c r="N56">
        <f>Input!J57</f>
        <v>15.674990285714557</v>
      </c>
      <c r="O56">
        <f t="shared" si="7"/>
        <v>15.281804857143129</v>
      </c>
      <c r="P56">
        <f t="shared" si="8"/>
        <v>20.822218178934452</v>
      </c>
      <c r="Q56">
        <f t="shared" si="9"/>
        <v>30.696179776282765</v>
      </c>
      <c r="R56">
        <f t="shared" si="10"/>
        <v>28.699445377319208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1.4631117730564434</v>
      </c>
      <c r="D57">
        <f t="shared" si="2"/>
        <v>2.5548211856608858</v>
      </c>
      <c r="E57" s="4">
        <f>Input!I58</f>
        <v>1314.2090064285715</v>
      </c>
      <c r="F57">
        <f t="shared" si="3"/>
        <v>1313.6061220000001</v>
      </c>
      <c r="G57">
        <f t="shared" si="4"/>
        <v>1352.0167175045892</v>
      </c>
      <c r="H57">
        <f t="shared" si="5"/>
        <v>1475.3738470171591</v>
      </c>
      <c r="I57">
        <f t="shared" si="6"/>
        <v>126836.94577847363</v>
      </c>
      <c r="N57">
        <f>Input!J58</f>
        <v>13.237240999999813</v>
      </c>
      <c r="O57">
        <f t="shared" si="7"/>
        <v>12.844055571428385</v>
      </c>
      <c r="P57">
        <f t="shared" si="8"/>
        <v>19.434681369910663</v>
      </c>
      <c r="Q57">
        <f t="shared" si="9"/>
        <v>43.436348415620174</v>
      </c>
      <c r="R57">
        <f t="shared" si="10"/>
        <v>15.758117321595076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1.4902064355204514</v>
      </c>
      <c r="D58">
        <f t="shared" si="2"/>
        <v>2.6730161337967098</v>
      </c>
      <c r="E58" s="4">
        <f>Input!I59</f>
        <v>1327.9967068571427</v>
      </c>
      <c r="F58">
        <f t="shared" si="3"/>
        <v>1327.3938224285712</v>
      </c>
      <c r="G58">
        <f t="shared" si="4"/>
        <v>1364.7152626959992</v>
      </c>
      <c r="H58">
        <f t="shared" si="5"/>
        <v>1392.8899036351952</v>
      </c>
      <c r="I58">
        <f t="shared" si="6"/>
        <v>136043.16303108062</v>
      </c>
      <c r="N58">
        <f>Input!J59</f>
        <v>13.78770042857127</v>
      </c>
      <c r="O58">
        <f t="shared" si="7"/>
        <v>13.394514999999842</v>
      </c>
      <c r="P58">
        <f t="shared" si="8"/>
        <v>18.06704316938011</v>
      </c>
      <c r="Q58">
        <f t="shared" si="9"/>
        <v>21.832519493652118</v>
      </c>
      <c r="R58">
        <f t="shared" si="10"/>
        <v>6.7704629131749181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1.5173010979844597</v>
      </c>
      <c r="D59">
        <f t="shared" si="2"/>
        <v>2.7944010692259149</v>
      </c>
      <c r="E59" s="4">
        <f>Input!I60</f>
        <v>1340.1330288571428</v>
      </c>
      <c r="F59">
        <f t="shared" si="3"/>
        <v>1339.5301444285715</v>
      </c>
      <c r="G59">
        <f t="shared" si="4"/>
        <v>1376.2846287345369</v>
      </c>
      <c r="H59">
        <f t="shared" si="5"/>
        <v>1350.8921165974593</v>
      </c>
      <c r="I59">
        <f t="shared" si="6"/>
        <v>144711.51002105823</v>
      </c>
      <c r="N59">
        <f>Input!J60</f>
        <v>12.136322000000064</v>
      </c>
      <c r="O59">
        <f t="shared" si="7"/>
        <v>11.743136571428636</v>
      </c>
      <c r="P59">
        <f t="shared" si="8"/>
        <v>16.728516665695615</v>
      </c>
      <c r="Q59">
        <f t="shared" si="9"/>
        <v>24.854014684313434</v>
      </c>
      <c r="R59">
        <f t="shared" si="10"/>
        <v>1.5963938828888968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1.5443957604484679</v>
      </c>
      <c r="D60">
        <f t="shared" si="2"/>
        <v>2.9190028156329797</v>
      </c>
      <c r="E60" s="4">
        <f>Input!I61</f>
        <v>1351.9023777142859</v>
      </c>
      <c r="F60">
        <f t="shared" si="3"/>
        <v>1351.2994932857146</v>
      </c>
      <c r="G60">
        <f t="shared" si="4"/>
        <v>1386.7865289033764</v>
      </c>
      <c r="H60">
        <f t="shared" si="5"/>
        <v>1259.3296969291994</v>
      </c>
      <c r="I60">
        <f t="shared" si="6"/>
        <v>152811.84848993583</v>
      </c>
      <c r="N60">
        <f>Input!J61</f>
        <v>11.769348857143086</v>
      </c>
      <c r="O60">
        <f t="shared" si="7"/>
        <v>11.376163428571658</v>
      </c>
      <c r="P60">
        <f t="shared" si="8"/>
        <v>15.427279845392693</v>
      </c>
      <c r="Q60">
        <f t="shared" si="9"/>
        <v>16.411544222636902</v>
      </c>
      <c r="R60">
        <f t="shared" si="10"/>
        <v>1.4252137504146185E-3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1.5714904229124762</v>
      </c>
      <c r="D61">
        <f t="shared" si="2"/>
        <v>3.04684794148343</v>
      </c>
      <c r="E61" s="4">
        <f>Input!I62</f>
        <v>1363.5144524285715</v>
      </c>
      <c r="F61">
        <f t="shared" si="3"/>
        <v>1362.911568</v>
      </c>
      <c r="G61">
        <f t="shared" si="4"/>
        <v>1396.2843634923115</v>
      </c>
      <c r="H61">
        <f t="shared" si="5"/>
        <v>1113.7434789716485</v>
      </c>
      <c r="I61">
        <f t="shared" si="6"/>
        <v>160327.68404156101</v>
      </c>
      <c r="N61">
        <f>Input!J62</f>
        <v>11.612074714285654</v>
      </c>
      <c r="O61">
        <f t="shared" si="7"/>
        <v>11.218889285714226</v>
      </c>
      <c r="P61">
        <f t="shared" si="8"/>
        <v>14.170435298432276</v>
      </c>
      <c r="Q61">
        <f t="shared" si="9"/>
        <v>8.7116238651918145</v>
      </c>
      <c r="R61">
        <f t="shared" si="10"/>
        <v>1.6759802278519185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1.5985850853764842</v>
      </c>
      <c r="D62">
        <f t="shared" si="2"/>
        <v>3.1779627668675809</v>
      </c>
      <c r="E62" s="4">
        <f>Input!I63</f>
        <v>1375.8080484285715</v>
      </c>
      <c r="F62">
        <f t="shared" si="3"/>
        <v>1375.205164</v>
      </c>
      <c r="G62">
        <f t="shared" si="4"/>
        <v>1404.8424191458903</v>
      </c>
      <c r="H62">
        <f t="shared" si="5"/>
        <v>878.3668925826023</v>
      </c>
      <c r="I62">
        <f t="shared" si="6"/>
        <v>167254.3761407288</v>
      </c>
      <c r="N62">
        <f>Input!J63</f>
        <v>12.29359599999998</v>
      </c>
      <c r="O62">
        <f t="shared" si="7"/>
        <v>11.900410571428552</v>
      </c>
      <c r="P62">
        <f t="shared" si="8"/>
        <v>12.963992481034383</v>
      </c>
      <c r="Q62">
        <f t="shared" si="9"/>
        <v>1.1312064784407874</v>
      </c>
      <c r="R62">
        <f t="shared" si="10"/>
        <v>6.2551979183945869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1.6256797478404925</v>
      </c>
      <c r="D63">
        <f t="shared" si="2"/>
        <v>3.3123733700464015</v>
      </c>
      <c r="E63" s="4">
        <f>Input!I64</f>
        <v>1385.5590457142857</v>
      </c>
      <c r="F63">
        <f t="shared" si="3"/>
        <v>1384.9561612857142</v>
      </c>
      <c r="G63">
        <f t="shared" si="4"/>
        <v>1412.5251311309128</v>
      </c>
      <c r="H63">
        <f t="shared" si="5"/>
        <v>760.04809832546869</v>
      </c>
      <c r="I63">
        <f t="shared" si="6"/>
        <v>173597.35848180472</v>
      </c>
      <c r="N63">
        <f>Input!J64</f>
        <v>9.7509972857142202</v>
      </c>
      <c r="O63">
        <f t="shared" si="7"/>
        <v>9.3578118571427922</v>
      </c>
      <c r="P63">
        <f t="shared" si="8"/>
        <v>11.81287115243418</v>
      </c>
      <c r="Q63">
        <f t="shared" si="9"/>
        <v>6.0273161433966473</v>
      </c>
      <c r="R63">
        <f t="shared" si="10"/>
        <v>13.338277751029564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1.6527744103045008</v>
      </c>
      <c r="D64">
        <f t="shared" si="2"/>
        <v>3.4501055937172835</v>
      </c>
      <c r="E64" s="4">
        <f>Input!I65</f>
        <v>1394.3926104285715</v>
      </c>
      <c r="F64">
        <f t="shared" si="3"/>
        <v>1393.789726</v>
      </c>
      <c r="G64">
        <f t="shared" si="4"/>
        <v>1419.3964146744181</v>
      </c>
      <c r="H64">
        <f t="shared" si="5"/>
        <v>655.70250486857412</v>
      </c>
      <c r="I64">
        <f t="shared" si="6"/>
        <v>179370.41583871911</v>
      </c>
      <c r="N64">
        <f>Input!J65</f>
        <v>8.8335647142857852</v>
      </c>
      <c r="O64">
        <f t="shared" si="7"/>
        <v>8.4403792857143571</v>
      </c>
      <c r="P64">
        <f t="shared" si="8"/>
        <v>10.72092419069943</v>
      </c>
      <c r="Q64">
        <f t="shared" si="9"/>
        <v>5.2008850636533737</v>
      </c>
      <c r="R64">
        <f t="shared" si="10"/>
        <v>22.506557470284925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1.6798690727685091</v>
      </c>
      <c r="D65">
        <f t="shared" si="2"/>
        <v>3.5911850510161556</v>
      </c>
      <c r="E65" s="4">
        <f>Input!I66</f>
        <v>1402.7805651428571</v>
      </c>
      <c r="F65">
        <f t="shared" si="3"/>
        <v>1402.1776807142855</v>
      </c>
      <c r="G65">
        <f t="shared" si="4"/>
        <v>1425.5190696427308</v>
      </c>
      <c r="H65">
        <f t="shared" si="5"/>
        <v>544.8204371089447</v>
      </c>
      <c r="I65">
        <f t="shared" si="6"/>
        <v>184594.05412257445</v>
      </c>
      <c r="N65">
        <f>Input!J66</f>
        <v>8.3879547142855699</v>
      </c>
      <c r="O65">
        <f t="shared" si="7"/>
        <v>7.994769285714141</v>
      </c>
      <c r="P65">
        <f t="shared" si="8"/>
        <v>9.6909776627635384</v>
      </c>
      <c r="Q65">
        <f t="shared" si="9"/>
        <v>2.8771228583725508</v>
      </c>
      <c r="R65">
        <f t="shared" si="10"/>
        <v>33.339701741625603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1.7069637352325171</v>
      </c>
      <c r="D66">
        <f t="shared" si="2"/>
        <v>3.7356371312711536</v>
      </c>
      <c r="E66" s="4">
        <f>Input!I67</f>
        <v>1410.9063961428569</v>
      </c>
      <c r="F66">
        <f t="shared" si="3"/>
        <v>1410.3035117142854</v>
      </c>
      <c r="G66">
        <f t="shared" si="4"/>
        <v>1430.9542610224605</v>
      </c>
      <c r="H66">
        <f t="shared" si="5"/>
        <v>426.45344698909588</v>
      </c>
      <c r="I66">
        <f t="shared" si="6"/>
        <v>189293.99126369364</v>
      </c>
      <c r="N66">
        <f>Input!J67</f>
        <v>8.1258309999998346</v>
      </c>
      <c r="O66">
        <f t="shared" si="7"/>
        <v>7.7326455714284057</v>
      </c>
      <c r="P66">
        <f t="shared" si="8"/>
        <v>8.7248857791473675</v>
      </c>
      <c r="Q66">
        <f t="shared" si="9"/>
        <v>0.98454062981416846</v>
      </c>
      <c r="R66">
        <f t="shared" si="10"/>
        <v>45.429569038316572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1.7340583976965254</v>
      </c>
      <c r="D67">
        <f t="shared" si="2"/>
        <v>3.8834870055219648</v>
      </c>
      <c r="E67" s="4">
        <f>Input!I68</f>
        <v>1419.2943507142859</v>
      </c>
      <c r="F67">
        <f t="shared" si="3"/>
        <v>1418.6914662857143</v>
      </c>
      <c r="G67">
        <f t="shared" si="4"/>
        <v>1435.761075965459</v>
      </c>
      <c r="H67">
        <f t="shared" si="5"/>
        <v>291.37157461883208</v>
      </c>
      <c r="I67">
        <f t="shared" si="6"/>
        <v>193499.78802828572</v>
      </c>
      <c r="N67">
        <f>Input!J68</f>
        <v>8.3879545714289634</v>
      </c>
      <c r="O67">
        <f t="shared" si="7"/>
        <v>7.9947691428575345</v>
      </c>
      <c r="P67">
        <f t="shared" si="8"/>
        <v>7.8235982053312485</v>
      </c>
      <c r="Q67">
        <f t="shared" si="9"/>
        <v>2.9299489853627698E-2</v>
      </c>
      <c r="R67">
        <f t="shared" si="10"/>
        <v>58.391508125339818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1.7611530601605336</v>
      </c>
      <c r="D68">
        <f t="shared" ref="D68:D83" si="13">POWER(C68,$AB$3)</f>
        <v>4.0347596318179324</v>
      </c>
      <c r="E68" s="4">
        <f>Input!I69</f>
        <v>1427.2891199999999</v>
      </c>
      <c r="F68">
        <f t="shared" ref="F68:F83" si="14">E68-$E$3</f>
        <v>1426.6862355714284</v>
      </c>
      <c r="G68">
        <f t="shared" ref="G68:G83" si="15">$Z$3*(1-EXP(-1*D68))</f>
        <v>1439.9961566050342</v>
      </c>
      <c r="H68">
        <f t="shared" ref="H68:H83" si="16">(F68-G68)^2</f>
        <v>177.15399792082368</v>
      </c>
      <c r="I68">
        <f t="shared" ref="I68:I83" si="17">(G68-$J$4)^2</f>
        <v>197243.63021568992</v>
      </c>
      <c r="N68">
        <f>Input!J69</f>
        <v>7.9947692857140282</v>
      </c>
      <c r="O68">
        <f t="shared" ref="O68:O83" si="18">N68-$N$3</f>
        <v>7.6015838571425993</v>
      </c>
      <c r="P68">
        <f t="shared" ref="P68:P83" si="19">POWER(C68,$AB$3)*EXP(-D68)*$Z$3*$AA$3*$AB$3</f>
        <v>6.9872371272344598</v>
      </c>
      <c r="Q68">
        <f t="shared" ref="Q68:Q83" si="20">(O68-P68)^2</f>
        <v>0.37742190454882457</v>
      </c>
      <c r="R68">
        <f t="shared" ref="R68:R83" si="21">(P68-$S$4)^2</f>
        <v>71.873003338567841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1.7882477226245417</v>
      </c>
      <c r="D69">
        <f t="shared" si="13"/>
        <v>4.1894797603071101</v>
      </c>
      <c r="E69" s="4">
        <f>Input!I70</f>
        <v>1435.0217657142857</v>
      </c>
      <c r="F69">
        <f t="shared" si="14"/>
        <v>1434.4188812857142</v>
      </c>
      <c r="G69">
        <f t="shared" si="15"/>
        <v>1443.7134064664847</v>
      </c>
      <c r="H69">
        <f t="shared" si="16"/>
        <v>86.388198335977009</v>
      </c>
      <c r="I69">
        <f t="shared" si="17"/>
        <v>200559.26701624051</v>
      </c>
      <c r="N69">
        <f>Input!J70</f>
        <v>7.7326457142858089</v>
      </c>
      <c r="O69">
        <f t="shared" si="18"/>
        <v>7.33946028571438</v>
      </c>
      <c r="P69">
        <f t="shared" si="19"/>
        <v>6.2151814728871555</v>
      </c>
      <c r="Q69">
        <f t="shared" si="20"/>
        <v>1.2640028489721933</v>
      </c>
      <c r="R69">
        <f t="shared" si="21"/>
        <v>85.559731974116417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1.8153423850885499</v>
      </c>
      <c r="D70">
        <f t="shared" si="13"/>
        <v>4.347671938127589</v>
      </c>
      <c r="E70" s="4">
        <f>Input!I71</f>
        <v>1442.5185001428576</v>
      </c>
      <c r="F70">
        <f t="shared" si="14"/>
        <v>1441.9156157142861</v>
      </c>
      <c r="G70">
        <f t="shared" si="15"/>
        <v>1446.9637671001774</v>
      </c>
      <c r="H70">
        <f t="shared" si="16"/>
        <v>25.483832414876129</v>
      </c>
      <c r="I70">
        <f t="shared" si="17"/>
        <v>203481.10472213072</v>
      </c>
      <c r="N70">
        <f>Input!J71</f>
        <v>7.4967344285719264</v>
      </c>
      <c r="O70">
        <f t="shared" si="18"/>
        <v>7.1035490000004975</v>
      </c>
      <c r="P70">
        <f t="shared" si="19"/>
        <v>5.5061557689541312</v>
      </c>
      <c r="Q70">
        <f t="shared" si="20"/>
        <v>2.5516651345927497</v>
      </c>
      <c r="R70">
        <f t="shared" si="21"/>
        <v>99.179212770863813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1.8424370475525582</v>
      </c>
      <c r="D71">
        <f t="shared" si="13"/>
        <v>4.5093605141116351</v>
      </c>
      <c r="E71" s="4">
        <f>Input!I72</f>
        <v>1450.2773581428573</v>
      </c>
      <c r="F71">
        <f t="shared" si="14"/>
        <v>1449.6744737142858</v>
      </c>
      <c r="G71">
        <f t="shared" si="15"/>
        <v>1449.7950605717001</v>
      </c>
      <c r="H71">
        <f t="shared" si="16"/>
        <v>1.4541190181059042E-2</v>
      </c>
      <c r="I71">
        <f t="shared" si="17"/>
        <v>206043.45048909567</v>
      </c>
      <c r="N71">
        <f>Input!J72</f>
        <v>7.7588579999996909</v>
      </c>
      <c r="O71">
        <f t="shared" si="18"/>
        <v>7.365672571428262</v>
      </c>
      <c r="P71">
        <f t="shared" si="19"/>
        <v>4.8583212502578235</v>
      </c>
      <c r="Q71">
        <f t="shared" si="20"/>
        <v>6.2868106477751438</v>
      </c>
      <c r="R71">
        <f t="shared" si="21"/>
        <v>112.50230971817835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1.8695317100165665</v>
      </c>
      <c r="D72">
        <f t="shared" si="13"/>
        <v>4.6745696433124913</v>
      </c>
      <c r="E72" s="4">
        <f>Input!I73</f>
        <v>1457.800305</v>
      </c>
      <c r="F72">
        <f t="shared" si="14"/>
        <v>1457.1974205714287</v>
      </c>
      <c r="G72">
        <f t="shared" si="15"/>
        <v>1452.2518926557395</v>
      </c>
      <c r="H72">
        <f t="shared" si="16"/>
        <v>24.458246364860436</v>
      </c>
      <c r="I72">
        <f t="shared" si="17"/>
        <v>208279.89740728957</v>
      </c>
      <c r="N72">
        <f>Input!J73</f>
        <v>7.5229468571426423</v>
      </c>
      <c r="O72">
        <f t="shared" si="18"/>
        <v>7.1297614285712134</v>
      </c>
      <c r="P72">
        <f t="shared" si="19"/>
        <v>4.2693670324736752</v>
      </c>
      <c r="Q72">
        <f t="shared" si="20"/>
        <v>8.1818561012262006</v>
      </c>
      <c r="R72">
        <f t="shared" si="21"/>
        <v>125.34291067630927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1.8966263724805745</v>
      </c>
      <c r="D73">
        <f t="shared" si="13"/>
        <v>4.8433232913630402</v>
      </c>
      <c r="E73" s="4">
        <f>Input!I74</f>
        <v>1465.4018888571427</v>
      </c>
      <c r="F73">
        <f t="shared" si="14"/>
        <v>1464.7990044285712</v>
      </c>
      <c r="G73">
        <f t="shared" si="15"/>
        <v>1454.3756109966425</v>
      </c>
      <c r="H73">
        <f t="shared" si="16"/>
        <v>108.64713063677262</v>
      </c>
      <c r="I73">
        <f t="shared" si="17"/>
        <v>210222.83967762193</v>
      </c>
      <c r="N73">
        <f>Input!J74</f>
        <v>7.6015838571427139</v>
      </c>
      <c r="O73">
        <f t="shared" si="18"/>
        <v>7.208398428571285</v>
      </c>
      <c r="P73">
        <f t="shared" si="19"/>
        <v>3.7365993915298752</v>
      </c>
      <c r="Q73">
        <f t="shared" si="20"/>
        <v>12.053388553601661</v>
      </c>
      <c r="R73">
        <f t="shared" si="21"/>
        <v>137.55612790137636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1.9237210349445828</v>
      </c>
      <c r="D74">
        <f t="shared" si="13"/>
        <v>5.0156452386748827</v>
      </c>
      <c r="E74" s="4">
        <f>Input!I75</f>
        <v>1472.1646772857143</v>
      </c>
      <c r="F74">
        <f t="shared" si="14"/>
        <v>1471.5617928571428</v>
      </c>
      <c r="G74">
        <f t="shared" si="15"/>
        <v>1456.2043121116167</v>
      </c>
      <c r="H74">
        <f t="shared" si="16"/>
        <v>235.85221484920544</v>
      </c>
      <c r="I74">
        <f t="shared" si="17"/>
        <v>211903.10509971506</v>
      </c>
      <c r="N74">
        <f>Input!J75</f>
        <v>6.7627884285716391</v>
      </c>
      <c r="O74">
        <f t="shared" si="18"/>
        <v>6.3696030000002102</v>
      </c>
      <c r="P74">
        <f t="shared" si="19"/>
        <v>3.2570274564038031</v>
      </c>
      <c r="Q74">
        <f t="shared" si="20"/>
        <v>9.6881265145944688</v>
      </c>
      <c r="R74">
        <f t="shared" si="21"/>
        <v>149.03537124125603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1.9508156974085911</v>
      </c>
      <c r="D75">
        <f t="shared" si="13"/>
        <v>5.1915590844858892</v>
      </c>
      <c r="E75" s="4">
        <f>Input!I76</f>
        <v>1478.1410950000002</v>
      </c>
      <c r="F75">
        <f t="shared" si="14"/>
        <v>1477.5382105714289</v>
      </c>
      <c r="G75">
        <f t="shared" si="15"/>
        <v>1457.7728909099326</v>
      </c>
      <c r="H75">
        <f t="shared" si="16"/>
        <v>390.66786132113134</v>
      </c>
      <c r="I75">
        <f t="shared" si="17"/>
        <v>213349.69123816252</v>
      </c>
      <c r="N75">
        <f>Input!J76</f>
        <v>5.9764177142858443</v>
      </c>
      <c r="O75">
        <f t="shared" si="18"/>
        <v>5.5832322857144154</v>
      </c>
      <c r="P75">
        <f t="shared" si="19"/>
        <v>2.8274439035805203</v>
      </c>
      <c r="Q75">
        <f t="shared" si="20"/>
        <v>7.5943696071041513</v>
      </c>
      <c r="R75">
        <f t="shared" si="21"/>
        <v>159.70862906952439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1.9779103598725993</v>
      </c>
      <c r="D76">
        <f t="shared" si="13"/>
        <v>5.3710882507637248</v>
      </c>
      <c r="E76" s="4">
        <f>Input!I77</f>
        <v>1483.4359914285712</v>
      </c>
      <c r="F76">
        <f t="shared" si="14"/>
        <v>1482.8331069999999</v>
      </c>
      <c r="G76">
        <f t="shared" si="15"/>
        <v>1459.1131263669761</v>
      </c>
      <c r="H76">
        <f t="shared" si="16"/>
        <v>562.63748123102664</v>
      </c>
      <c r="I76">
        <f t="shared" si="17"/>
        <v>214589.59141702414</v>
      </c>
      <c r="N76">
        <f>Input!J77</f>
        <v>5.2948964285710645</v>
      </c>
      <c r="O76">
        <f t="shared" si="18"/>
        <v>4.9017109999996356</v>
      </c>
      <c r="P76">
        <f t="shared" si="19"/>
        <v>2.4444995305971742</v>
      </c>
      <c r="Q76">
        <f t="shared" si="20"/>
        <v>6.0378882053630036</v>
      </c>
      <c r="R76">
        <f t="shared" si="21"/>
        <v>169.5342618456219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2.0050050223366074</v>
      </c>
      <c r="D77">
        <f t="shared" si="13"/>
        <v>5.5542559859724143</v>
      </c>
      <c r="E77" s="4">
        <f>Input!I78</f>
        <v>1488.1280035714285</v>
      </c>
      <c r="F77">
        <f t="shared" si="14"/>
        <v>1487.525119142857</v>
      </c>
      <c r="G77">
        <f t="shared" si="15"/>
        <v>1460.2537971062795</v>
      </c>
      <c r="H77">
        <f t="shared" si="16"/>
        <v>743.72500562271375</v>
      </c>
      <c r="I77">
        <f t="shared" si="17"/>
        <v>215647.69697203833</v>
      </c>
      <c r="N77">
        <f>Input!J78</f>
        <v>4.6920121428572656</v>
      </c>
      <c r="O77">
        <f t="shared" si="18"/>
        <v>4.2988267142858367</v>
      </c>
      <c r="P77">
        <f t="shared" si="19"/>
        <v>2.104770872926502</v>
      </c>
      <c r="Q77">
        <f t="shared" si="20"/>
        <v>4.8138810350030186</v>
      </c>
      <c r="R77">
        <f t="shared" si="21"/>
        <v>178.49657333960823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2.0320996848006159</v>
      </c>
      <c r="D78">
        <f t="shared" si="13"/>
        <v>5.7410853687085499</v>
      </c>
      <c r="E78" s="4">
        <f>Input!I79</f>
        <v>1492.3744057142856</v>
      </c>
      <c r="F78">
        <f t="shared" si="14"/>
        <v>1491.7715212857142</v>
      </c>
      <c r="G78">
        <f t="shared" si="15"/>
        <v>1461.2208208843758</v>
      </c>
      <c r="H78">
        <f t="shared" si="16"/>
        <v>933.34529501233931</v>
      </c>
      <c r="I78">
        <f t="shared" si="17"/>
        <v>216546.76284671028</v>
      </c>
      <c r="N78">
        <f>Input!J79</f>
        <v>4.2464021428570504</v>
      </c>
      <c r="O78">
        <f t="shared" si="18"/>
        <v>3.853216714285622</v>
      </c>
      <c r="P78">
        <f t="shared" si="19"/>
        <v>1.8048203042314024</v>
      </c>
      <c r="Q78">
        <f t="shared" si="20"/>
        <v>4.1959278527230133</v>
      </c>
      <c r="R78">
        <f t="shared" si="21"/>
        <v>186.60137943843898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2.0591943472646239</v>
      </c>
      <c r="D79">
        <f t="shared" si="13"/>
        <v>5.9315993112133114</v>
      </c>
      <c r="E79" s="4">
        <f>Input!I80</f>
        <v>1496.2800470000002</v>
      </c>
      <c r="F79">
        <f t="shared" si="14"/>
        <v>1495.6771625714287</v>
      </c>
      <c r="G79">
        <f t="shared" si="15"/>
        <v>1462.0374123200486</v>
      </c>
      <c r="H79">
        <f t="shared" si="16"/>
        <v>1131.6327969752251</v>
      </c>
      <c r="I79">
        <f t="shared" si="17"/>
        <v>217307.4245445533</v>
      </c>
      <c r="N79">
        <f>Input!J80</f>
        <v>3.905641285714637</v>
      </c>
      <c r="O79">
        <f t="shared" si="18"/>
        <v>3.5124558571432085</v>
      </c>
      <c r="P79">
        <f t="shared" si="19"/>
        <v>1.5412483174196845</v>
      </c>
      <c r="Q79">
        <f t="shared" si="20"/>
        <v>3.8856591646628686</v>
      </c>
      <c r="R79">
        <f t="shared" si="21"/>
        <v>193.87174782473571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2.086289009728632</v>
      </c>
      <c r="D80">
        <f t="shared" si="13"/>
        <v>6.1258205627662177</v>
      </c>
      <c r="E80" s="4">
        <f>Input!I81</f>
        <v>1499.8973524285716</v>
      </c>
      <c r="F80">
        <f t="shared" si="14"/>
        <v>1499.2944680000001</v>
      </c>
      <c r="G80">
        <f t="shared" si="15"/>
        <v>1462.7242536385809</v>
      </c>
      <c r="H80">
        <f t="shared" si="16"/>
        <v>1337.3805784401493</v>
      </c>
      <c r="I80">
        <f t="shared" si="17"/>
        <v>217948.25555143802</v>
      </c>
      <c r="N80">
        <f>Input!J81</f>
        <v>3.6173054285713988</v>
      </c>
      <c r="O80">
        <f t="shared" si="18"/>
        <v>3.2241199999999703</v>
      </c>
      <c r="P80">
        <f t="shared" si="19"/>
        <v>1.3107379171238935</v>
      </c>
      <c r="Q80">
        <f t="shared" si="20"/>
        <v>3.6610309950711941</v>
      </c>
      <c r="R80">
        <f t="shared" si="21"/>
        <v>200.34403670021484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2.1133836721926405</v>
      </c>
      <c r="D81">
        <f t="shared" si="13"/>
        <v>6.3237717129660105</v>
      </c>
      <c r="E81" s="4">
        <f>Input!I82</f>
        <v>1503.6719319999997</v>
      </c>
      <c r="F81">
        <f t="shared" si="14"/>
        <v>1503.0690475714282</v>
      </c>
      <c r="G81">
        <f t="shared" si="15"/>
        <v>1463.2996736907887</v>
      </c>
      <c r="H81">
        <f t="shared" si="16"/>
        <v>1581.6030988580894</v>
      </c>
      <c r="I81">
        <f t="shared" si="17"/>
        <v>218485.85554036705</v>
      </c>
      <c r="N81">
        <f>Input!J82</f>
        <v>3.7745795714281485</v>
      </c>
      <c r="O81">
        <f t="shared" si="18"/>
        <v>3.38139414285672</v>
      </c>
      <c r="P81">
        <f t="shared" si="19"/>
        <v>1.1100912589600793</v>
      </c>
      <c r="Q81">
        <f t="shared" si="20"/>
        <v>5.1588167903971973</v>
      </c>
      <c r="R81">
        <f t="shared" si="21"/>
        <v>206.0643193337078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2.1404783346566485</v>
      </c>
      <c r="D82">
        <f t="shared" si="13"/>
        <v>6.5254751949038621</v>
      </c>
      <c r="E82" s="4">
        <f>Input!I83</f>
        <v>1506.9484767142856</v>
      </c>
      <c r="F82">
        <f t="shared" si="14"/>
        <v>1506.3455922857142</v>
      </c>
      <c r="G82">
        <f t="shared" si="15"/>
        <v>1463.7798310349835</v>
      </c>
      <c r="H82">
        <f t="shared" si="16"/>
        <v>1811.8440308542074</v>
      </c>
      <c r="I82">
        <f t="shared" si="17"/>
        <v>218934.96090208492</v>
      </c>
      <c r="N82">
        <f>Input!J83</f>
        <v>3.2765447142858193</v>
      </c>
      <c r="O82">
        <f t="shared" si="18"/>
        <v>2.8833592857143908</v>
      </c>
      <c r="P82">
        <f t="shared" si="19"/>
        <v>0.93625884444206975</v>
      </c>
      <c r="Q82">
        <f t="shared" si="20"/>
        <v>3.7912001284028678</v>
      </c>
      <c r="R82">
        <f t="shared" si="21"/>
        <v>211.08524500798387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2.1675729971206565</v>
      </c>
      <c r="D83">
        <f t="shared" si="13"/>
        <v>6.7309532882338079</v>
      </c>
      <c r="E83" s="4">
        <f>Input!I84</f>
        <v>1509.8318361428571</v>
      </c>
      <c r="F83">
        <f t="shared" si="14"/>
        <v>1509.2289517142858</v>
      </c>
      <c r="G83">
        <f t="shared" si="15"/>
        <v>1464.1788974182377</v>
      </c>
      <c r="H83">
        <f t="shared" si="16"/>
        <v>2029.5073920768796</v>
      </c>
      <c r="I83">
        <f t="shared" si="17"/>
        <v>219308.57035890289</v>
      </c>
      <c r="N83">
        <f>Input!J84</f>
        <v>2.8833594285715662</v>
      </c>
      <c r="O83">
        <f t="shared" si="18"/>
        <v>2.4901740000001378</v>
      </c>
      <c r="P83">
        <f t="shared" si="19"/>
        <v>0.78636172144689709</v>
      </c>
      <c r="Q83">
        <f t="shared" si="20"/>
        <v>2.9029762805487853</v>
      </c>
      <c r="R83">
        <f t="shared" si="21"/>
        <v>215.46335670342944</v>
      </c>
    </row>
    <row r="84" spans="1:18" x14ac:dyDescent="0.25">
      <c r="A84">
        <f>Input!G85</f>
        <v>81</v>
      </c>
      <c r="E84" s="4">
        <f>Input!I85</f>
        <v>1512.6103461428572</v>
      </c>
      <c r="N84">
        <f>Input!J85</f>
        <v>2.7785100000000966</v>
      </c>
    </row>
    <row r="85" spans="1:18" x14ac:dyDescent="0.25">
      <c r="A85">
        <f>Input!G86</f>
        <v>82</v>
      </c>
      <c r="E85" s="4">
        <f>Input!I86</f>
        <v>1515.5723425714289</v>
      </c>
      <c r="N85">
        <f>Input!J86</f>
        <v>2.9619964285716378</v>
      </c>
    </row>
    <row r="86" spans="1:18" x14ac:dyDescent="0.25">
      <c r="A86">
        <f>Input!G87</f>
        <v>83</v>
      </c>
      <c r="E86" s="4">
        <f>Input!I87</f>
        <v>1518.5343391428573</v>
      </c>
      <c r="N86">
        <f>Input!J87</f>
        <v>2.9619965714284717</v>
      </c>
    </row>
    <row r="87" spans="1:18" x14ac:dyDescent="0.25">
      <c r="A87">
        <f>Input!G88</f>
        <v>84</v>
      </c>
      <c r="E87" s="4">
        <f>Input!I88</f>
        <v>1521.3914862857143</v>
      </c>
      <c r="N87">
        <f>Input!J88</f>
        <v>2.8571471428570021</v>
      </c>
    </row>
    <row r="88" spans="1:18" x14ac:dyDescent="0.25">
      <c r="A88">
        <f>Input!G89</f>
        <v>85</v>
      </c>
      <c r="E88" s="4">
        <f>Input!I89</f>
        <v>1524.0913592857144</v>
      </c>
      <c r="N88">
        <f>Input!J89</f>
        <v>2.6998730000000251</v>
      </c>
    </row>
    <row r="89" spans="1:18" x14ac:dyDescent="0.25">
      <c r="A89">
        <f>Input!G90</f>
        <v>86</v>
      </c>
      <c r="E89" s="4">
        <f>Input!I90</f>
        <v>1526.8960817142859</v>
      </c>
      <c r="N89">
        <f>Input!J90</f>
        <v>2.8047224285714947</v>
      </c>
    </row>
    <row r="90" spans="1:18" x14ac:dyDescent="0.25">
      <c r="A90">
        <f>Input!G91</f>
        <v>87</v>
      </c>
      <c r="E90" s="4">
        <f>Input!I91</f>
        <v>1529.9367151428571</v>
      </c>
      <c r="N90">
        <f>Input!J91</f>
        <v>3.0406334285712546</v>
      </c>
    </row>
    <row r="91" spans="1:18" x14ac:dyDescent="0.25">
      <c r="A91">
        <f>Input!G92</f>
        <v>88</v>
      </c>
      <c r="E91" s="4">
        <f>Input!I92</f>
        <v>1533.0821981428574</v>
      </c>
      <c r="N91">
        <f>Input!J92</f>
        <v>3.1454830000002403</v>
      </c>
    </row>
    <row r="92" spans="1:18" x14ac:dyDescent="0.25">
      <c r="A92">
        <f>Input!G93</f>
        <v>89</v>
      </c>
      <c r="E92" s="4">
        <f>Input!I93</f>
        <v>1535.755858714286</v>
      </c>
      <c r="N92">
        <f>Input!J93</f>
        <v>2.673660571428627</v>
      </c>
    </row>
    <row r="93" spans="1:18" x14ac:dyDescent="0.25">
      <c r="A93">
        <f>Input!G94</f>
        <v>90</v>
      </c>
      <c r="E93" s="4">
        <f>Input!I94</f>
        <v>1538.1149708571427</v>
      </c>
      <c r="N93">
        <f>Input!J94</f>
        <v>2.3591121428567021</v>
      </c>
    </row>
    <row r="94" spans="1:18" x14ac:dyDescent="0.25">
      <c r="A94">
        <f>Input!G95</f>
        <v>91</v>
      </c>
      <c r="E94" s="4">
        <f>Input!I95</f>
        <v>1540.5002954285717</v>
      </c>
      <c r="N94">
        <f>Input!J95</f>
        <v>2.3853245714290097</v>
      </c>
    </row>
    <row r="95" spans="1:18" x14ac:dyDescent="0.25">
      <c r="A95">
        <f>Input!G96</f>
        <v>92</v>
      </c>
      <c r="E95" s="4">
        <f>Input!I96</f>
        <v>1542.8069828571429</v>
      </c>
      <c r="N95">
        <f>Input!J96</f>
        <v>2.3066874285711947</v>
      </c>
    </row>
    <row r="96" spans="1:18" x14ac:dyDescent="0.25">
      <c r="A96">
        <f>Input!G97</f>
        <v>93</v>
      </c>
      <c r="E96" s="4">
        <f>Input!I97</f>
        <v>1544.9563961428571</v>
      </c>
      <c r="N96">
        <f>Input!J97</f>
        <v>2.1494132857142176</v>
      </c>
    </row>
    <row r="97" spans="1:14" x14ac:dyDescent="0.25">
      <c r="A97">
        <f>Input!G98</f>
        <v>94</v>
      </c>
      <c r="E97" s="4">
        <f>Input!I98</f>
        <v>1546.8436860000002</v>
      </c>
      <c r="N97">
        <f>Input!J98</f>
        <v>1.8872898571430596</v>
      </c>
    </row>
    <row r="98" spans="1:14" x14ac:dyDescent="0.25">
      <c r="A98">
        <f>Input!G99</f>
        <v>95</v>
      </c>
      <c r="E98" s="4">
        <f>Input!I99</f>
        <v>1548.8358251428574</v>
      </c>
      <c r="N98">
        <f>Input!J99</f>
        <v>1.9921391428572406</v>
      </c>
    </row>
    <row r="99" spans="1:14" x14ac:dyDescent="0.25">
      <c r="A99">
        <f>Input!G100</f>
        <v>96</v>
      </c>
      <c r="E99" s="4">
        <f>Input!I100</f>
        <v>1551.2735744285715</v>
      </c>
      <c r="N99">
        <f>Input!J100</f>
        <v>2.4377492857140624</v>
      </c>
    </row>
    <row r="100" spans="1:14" x14ac:dyDescent="0.25">
      <c r="A100">
        <f>Input!G101</f>
        <v>97</v>
      </c>
      <c r="E100" s="4">
        <f>Input!I101</f>
        <v>1553.8948102857144</v>
      </c>
      <c r="N100">
        <f>Input!J101</f>
        <v>2.6212358571428922</v>
      </c>
    </row>
    <row r="101" spans="1:14" x14ac:dyDescent="0.25">
      <c r="A101">
        <f>Input!G102</f>
        <v>98</v>
      </c>
      <c r="E101" s="4">
        <f>Input!I102</f>
        <v>1556.358772</v>
      </c>
      <c r="N101">
        <f>Input!J102</f>
        <v>2.4639617142856878</v>
      </c>
    </row>
    <row r="102" spans="1:14" x14ac:dyDescent="0.25">
      <c r="A102">
        <f>Input!G103</f>
        <v>99</v>
      </c>
      <c r="E102" s="4">
        <f>Input!I103</f>
        <v>1559.1634944285718</v>
      </c>
      <c r="N102">
        <f>Input!J103</f>
        <v>2.804722428571722</v>
      </c>
    </row>
    <row r="103" spans="1:14" x14ac:dyDescent="0.25">
      <c r="A103">
        <f>Input!G104</f>
        <v>100</v>
      </c>
      <c r="E103" s="4">
        <f>Input!I104</f>
        <v>1562.1779157142853</v>
      </c>
      <c r="N103">
        <f>Input!J104</f>
        <v>3.0144212857135244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0.60288442857142854</v>
      </c>
      <c r="F3">
        <f>E3-$E$3</f>
        <v>0</v>
      </c>
      <c r="G3">
        <f>P3</f>
        <v>0</v>
      </c>
      <c r="H3">
        <f>(F3-G3)^2</f>
        <v>0</v>
      </c>
      <c r="I3">
        <f>(G3-$J$4)^2</f>
        <v>755706.83346140466</v>
      </c>
      <c r="J3" s="2" t="s">
        <v>11</v>
      </c>
      <c r="K3" s="23">
        <f>SUM(H3:H161)</f>
        <v>80013228.581589609</v>
      </c>
      <c r="L3">
        <f>1-(K3/K5)</f>
        <v>-0.46739654944536668</v>
      </c>
      <c r="N3" s="4">
        <f>Input!J4</f>
        <v>0.39318542857142852</v>
      </c>
      <c r="O3">
        <f>N3-$N$3</f>
        <v>0</v>
      </c>
      <c r="P3" s="4">
        <v>0</v>
      </c>
      <c r="Q3">
        <f>(O3-P3)^2</f>
        <v>0</v>
      </c>
      <c r="R3">
        <f>(O3-$S$4)^2</f>
        <v>325.82866950353133</v>
      </c>
      <c r="S3" s="2" t="s">
        <v>11</v>
      </c>
      <c r="T3" s="23">
        <f>SUM(Q4:Q167)</f>
        <v>45332.587769701408</v>
      </c>
      <c r="U3">
        <f>1-(T3/T5)</f>
        <v>-1.6581860785483613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1.1009192857142858</v>
      </c>
      <c r="F4">
        <f t="shared" ref="F4:F67" si="3">E4-$E$3</f>
        <v>0.49803485714285722</v>
      </c>
      <c r="G4">
        <f>P4</f>
        <v>2.1370326615924773</v>
      </c>
      <c r="H4">
        <f>(F4-G4)^2</f>
        <v>2.686313802990675</v>
      </c>
      <c r="I4">
        <f t="shared" ref="I4:I67" si="4">(G4-$J$4)^2</f>
        <v>751995.8955405982</v>
      </c>
      <c r="J4">
        <f>AVERAGE(F3:F161)</f>
        <v>869.31400164808383</v>
      </c>
      <c r="K4" t="s">
        <v>5</v>
      </c>
      <c r="L4" t="s">
        <v>6</v>
      </c>
      <c r="N4" s="4">
        <f>Input!J5</f>
        <v>0.49803485714285722</v>
      </c>
      <c r="O4">
        <f>N4-$N$3</f>
        <v>0.1048494285714287</v>
      </c>
      <c r="P4">
        <f>$Y$3*((1/$AA$3)*(1/SQRT(2*PI()))*EXP(-1*D4*D4/2))</f>
        <v>2.1370326615924773</v>
      </c>
      <c r="Q4">
        <f>(O4-P4)^2</f>
        <v>4.1297686925718811</v>
      </c>
      <c r="R4">
        <f t="shared" ref="R4:R67" si="5">(O4-$S$4)^2</f>
        <v>322.05444652356158</v>
      </c>
      <c r="S4">
        <f>AVERAGE(O3:O167)</f>
        <v>18.050724902438997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1.7562282857142857</v>
      </c>
      <c r="F5">
        <f t="shared" si="3"/>
        <v>1.1533438571428571</v>
      </c>
      <c r="G5">
        <f>G4+P5</f>
        <v>7.4644130315874202</v>
      </c>
      <c r="H5">
        <f t="shared" ref="H5:H68" si="6">(F5-G5)^2</f>
        <v>39.829594124624386</v>
      </c>
      <c r="I5">
        <f t="shared" si="4"/>
        <v>742784.71339842398</v>
      </c>
      <c r="K5">
        <f>SUM(I3:I161)</f>
        <v>54527338.647369921</v>
      </c>
      <c r="L5">
        <f>1-((1-L3)*(W3-1)/(W3-1-1))</f>
        <v>-0.48597118931176375</v>
      </c>
      <c r="N5" s="4">
        <f>Input!J6</f>
        <v>0.65530899999999992</v>
      </c>
      <c r="O5">
        <f t="shared" ref="O5:O68" si="7">N5-$N$3</f>
        <v>0.2621235714285714</v>
      </c>
      <c r="P5">
        <f t="shared" ref="P5:P68" si="8">$Y$3*((1/$AA$3)*(1/SQRT(2*PI()))*EXP(-1*D5*D5/2))</f>
        <v>5.3273803699949429</v>
      </c>
      <c r="Q5">
        <f t="shared" ref="Q5:Q68" si="9">(O5-P5)^2</f>
        <v>25.65682643542285</v>
      </c>
      <c r="R5">
        <f t="shared" si="5"/>
        <v>316.43433731362592</v>
      </c>
      <c r="T5">
        <f>SUM(R4:R167)</f>
        <v>17053.955754089868</v>
      </c>
      <c r="U5">
        <f>1-((1-U3)*(Y3-1)/(Y3-1-1))</f>
        <v>-1.6595433197396185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2.595023714285714</v>
      </c>
      <c r="F6">
        <f t="shared" si="3"/>
        <v>1.9921392857142854</v>
      </c>
      <c r="G6">
        <f t="shared" ref="G6:G69" si="10">G5+P6</f>
        <v>38.418442554684681</v>
      </c>
      <c r="H6">
        <f t="shared" si="6"/>
        <v>1326.8755698430032</v>
      </c>
      <c r="I6">
        <f t="shared" si="4"/>
        <v>690387.43012113229</v>
      </c>
      <c r="N6" s="4">
        <f>Input!J7</f>
        <v>0.8387954285714283</v>
      </c>
      <c r="O6">
        <f t="shared" si="7"/>
        <v>0.44560999999999978</v>
      </c>
      <c r="P6">
        <f t="shared" si="8"/>
        <v>30.954029523097262</v>
      </c>
      <c r="Q6">
        <f t="shared" si="9"/>
        <v>930.76366179730223</v>
      </c>
      <c r="R6">
        <f t="shared" si="5"/>
        <v>309.94007072807972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4.0367032857142862</v>
      </c>
      <c r="F7">
        <f t="shared" si="3"/>
        <v>3.4338188571428576</v>
      </c>
      <c r="G7">
        <f t="shared" si="10"/>
        <v>56.070544748267977</v>
      </c>
      <c r="H7">
        <f t="shared" si="6"/>
        <v>2770.6249125374411</v>
      </c>
      <c r="I7">
        <f t="shared" si="4"/>
        <v>661364.92019036273</v>
      </c>
      <c r="N7" s="4">
        <f>Input!J8</f>
        <v>1.4416795714285722</v>
      </c>
      <c r="O7">
        <f t="shared" si="7"/>
        <v>1.0484941428571437</v>
      </c>
      <c r="P7">
        <f t="shared" si="8"/>
        <v>17.652102193583296</v>
      </c>
      <c r="Q7">
        <f t="shared" si="9"/>
        <v>275.67980030213829</v>
      </c>
      <c r="R7">
        <f t="shared" si="5"/>
        <v>289.07585080207127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6.2909660000000001</v>
      </c>
      <c r="F8">
        <f t="shared" si="3"/>
        <v>5.6880815714285715</v>
      </c>
      <c r="G8">
        <f t="shared" si="10"/>
        <v>56.070544748267977</v>
      </c>
      <c r="H8">
        <f t="shared" si="6"/>
        <v>2538.3925957655788</v>
      </c>
      <c r="I8">
        <f t="shared" si="4"/>
        <v>661364.92019036273</v>
      </c>
      <c r="N8" s="4">
        <f>Input!J9</f>
        <v>2.2542627142857139</v>
      </c>
      <c r="O8">
        <f t="shared" si="7"/>
        <v>1.8610772857142854</v>
      </c>
      <c r="P8">
        <f t="shared" si="8"/>
        <v>2.7037687730027737E-17</v>
      </c>
      <c r="Q8">
        <f t="shared" si="9"/>
        <v>3.4636086634016521</v>
      </c>
      <c r="R8">
        <f t="shared" si="5"/>
        <v>262.1046899537202</v>
      </c>
      <c r="T8" s="19" t="s">
        <v>28</v>
      </c>
      <c r="U8" s="24">
        <f>SQRT((U5-L5)^2)</f>
        <v>1.1735721304278548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8.9646265714285711</v>
      </c>
      <c r="F9">
        <f t="shared" si="3"/>
        <v>8.3617421428571426</v>
      </c>
      <c r="G9">
        <f t="shared" si="10"/>
        <v>56.070544748267977</v>
      </c>
      <c r="H9">
        <f t="shared" si="6"/>
        <v>2276.1298460420562</v>
      </c>
      <c r="I9">
        <f t="shared" si="4"/>
        <v>661364.92019036273</v>
      </c>
      <c r="N9" s="4">
        <f>Input!J10</f>
        <v>2.6736605714285711</v>
      </c>
      <c r="O9">
        <f t="shared" si="7"/>
        <v>2.2804751428571426</v>
      </c>
      <c r="P9">
        <f t="shared" si="8"/>
        <v>1.8654066528481725E-192</v>
      </c>
      <c r="Q9">
        <f t="shared" si="9"/>
        <v>5.2005668771893045</v>
      </c>
      <c r="R9">
        <f t="shared" si="5"/>
        <v>248.70077747959155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12.424657857142858</v>
      </c>
      <c r="F10">
        <f t="shared" si="3"/>
        <v>11.821773428571429</v>
      </c>
      <c r="G10">
        <f t="shared" si="10"/>
        <v>56.070544748267977</v>
      </c>
      <c r="H10">
        <f t="shared" si="6"/>
        <v>1957.9537633027994</v>
      </c>
      <c r="I10">
        <f t="shared" si="4"/>
        <v>661364.92019036273</v>
      </c>
      <c r="N10" s="4">
        <f>Input!J11</f>
        <v>3.4600312857142868</v>
      </c>
      <c r="O10">
        <f t="shared" si="7"/>
        <v>3.0668458571428583</v>
      </c>
      <c r="P10">
        <f t="shared" si="8"/>
        <v>0</v>
      </c>
      <c r="Q10">
        <f t="shared" si="9"/>
        <v>9.4055435114743133</v>
      </c>
      <c r="R10">
        <f t="shared" si="5"/>
        <v>224.51663124406471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16.539998000000001</v>
      </c>
      <c r="F11">
        <f t="shared" si="3"/>
        <v>15.937113571428572</v>
      </c>
      <c r="G11">
        <f t="shared" si="10"/>
        <v>56.070544748267977</v>
      </c>
      <c r="H11">
        <f t="shared" si="6"/>
        <v>1610.6922980261054</v>
      </c>
      <c r="I11">
        <f t="shared" si="4"/>
        <v>661364.92019036273</v>
      </c>
      <c r="N11" s="4">
        <f>Input!J12</f>
        <v>4.1153401428571428</v>
      </c>
      <c r="O11">
        <f t="shared" si="7"/>
        <v>3.7221547142857143</v>
      </c>
      <c r="P11">
        <f t="shared" si="8"/>
        <v>0</v>
      </c>
      <c r="Q11">
        <f t="shared" si="9"/>
        <v>13.854435717079367</v>
      </c>
      <c r="R11">
        <f t="shared" si="5"/>
        <v>205.307923636835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21.258222428571429</v>
      </c>
      <c r="F12">
        <f t="shared" si="3"/>
        <v>20.655338</v>
      </c>
      <c r="G12">
        <f t="shared" si="10"/>
        <v>56.070544748267977</v>
      </c>
      <c r="H12">
        <f t="shared" si="6"/>
        <v>1254.2368690225655</v>
      </c>
      <c r="I12">
        <f t="shared" si="4"/>
        <v>661364.92019036273</v>
      </c>
      <c r="N12" s="4">
        <f>Input!J13</f>
        <v>4.7182244285714283</v>
      </c>
      <c r="O12">
        <f t="shared" si="7"/>
        <v>4.3250389999999994</v>
      </c>
      <c r="P12">
        <f t="shared" si="8"/>
        <v>0</v>
      </c>
      <c r="Q12">
        <f t="shared" si="9"/>
        <v>18.705962351520995</v>
      </c>
      <c r="R12">
        <f t="shared" si="5"/>
        <v>188.39445349241262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30.90437028571429</v>
      </c>
      <c r="F13">
        <f t="shared" si="3"/>
        <v>30.301485857142861</v>
      </c>
      <c r="G13">
        <f t="shared" si="10"/>
        <v>56.070544748267977</v>
      </c>
      <c r="H13">
        <f t="shared" si="6"/>
        <v>664.04439613427439</v>
      </c>
      <c r="I13">
        <f t="shared" si="4"/>
        <v>661364.92019036273</v>
      </c>
      <c r="N13" s="4">
        <f>Input!J14</f>
        <v>9.6461478571428607</v>
      </c>
      <c r="O13">
        <f t="shared" si="7"/>
        <v>9.2529624285714327</v>
      </c>
      <c r="P13">
        <f t="shared" si="8"/>
        <v>0</v>
      </c>
      <c r="Q13">
        <f t="shared" si="9"/>
        <v>85.617313704554547</v>
      </c>
      <c r="R13">
        <f t="shared" si="5"/>
        <v>77.400624546592326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45.111468571428567</v>
      </c>
      <c r="F14">
        <f t="shared" si="3"/>
        <v>44.508584142857138</v>
      </c>
      <c r="G14">
        <f t="shared" si="10"/>
        <v>56.070544748267977</v>
      </c>
      <c r="H14">
        <f t="shared" si="6"/>
        <v>133.67893304107216</v>
      </c>
      <c r="I14">
        <f t="shared" si="4"/>
        <v>661364.92019036273</v>
      </c>
      <c r="N14" s="4">
        <f>Input!J15</f>
        <v>14.207098285714277</v>
      </c>
      <c r="O14">
        <f t="shared" si="7"/>
        <v>13.813912857142849</v>
      </c>
      <c r="P14">
        <f t="shared" si="8"/>
        <v>0</v>
      </c>
      <c r="Q14">
        <f t="shared" si="9"/>
        <v>190.82418842473652</v>
      </c>
      <c r="R14">
        <f t="shared" si="5"/>
        <v>17.950576307166525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61.232069000000003</v>
      </c>
      <c r="F15">
        <f t="shared" si="3"/>
        <v>60.629184571428574</v>
      </c>
      <c r="G15">
        <f t="shared" si="10"/>
        <v>56.070544748267977</v>
      </c>
      <c r="H15">
        <f t="shared" si="6"/>
        <v>20.781197037305677</v>
      </c>
      <c r="I15">
        <f t="shared" si="4"/>
        <v>661364.92019036273</v>
      </c>
      <c r="N15" s="4">
        <f>Input!J16</f>
        <v>16.120600428571436</v>
      </c>
      <c r="O15">
        <f t="shared" si="7"/>
        <v>15.727415000000008</v>
      </c>
      <c r="P15">
        <f t="shared" si="8"/>
        <v>0</v>
      </c>
      <c r="Q15">
        <f t="shared" si="9"/>
        <v>247.35158258222523</v>
      </c>
      <c r="R15">
        <f t="shared" si="5"/>
        <v>5.397768902771066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84.508643142857153</v>
      </c>
      <c r="F16">
        <f t="shared" si="3"/>
        <v>83.905758714285724</v>
      </c>
      <c r="G16">
        <f t="shared" si="10"/>
        <v>56.070544748267977</v>
      </c>
      <c r="H16">
        <f t="shared" si="6"/>
        <v>774.79913653398944</v>
      </c>
      <c r="I16">
        <f t="shared" si="4"/>
        <v>661364.92019036273</v>
      </c>
      <c r="N16" s="4">
        <f>Input!J17</f>
        <v>23.27657414285715</v>
      </c>
      <c r="O16">
        <f t="shared" si="7"/>
        <v>22.883388714285722</v>
      </c>
      <c r="P16">
        <f t="shared" si="8"/>
        <v>0</v>
      </c>
      <c r="Q16">
        <f t="shared" si="9"/>
        <v>523.64947904909911</v>
      </c>
      <c r="R16">
        <f t="shared" si="5"/>
        <v>23.35463951833292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109.22689700000001</v>
      </c>
      <c r="F17">
        <f t="shared" si="3"/>
        <v>108.62401257142858</v>
      </c>
      <c r="G17">
        <f t="shared" si="10"/>
        <v>56.070544748267977</v>
      </c>
      <c r="H17">
        <f t="shared" si="6"/>
        <v>2761.8669802399768</v>
      </c>
      <c r="I17">
        <f t="shared" si="4"/>
        <v>661364.92019036273</v>
      </c>
      <c r="N17" s="4">
        <f>Input!J18</f>
        <v>24.718253857142855</v>
      </c>
      <c r="O17">
        <f t="shared" si="7"/>
        <v>24.325068428571427</v>
      </c>
      <c r="P17">
        <f t="shared" si="8"/>
        <v>0</v>
      </c>
      <c r="Q17">
        <f t="shared" si="9"/>
        <v>591.70895405468241</v>
      </c>
      <c r="R17">
        <f t="shared" si="5"/>
        <v>39.367386683919939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136.61881142857143</v>
      </c>
      <c r="F18">
        <f t="shared" si="3"/>
        <v>136.015927</v>
      </c>
      <c r="G18">
        <f t="shared" si="10"/>
        <v>56.070544748267977</v>
      </c>
      <c r="H18">
        <f t="shared" si="6"/>
        <v>6391.2641433755507</v>
      </c>
      <c r="I18">
        <f t="shared" si="4"/>
        <v>661364.92019036273</v>
      </c>
      <c r="N18" s="4">
        <f>Input!J19</f>
        <v>27.391914428571425</v>
      </c>
      <c r="O18">
        <f t="shared" si="7"/>
        <v>26.998728999999997</v>
      </c>
      <c r="P18">
        <f t="shared" si="8"/>
        <v>0</v>
      </c>
      <c r="Q18">
        <f t="shared" si="9"/>
        <v>728.93136761544088</v>
      </c>
      <c r="R18">
        <f t="shared" si="5"/>
        <v>80.066777329968446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166.18635157142856</v>
      </c>
      <c r="F19">
        <f t="shared" si="3"/>
        <v>165.58346714285713</v>
      </c>
      <c r="G19">
        <f t="shared" si="10"/>
        <v>56.070544748267977</v>
      </c>
      <c r="H19">
        <f t="shared" si="6"/>
        <v>11993.080171403306</v>
      </c>
      <c r="I19">
        <f t="shared" si="4"/>
        <v>661364.92019036273</v>
      </c>
      <c r="N19" s="4">
        <f>Input!J20</f>
        <v>29.567540142857126</v>
      </c>
      <c r="O19">
        <f t="shared" si="7"/>
        <v>29.174354714285698</v>
      </c>
      <c r="P19">
        <f t="shared" si="8"/>
        <v>0</v>
      </c>
      <c r="Q19">
        <f t="shared" si="9"/>
        <v>851.14297299496411</v>
      </c>
      <c r="R19">
        <f t="shared" si="5"/>
        <v>123.73514019100467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194.05008842857143</v>
      </c>
      <c r="F20">
        <f t="shared" si="3"/>
        <v>193.447204</v>
      </c>
      <c r="G20">
        <f t="shared" si="10"/>
        <v>56.070544748267977</v>
      </c>
      <c r="H20">
        <f t="shared" si="6"/>
        <v>18872.346507166487</v>
      </c>
      <c r="I20">
        <f t="shared" si="4"/>
        <v>661364.92019036273</v>
      </c>
      <c r="N20" s="4">
        <f>Input!J21</f>
        <v>27.863736857142868</v>
      </c>
      <c r="O20">
        <f t="shared" si="7"/>
        <v>27.47055142857144</v>
      </c>
      <c r="P20">
        <f t="shared" si="8"/>
        <v>0</v>
      </c>
      <c r="Q20">
        <f t="shared" si="9"/>
        <v>754.63119578978842</v>
      </c>
      <c r="R20">
        <f t="shared" si="5"/>
        <v>88.733131782428401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219.00425342857145</v>
      </c>
      <c r="F21">
        <f t="shared" si="3"/>
        <v>218.40136900000002</v>
      </c>
      <c r="G21">
        <f t="shared" si="10"/>
        <v>56.070544748267977</v>
      </c>
      <c r="H21">
        <f t="shared" si="6"/>
        <v>26351.296502246718</v>
      </c>
      <c r="I21">
        <f t="shared" si="4"/>
        <v>661364.92019036273</v>
      </c>
      <c r="N21" s="4">
        <f>Input!J22</f>
        <v>24.954165000000017</v>
      </c>
      <c r="O21">
        <f t="shared" si="7"/>
        <v>24.560979571428589</v>
      </c>
      <c r="P21">
        <f t="shared" si="8"/>
        <v>0</v>
      </c>
      <c r="Q21">
        <f t="shared" si="9"/>
        <v>603.24171750813252</v>
      </c>
      <c r="R21">
        <f t="shared" si="5"/>
        <v>42.383415855100786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246.36995542857144</v>
      </c>
      <c r="F22">
        <f t="shared" si="3"/>
        <v>245.76707100000002</v>
      </c>
      <c r="G22">
        <f t="shared" si="10"/>
        <v>56.070544748267977</v>
      </c>
      <c r="H22">
        <f t="shared" si="6"/>
        <v>35984.772071974068</v>
      </c>
      <c r="I22">
        <f t="shared" si="4"/>
        <v>661364.92019036273</v>
      </c>
      <c r="N22" s="4">
        <f>Input!J23</f>
        <v>27.365701999999999</v>
      </c>
      <c r="O22">
        <f t="shared" si="7"/>
        <v>26.972516571428571</v>
      </c>
      <c r="P22">
        <f t="shared" si="8"/>
        <v>0</v>
      </c>
      <c r="Q22">
        <f t="shared" si="9"/>
        <v>727.51665019598886</v>
      </c>
      <c r="R22">
        <f t="shared" si="5"/>
        <v>79.59836658485176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270.43290028571431</v>
      </c>
      <c r="F23">
        <f t="shared" si="3"/>
        <v>269.83001585714288</v>
      </c>
      <c r="G23">
        <f t="shared" si="10"/>
        <v>56.070544748267977</v>
      </c>
      <c r="H23">
        <f t="shared" si="6"/>
        <v>45693.111488745919</v>
      </c>
      <c r="I23">
        <f t="shared" si="4"/>
        <v>661364.92019036273</v>
      </c>
      <c r="N23" s="4">
        <f>Input!J24</f>
        <v>24.062944857142867</v>
      </c>
      <c r="O23">
        <f t="shared" si="7"/>
        <v>23.669759428571439</v>
      </c>
      <c r="P23">
        <f t="shared" si="8"/>
        <v>0</v>
      </c>
      <c r="Q23">
        <f t="shared" si="9"/>
        <v>560.2575114064465</v>
      </c>
      <c r="R23">
        <f t="shared" si="5"/>
        <v>31.573549005868433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297.37920457142855</v>
      </c>
      <c r="F24">
        <f t="shared" si="3"/>
        <v>296.77632014285712</v>
      </c>
      <c r="G24">
        <f t="shared" si="10"/>
        <v>56.070544748267977</v>
      </c>
      <c r="H24">
        <f t="shared" si="6"/>
        <v>57939.270308310384</v>
      </c>
      <c r="I24">
        <f t="shared" si="4"/>
        <v>661364.92019036273</v>
      </c>
      <c r="N24" s="4">
        <f>Input!J25</f>
        <v>26.946304285714234</v>
      </c>
      <c r="O24">
        <f t="shared" si="7"/>
        <v>26.553118857142806</v>
      </c>
      <c r="P24">
        <f t="shared" si="8"/>
        <v>0</v>
      </c>
      <c r="Q24">
        <f t="shared" si="9"/>
        <v>705.0681210415529</v>
      </c>
      <c r="R24">
        <f t="shared" si="5"/>
        <v>72.290702960983879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327.8903895714285</v>
      </c>
      <c r="F25">
        <f t="shared" si="3"/>
        <v>327.28750514285707</v>
      </c>
      <c r="G25">
        <f t="shared" si="10"/>
        <v>56.070544748267977</v>
      </c>
      <c r="H25">
        <f t="shared" si="6"/>
        <v>73558.639605680102</v>
      </c>
      <c r="I25">
        <f t="shared" si="4"/>
        <v>661364.92019036273</v>
      </c>
      <c r="N25" s="4">
        <f>Input!J26</f>
        <v>30.511184999999955</v>
      </c>
      <c r="O25">
        <f t="shared" si="7"/>
        <v>30.117999571428527</v>
      </c>
      <c r="P25">
        <f t="shared" si="8"/>
        <v>0</v>
      </c>
      <c r="Q25">
        <f t="shared" si="9"/>
        <v>907.09389818456896</v>
      </c>
      <c r="R25">
        <f t="shared" si="5"/>
        <v>145.61911793683637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361.65190700000005</v>
      </c>
      <c r="F26">
        <f t="shared" si="3"/>
        <v>361.04902257142862</v>
      </c>
      <c r="G26">
        <f t="shared" si="10"/>
        <v>56.070544748267977</v>
      </c>
      <c r="H26">
        <f t="shared" si="6"/>
        <v>93011.871935332078</v>
      </c>
      <c r="I26">
        <f t="shared" si="4"/>
        <v>661364.92019036273</v>
      </c>
      <c r="N26" s="4">
        <f>Input!J27</f>
        <v>33.761517428571551</v>
      </c>
      <c r="O26">
        <f t="shared" si="7"/>
        <v>33.368332000000123</v>
      </c>
      <c r="P26">
        <f t="shared" si="8"/>
        <v>0</v>
      </c>
      <c r="Q26">
        <f t="shared" si="9"/>
        <v>1113.4455804622323</v>
      </c>
      <c r="R26">
        <f t="shared" si="5"/>
        <v>234.62908719525498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398.34920857142851</v>
      </c>
      <c r="F27">
        <f t="shared" si="3"/>
        <v>397.74632414285708</v>
      </c>
      <c r="G27">
        <f t="shared" si="10"/>
        <v>56.070544748267977</v>
      </c>
      <c r="H27">
        <f t="shared" si="6"/>
        <v>116742.33822489991</v>
      </c>
      <c r="I27">
        <f t="shared" si="4"/>
        <v>661364.92019036273</v>
      </c>
      <c r="N27" s="4">
        <f>Input!J28</f>
        <v>36.697301571428454</v>
      </c>
      <c r="O27">
        <f t="shared" si="7"/>
        <v>36.304116142857026</v>
      </c>
      <c r="P27">
        <f t="shared" si="8"/>
        <v>0</v>
      </c>
      <c r="Q27">
        <f t="shared" si="9"/>
        <v>1317.9888489140521</v>
      </c>
      <c r="R27">
        <f t="shared" si="5"/>
        <v>333.18629177576963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438.55896614285712</v>
      </c>
      <c r="F28">
        <f t="shared" si="3"/>
        <v>437.95608171428569</v>
      </c>
      <c r="G28">
        <f t="shared" si="10"/>
        <v>56.070544748267977</v>
      </c>
      <c r="H28">
        <f t="shared" si="6"/>
        <v>145836.56334382365</v>
      </c>
      <c r="I28">
        <f t="shared" si="4"/>
        <v>661364.92019036273</v>
      </c>
      <c r="N28" s="4">
        <f>Input!J29</f>
        <v>40.209757571428611</v>
      </c>
      <c r="O28">
        <f t="shared" si="7"/>
        <v>39.816572142857183</v>
      </c>
      <c r="P28">
        <f t="shared" si="8"/>
        <v>0</v>
      </c>
      <c r="Q28">
        <f t="shared" si="9"/>
        <v>1585.3594172073506</v>
      </c>
      <c r="R28">
        <f t="shared" si="5"/>
        <v>473.75210609321994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481.1016235714286</v>
      </c>
      <c r="F29">
        <f t="shared" si="3"/>
        <v>480.49873914285718</v>
      </c>
      <c r="G29">
        <f t="shared" si="10"/>
        <v>56.070544748267977</v>
      </c>
      <c r="H29">
        <f t="shared" si="6"/>
        <v>180139.2921970512</v>
      </c>
      <c r="I29">
        <f t="shared" si="4"/>
        <v>661364.92019036273</v>
      </c>
      <c r="N29" s="4">
        <f>Input!J30</f>
        <v>42.542657428571488</v>
      </c>
      <c r="O29">
        <f t="shared" si="7"/>
        <v>42.14947200000006</v>
      </c>
      <c r="P29">
        <f t="shared" si="8"/>
        <v>0</v>
      </c>
      <c r="Q29">
        <f t="shared" si="9"/>
        <v>1776.5779898787891</v>
      </c>
      <c r="R29">
        <f t="shared" si="5"/>
        <v>580.74961167220772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529.35857514285715</v>
      </c>
      <c r="F30">
        <f t="shared" si="3"/>
        <v>528.75569071428572</v>
      </c>
      <c r="G30">
        <f t="shared" si="10"/>
        <v>56.070544748267977</v>
      </c>
      <c r="H30">
        <f t="shared" si="6"/>
        <v>223431.24721691548</v>
      </c>
      <c r="I30">
        <f t="shared" si="4"/>
        <v>661364.92019036273</v>
      </c>
      <c r="N30" s="4">
        <f>Input!J31</f>
        <v>48.256951571428544</v>
      </c>
      <c r="O30">
        <f t="shared" si="7"/>
        <v>47.863766142857116</v>
      </c>
      <c r="P30">
        <f t="shared" si="8"/>
        <v>0</v>
      </c>
      <c r="Q30">
        <f t="shared" si="9"/>
        <v>2290.9401093781153</v>
      </c>
      <c r="R30">
        <f t="shared" si="5"/>
        <v>888.81742800287157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579.0834187142857</v>
      </c>
      <c r="F31">
        <f t="shared" si="3"/>
        <v>578.48053428571427</v>
      </c>
      <c r="G31">
        <f t="shared" si="10"/>
        <v>56.070544748267977</v>
      </c>
      <c r="H31">
        <f t="shared" si="6"/>
        <v>272912.19716851477</v>
      </c>
      <c r="I31">
        <f t="shared" si="4"/>
        <v>661364.92019036273</v>
      </c>
      <c r="N31" s="4">
        <f>Input!J32</f>
        <v>49.724843571428551</v>
      </c>
      <c r="O31">
        <f t="shared" si="7"/>
        <v>49.331658142857123</v>
      </c>
      <c r="P31">
        <f t="shared" si="8"/>
        <v>0</v>
      </c>
      <c r="Q31">
        <f t="shared" si="9"/>
        <v>2433.6124951237216</v>
      </c>
      <c r="R31">
        <f t="shared" si="5"/>
        <v>978.49678439149557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628.86068714285716</v>
      </c>
      <c r="F32">
        <f t="shared" si="3"/>
        <v>628.25780271428573</v>
      </c>
      <c r="G32">
        <f t="shared" si="10"/>
        <v>56.070544748267977</v>
      </c>
      <c r="H32">
        <f t="shared" si="6"/>
        <v>327398.25817867019</v>
      </c>
      <c r="I32">
        <f t="shared" si="4"/>
        <v>661364.92019036273</v>
      </c>
      <c r="N32" s="4">
        <f>Input!J33</f>
        <v>49.77726842857146</v>
      </c>
      <c r="O32">
        <f t="shared" si="7"/>
        <v>49.384083000000032</v>
      </c>
      <c r="P32">
        <f t="shared" si="8"/>
        <v>0</v>
      </c>
      <c r="Q32">
        <f t="shared" si="9"/>
        <v>2438.7876537508923</v>
      </c>
      <c r="R32">
        <f t="shared" si="5"/>
        <v>981.77932966999367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676.67202857142854</v>
      </c>
      <c r="F33">
        <f t="shared" si="3"/>
        <v>676.06914414285711</v>
      </c>
      <c r="G33">
        <f t="shared" si="10"/>
        <v>56.070544748267977</v>
      </c>
      <c r="H33">
        <f t="shared" si="6"/>
        <v>384398.2632512523</v>
      </c>
      <c r="I33">
        <f t="shared" si="4"/>
        <v>661364.92019036273</v>
      </c>
      <c r="N33" s="4">
        <f>Input!J34</f>
        <v>47.811341428571382</v>
      </c>
      <c r="O33">
        <f t="shared" si="7"/>
        <v>47.418155999999954</v>
      </c>
      <c r="P33">
        <f t="shared" si="8"/>
        <v>0</v>
      </c>
      <c r="Q33">
        <f t="shared" si="9"/>
        <v>2248.4815184403315</v>
      </c>
      <c r="R33">
        <f t="shared" si="5"/>
        <v>862.44600926999033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723.27760157142859</v>
      </c>
      <c r="F34">
        <f t="shared" si="3"/>
        <v>722.67471714285716</v>
      </c>
      <c r="G34">
        <f t="shared" si="10"/>
        <v>56.070544748267977</v>
      </c>
      <c r="H34">
        <f t="shared" si="6"/>
        <v>444361.12265387521</v>
      </c>
      <c r="I34">
        <f t="shared" si="4"/>
        <v>661364.92019036273</v>
      </c>
      <c r="N34" s="4">
        <f>Input!J35</f>
        <v>46.605573000000049</v>
      </c>
      <c r="O34">
        <f t="shared" si="7"/>
        <v>46.212387571428621</v>
      </c>
      <c r="P34">
        <f t="shared" si="8"/>
        <v>0</v>
      </c>
      <c r="Q34">
        <f t="shared" si="9"/>
        <v>2135.5847650519304</v>
      </c>
      <c r="R34">
        <f t="shared" si="5"/>
        <v>793.07924428196384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769.90938699999992</v>
      </c>
      <c r="F35">
        <f t="shared" si="3"/>
        <v>769.3065025714285</v>
      </c>
      <c r="G35">
        <f t="shared" si="10"/>
        <v>56.070544748267977</v>
      </c>
      <c r="H35">
        <f t="shared" si="6"/>
        <v>508705.5315319213</v>
      </c>
      <c r="I35">
        <f t="shared" si="4"/>
        <v>661364.92019036273</v>
      </c>
      <c r="N35" s="4">
        <f>Input!J36</f>
        <v>46.631785428571334</v>
      </c>
      <c r="O35">
        <f t="shared" si="7"/>
        <v>46.238599999999906</v>
      </c>
      <c r="P35">
        <f t="shared" si="8"/>
        <v>0</v>
      </c>
      <c r="Q35">
        <f t="shared" si="9"/>
        <v>2138.0081299599915</v>
      </c>
      <c r="R35">
        <f t="shared" si="5"/>
        <v>794.55630251569437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816.51495999999986</v>
      </c>
      <c r="F36">
        <f t="shared" si="3"/>
        <v>815.91207557142843</v>
      </c>
      <c r="G36">
        <f t="shared" si="10"/>
        <v>56.070544748267977</v>
      </c>
      <c r="H36">
        <f t="shared" si="6"/>
        <v>577359.15196368401</v>
      </c>
      <c r="I36">
        <f t="shared" si="4"/>
        <v>661364.92019036273</v>
      </c>
      <c r="N36" s="4">
        <f>Input!J37</f>
        <v>46.605572999999936</v>
      </c>
      <c r="O36">
        <f t="shared" si="7"/>
        <v>46.212387571428508</v>
      </c>
      <c r="P36">
        <f t="shared" si="8"/>
        <v>0</v>
      </c>
      <c r="Q36">
        <f t="shared" si="9"/>
        <v>2135.5847650519199</v>
      </c>
      <c r="R36">
        <f t="shared" si="5"/>
        <v>793.07924428195736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858.84791857142852</v>
      </c>
      <c r="F37">
        <f t="shared" si="3"/>
        <v>858.24503414285709</v>
      </c>
      <c r="G37">
        <f t="shared" si="10"/>
        <v>56.070544748267977</v>
      </c>
      <c r="H37">
        <f t="shared" si="6"/>
        <v>643483.91143546987</v>
      </c>
      <c r="I37">
        <f t="shared" si="4"/>
        <v>661364.92019036273</v>
      </c>
      <c r="N37" s="4">
        <f>Input!J38</f>
        <v>42.332958571428662</v>
      </c>
      <c r="O37">
        <f t="shared" si="7"/>
        <v>41.939773142857234</v>
      </c>
      <c r="P37">
        <f t="shared" si="8"/>
        <v>0</v>
      </c>
      <c r="Q37">
        <f t="shared" si="9"/>
        <v>1758.9445712743291</v>
      </c>
      <c r="R37">
        <f t="shared" si="5"/>
        <v>570.68662583302967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899.08388857142847</v>
      </c>
      <c r="F38">
        <f t="shared" si="3"/>
        <v>898.48100414285705</v>
      </c>
      <c r="G38">
        <f t="shared" si="10"/>
        <v>56.070544748267977</v>
      </c>
      <c r="H38">
        <f t="shared" si="6"/>
        <v>709655.3820974027</v>
      </c>
      <c r="I38">
        <f t="shared" si="4"/>
        <v>661364.92019036273</v>
      </c>
      <c r="N38" s="4">
        <f>Input!J39</f>
        <v>40.235969999999952</v>
      </c>
      <c r="O38">
        <f t="shared" si="7"/>
        <v>39.842784571428524</v>
      </c>
      <c r="P38">
        <f t="shared" si="8"/>
        <v>0</v>
      </c>
      <c r="Q38">
        <f t="shared" si="9"/>
        <v>1587.4474824052629</v>
      </c>
      <c r="R38">
        <f t="shared" si="5"/>
        <v>474.89386461679993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935.85982714285706</v>
      </c>
      <c r="F39">
        <f t="shared" si="3"/>
        <v>935.25694271428563</v>
      </c>
      <c r="G39">
        <f t="shared" si="10"/>
        <v>56.070544748267977</v>
      </c>
      <c r="H39">
        <f t="shared" si="6"/>
        <v>772968.72236846085</v>
      </c>
      <c r="I39">
        <f t="shared" si="4"/>
        <v>661364.92019036273</v>
      </c>
      <c r="N39" s="4">
        <f>Input!J40</f>
        <v>36.775938571428583</v>
      </c>
      <c r="O39">
        <f t="shared" si="7"/>
        <v>36.382753142857155</v>
      </c>
      <c r="P39">
        <f t="shared" si="8"/>
        <v>0</v>
      </c>
      <c r="Q39">
        <f t="shared" si="9"/>
        <v>1323.7047262540821</v>
      </c>
      <c r="R39">
        <f t="shared" si="5"/>
        <v>336.06325940748883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973.08137599999986</v>
      </c>
      <c r="F40">
        <f t="shared" si="3"/>
        <v>972.47849157142844</v>
      </c>
      <c r="G40">
        <f t="shared" si="10"/>
        <v>56.070544748267977</v>
      </c>
      <c r="H40">
        <f t="shared" si="6"/>
        <v>839803.52500064054</v>
      </c>
      <c r="I40">
        <f t="shared" si="4"/>
        <v>661364.92019036273</v>
      </c>
      <c r="N40" s="4">
        <f>Input!J41</f>
        <v>37.221548857142807</v>
      </c>
      <c r="O40">
        <f t="shared" si="7"/>
        <v>36.828363428571379</v>
      </c>
      <c r="P40">
        <f t="shared" si="8"/>
        <v>0</v>
      </c>
      <c r="Q40">
        <f t="shared" si="9"/>
        <v>1356.3283528269337</v>
      </c>
      <c r="R40">
        <f t="shared" si="5"/>
        <v>352.59970861809109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1010.9582337142856</v>
      </c>
      <c r="F41">
        <f t="shared" si="3"/>
        <v>1010.3553492857142</v>
      </c>
      <c r="G41">
        <f t="shared" si="10"/>
        <v>56.070544748267977</v>
      </c>
      <c r="H41">
        <f t="shared" si="6"/>
        <v>910659.48817107198</v>
      </c>
      <c r="I41">
        <f t="shared" si="4"/>
        <v>661364.92019036273</v>
      </c>
      <c r="N41" s="4">
        <f>Input!J42</f>
        <v>37.876857714285734</v>
      </c>
      <c r="O41">
        <f t="shared" si="7"/>
        <v>37.483672285714306</v>
      </c>
      <c r="P41">
        <f t="shared" si="8"/>
        <v>0</v>
      </c>
      <c r="Q41">
        <f t="shared" si="9"/>
        <v>1405.0256880228267</v>
      </c>
      <c r="R41">
        <f t="shared" si="5"/>
        <v>377.63944400114667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1043.0159478571429</v>
      </c>
      <c r="F42">
        <f t="shared" si="3"/>
        <v>1042.4130634285716</v>
      </c>
      <c r="G42">
        <f t="shared" si="10"/>
        <v>56.070544748267977</v>
      </c>
      <c r="H42">
        <f t="shared" si="6"/>
        <v>972871.56415660516</v>
      </c>
      <c r="I42">
        <f t="shared" si="4"/>
        <v>661364.92019036273</v>
      </c>
      <c r="N42" s="4">
        <f>Input!J43</f>
        <v>32.057714142857321</v>
      </c>
      <c r="O42">
        <f t="shared" si="7"/>
        <v>31.664528714285893</v>
      </c>
      <c r="P42">
        <f t="shared" si="8"/>
        <v>0</v>
      </c>
      <c r="Q42">
        <f t="shared" si="9"/>
        <v>1002.6423786978359</v>
      </c>
      <c r="R42">
        <f t="shared" si="5"/>
        <v>185.33565422745707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1070.9058970000003</v>
      </c>
      <c r="F43">
        <f t="shared" si="3"/>
        <v>1070.303012571429</v>
      </c>
      <c r="G43">
        <f t="shared" si="10"/>
        <v>56.070544748267977</v>
      </c>
      <c r="H43">
        <f t="shared" si="6"/>
        <v>1028667.4987866594</v>
      </c>
      <c r="I43">
        <f t="shared" si="4"/>
        <v>661364.92019036273</v>
      </c>
      <c r="N43" s="4">
        <f>Input!J44</f>
        <v>27.889949142857404</v>
      </c>
      <c r="O43">
        <f t="shared" si="7"/>
        <v>27.496763714285976</v>
      </c>
      <c r="P43">
        <f t="shared" si="8"/>
        <v>0</v>
      </c>
      <c r="Q43">
        <f t="shared" si="9"/>
        <v>756.07201475927388</v>
      </c>
      <c r="R43">
        <f t="shared" si="5"/>
        <v>89.227649234919483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1095.6503632857143</v>
      </c>
      <c r="F44">
        <f t="shared" si="3"/>
        <v>1095.0474788571428</v>
      </c>
      <c r="G44">
        <f t="shared" si="10"/>
        <v>56.070544748267977</v>
      </c>
      <c r="H44">
        <f t="shared" si="6"/>
        <v>1079473.069610277</v>
      </c>
      <c r="I44">
        <f t="shared" si="4"/>
        <v>661364.92019036273</v>
      </c>
      <c r="N44" s="4">
        <f>Input!J45</f>
        <v>24.744466285713997</v>
      </c>
      <c r="O44">
        <f t="shared" si="7"/>
        <v>24.351280857142569</v>
      </c>
      <c r="P44">
        <f t="shared" si="8"/>
        <v>0</v>
      </c>
      <c r="Q44">
        <f t="shared" si="9"/>
        <v>592.98487938343817</v>
      </c>
      <c r="R44">
        <f t="shared" si="5"/>
        <v>39.697005338350642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1118.1667789999999</v>
      </c>
      <c r="F45">
        <f t="shared" si="3"/>
        <v>1117.5638945714286</v>
      </c>
      <c r="G45">
        <f t="shared" si="10"/>
        <v>56.070544748267977</v>
      </c>
      <c r="H45">
        <f t="shared" si="6"/>
        <v>1126768.1317187946</v>
      </c>
      <c r="I45">
        <f t="shared" si="4"/>
        <v>661364.92019036273</v>
      </c>
      <c r="N45" s="4">
        <f>Input!J46</f>
        <v>22.516415714285586</v>
      </c>
      <c r="O45">
        <f t="shared" si="7"/>
        <v>22.123230285714158</v>
      </c>
      <c r="P45">
        <f t="shared" si="8"/>
        <v>0</v>
      </c>
      <c r="Q45">
        <f t="shared" si="9"/>
        <v>489.43731827474011</v>
      </c>
      <c r="R45">
        <f t="shared" si="5"/>
        <v>16.585300096805163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1140.1327352857145</v>
      </c>
      <c r="F46">
        <f t="shared" si="3"/>
        <v>1139.5298508571432</v>
      </c>
      <c r="G46">
        <f t="shared" si="10"/>
        <v>56.070544748267977</v>
      </c>
      <c r="H46">
        <f t="shared" si="6"/>
        <v>1173884.0679939252</v>
      </c>
      <c r="I46">
        <f t="shared" si="4"/>
        <v>661364.92019036273</v>
      </c>
      <c r="N46" s="4">
        <f>Input!J47</f>
        <v>21.965956285714583</v>
      </c>
      <c r="O46">
        <f t="shared" si="7"/>
        <v>21.572770857143155</v>
      </c>
      <c r="P46">
        <f t="shared" si="8"/>
        <v>0</v>
      </c>
      <c r="Q46">
        <f t="shared" si="9"/>
        <v>465.38444245480503</v>
      </c>
      <c r="R46">
        <f t="shared" si="5"/>
        <v>12.404807707047922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1159.4774555714287</v>
      </c>
      <c r="F47">
        <f t="shared" si="3"/>
        <v>1158.8745711428573</v>
      </c>
      <c r="G47">
        <f t="shared" si="10"/>
        <v>56.070544748267977</v>
      </c>
      <c r="H47">
        <f t="shared" si="6"/>
        <v>1216176.7206321179</v>
      </c>
      <c r="I47">
        <f t="shared" si="4"/>
        <v>661364.92019036273</v>
      </c>
      <c r="N47" s="4">
        <f>Input!J48</f>
        <v>19.344720285714175</v>
      </c>
      <c r="O47">
        <f t="shared" si="7"/>
        <v>18.951534857142747</v>
      </c>
      <c r="P47">
        <f t="shared" si="8"/>
        <v>0</v>
      </c>
      <c r="Q47">
        <f t="shared" si="9"/>
        <v>359.16067344149656</v>
      </c>
      <c r="R47">
        <f t="shared" si="5"/>
        <v>0.81145857449337133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1173.5534919999998</v>
      </c>
      <c r="F48">
        <f t="shared" si="3"/>
        <v>1172.9506075714285</v>
      </c>
      <c r="G48">
        <f t="shared" si="10"/>
        <v>56.070544748267977</v>
      </c>
      <c r="H48">
        <f t="shared" si="6"/>
        <v>1247421.0747318668</v>
      </c>
      <c r="I48">
        <f t="shared" si="4"/>
        <v>661364.92019036273</v>
      </c>
      <c r="N48" s="4">
        <f>Input!J49</f>
        <v>14.076036428571115</v>
      </c>
      <c r="O48">
        <f t="shared" si="7"/>
        <v>13.682850999999687</v>
      </c>
      <c r="P48">
        <f t="shared" si="8"/>
        <v>0</v>
      </c>
      <c r="Q48">
        <f t="shared" si="9"/>
        <v>187.22041148819244</v>
      </c>
      <c r="R48">
        <f t="shared" si="5"/>
        <v>19.078322427610409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1190.696374285714</v>
      </c>
      <c r="F49">
        <f t="shared" si="3"/>
        <v>1190.0934898571427</v>
      </c>
      <c r="G49">
        <f t="shared" si="10"/>
        <v>56.070544748267977</v>
      </c>
      <c r="H49">
        <f t="shared" si="6"/>
        <v>1286008.0400334056</v>
      </c>
      <c r="I49">
        <f t="shared" si="4"/>
        <v>661364.92019036273</v>
      </c>
      <c r="N49" s="4">
        <f>Input!J50</f>
        <v>17.142882285714222</v>
      </c>
      <c r="O49">
        <f t="shared" si="7"/>
        <v>16.749696857142794</v>
      </c>
      <c r="P49">
        <f t="shared" si="8"/>
        <v>0</v>
      </c>
      <c r="Q49">
        <f t="shared" si="9"/>
        <v>280.55234480617918</v>
      </c>
      <c r="R49">
        <f t="shared" si="5"/>
        <v>1.6926739746472586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1208.6518397142859</v>
      </c>
      <c r="F50">
        <f t="shared" si="3"/>
        <v>1208.0489552857143</v>
      </c>
      <c r="G50">
        <f t="shared" si="10"/>
        <v>56.070544748267977</v>
      </c>
      <c r="H50">
        <f t="shared" si="6"/>
        <v>1327054.2583443811</v>
      </c>
      <c r="I50">
        <f t="shared" si="4"/>
        <v>661364.92019036273</v>
      </c>
      <c r="N50" s="4">
        <f>Input!J51</f>
        <v>17.95546542857187</v>
      </c>
      <c r="O50">
        <f t="shared" si="7"/>
        <v>17.562280000000442</v>
      </c>
      <c r="P50">
        <f t="shared" si="8"/>
        <v>0</v>
      </c>
      <c r="Q50">
        <f t="shared" si="9"/>
        <v>308.43367879841554</v>
      </c>
      <c r="R50">
        <f t="shared" si="5"/>
        <v>0.23857842271820981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1224.9821388571429</v>
      </c>
      <c r="F51">
        <f t="shared" si="3"/>
        <v>1224.3792544285716</v>
      </c>
      <c r="G51">
        <f t="shared" si="10"/>
        <v>56.070544748267977</v>
      </c>
      <c r="H51">
        <f t="shared" si="6"/>
        <v>1364945.2411148557</v>
      </c>
      <c r="I51">
        <f t="shared" si="4"/>
        <v>661364.92019036273</v>
      </c>
      <c r="N51" s="4">
        <f>Input!J52</f>
        <v>16.330299142857029</v>
      </c>
      <c r="O51">
        <f t="shared" si="7"/>
        <v>15.937113714285601</v>
      </c>
      <c r="P51">
        <f t="shared" si="8"/>
        <v>0</v>
      </c>
      <c r="Q51">
        <f t="shared" si="9"/>
        <v>253.99159354207021</v>
      </c>
      <c r="R51">
        <f t="shared" si="5"/>
        <v>4.4673522546872091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1241.4172874285712</v>
      </c>
      <c r="F52">
        <f t="shared" si="3"/>
        <v>1240.8144029999999</v>
      </c>
      <c r="G52">
        <f t="shared" si="10"/>
        <v>56.070544748267977</v>
      </c>
      <c r="H52">
        <f t="shared" si="6"/>
        <v>1403618.0096651996</v>
      </c>
      <c r="I52">
        <f t="shared" si="4"/>
        <v>661364.92019036273</v>
      </c>
      <c r="N52" s="4">
        <f>Input!J53</f>
        <v>16.435148571428272</v>
      </c>
      <c r="O52">
        <f t="shared" si="7"/>
        <v>16.041963142856844</v>
      </c>
      <c r="P52">
        <f t="shared" si="8"/>
        <v>0</v>
      </c>
      <c r="Q52">
        <f t="shared" si="9"/>
        <v>257.34458147677742</v>
      </c>
      <c r="R52">
        <f t="shared" si="5"/>
        <v>4.0351238067595894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1255.9127215714286</v>
      </c>
      <c r="F53">
        <f t="shared" si="3"/>
        <v>1255.3098371428573</v>
      </c>
      <c r="G53">
        <f t="shared" si="10"/>
        <v>56.070544748267977</v>
      </c>
      <c r="H53">
        <f t="shared" si="6"/>
        <v>1438174.8804230751</v>
      </c>
      <c r="I53">
        <f t="shared" si="4"/>
        <v>661364.92019036273</v>
      </c>
      <c r="N53" s="4">
        <f>Input!J54</f>
        <v>14.495434142857448</v>
      </c>
      <c r="O53">
        <f t="shared" si="7"/>
        <v>14.10224871428602</v>
      </c>
      <c r="P53">
        <f t="shared" si="8"/>
        <v>0</v>
      </c>
      <c r="Q53">
        <f t="shared" si="9"/>
        <v>198.87341879958171</v>
      </c>
      <c r="R53">
        <f t="shared" si="5"/>
        <v>15.590464208411063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1270.4081557142858</v>
      </c>
      <c r="F54">
        <f t="shared" si="3"/>
        <v>1269.8052712857143</v>
      </c>
      <c r="G54">
        <f t="shared" si="10"/>
        <v>56.070544748267977</v>
      </c>
      <c r="H54">
        <f t="shared" si="6"/>
        <v>1473151.9864029295</v>
      </c>
      <c r="I54">
        <f t="shared" si="4"/>
        <v>661364.92019036273</v>
      </c>
      <c r="N54" s="4">
        <f>Input!J55</f>
        <v>14.495434142857221</v>
      </c>
      <c r="O54">
        <f t="shared" si="7"/>
        <v>14.102248714285793</v>
      </c>
      <c r="P54">
        <f t="shared" si="8"/>
        <v>0</v>
      </c>
      <c r="Q54">
        <f t="shared" si="9"/>
        <v>198.87341879957529</v>
      </c>
      <c r="R54">
        <f t="shared" si="5"/>
        <v>15.590464208412859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1285.2967751428571</v>
      </c>
      <c r="F55">
        <f t="shared" si="3"/>
        <v>1284.6938907142858</v>
      </c>
      <c r="G55">
        <f t="shared" si="10"/>
        <v>56.070544748267977</v>
      </c>
      <c r="H55">
        <f t="shared" si="6"/>
        <v>1509515.3262527329</v>
      </c>
      <c r="I55">
        <f t="shared" si="4"/>
        <v>661364.92019036273</v>
      </c>
      <c r="N55" s="4">
        <f>Input!J56</f>
        <v>14.888619428571246</v>
      </c>
      <c r="O55">
        <f t="shared" si="7"/>
        <v>14.495433999999818</v>
      </c>
      <c r="P55">
        <f t="shared" si="8"/>
        <v>0</v>
      </c>
      <c r="Q55">
        <f t="shared" si="9"/>
        <v>210.11760684835073</v>
      </c>
      <c r="R55">
        <f t="shared" si="5"/>
        <v>12.640093400966791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1300.9717654285716</v>
      </c>
      <c r="F56">
        <f t="shared" si="3"/>
        <v>1300.3688810000003</v>
      </c>
      <c r="G56">
        <f t="shared" si="10"/>
        <v>56.070544748267977</v>
      </c>
      <c r="H56">
        <f t="shared" si="6"/>
        <v>1548278.3495988289</v>
      </c>
      <c r="I56">
        <f t="shared" si="4"/>
        <v>661364.92019036273</v>
      </c>
      <c r="N56" s="4">
        <f>Input!J57</f>
        <v>15.674990285714557</v>
      </c>
      <c r="O56">
        <f t="shared" si="7"/>
        <v>15.281804857143129</v>
      </c>
      <c r="P56">
        <f t="shared" si="8"/>
        <v>0</v>
      </c>
      <c r="Q56">
        <f t="shared" si="9"/>
        <v>233.53355969180333</v>
      </c>
      <c r="R56">
        <f t="shared" si="5"/>
        <v>7.666918217241272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1314.2090064285715</v>
      </c>
      <c r="F57">
        <f t="shared" si="3"/>
        <v>1313.6061220000001</v>
      </c>
      <c r="G57">
        <f t="shared" si="10"/>
        <v>56.070544748267977</v>
      </c>
      <c r="H57">
        <f t="shared" si="6"/>
        <v>1581395.7280538471</v>
      </c>
      <c r="I57">
        <f t="shared" si="4"/>
        <v>661364.92019036273</v>
      </c>
      <c r="N57" s="4">
        <f>Input!J58</f>
        <v>13.237240999999813</v>
      </c>
      <c r="O57">
        <f t="shared" si="7"/>
        <v>12.844055571428385</v>
      </c>
      <c r="P57">
        <f t="shared" si="8"/>
        <v>0</v>
      </c>
      <c r="Q57">
        <f t="shared" si="9"/>
        <v>164.96976352194054</v>
      </c>
      <c r="R57">
        <f t="shared" si="5"/>
        <v>27.109405522486497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1327.9967068571427</v>
      </c>
      <c r="F58">
        <f t="shared" si="3"/>
        <v>1327.3938224285712</v>
      </c>
      <c r="G58">
        <f t="shared" si="10"/>
        <v>56.070544748267977</v>
      </c>
      <c r="H58">
        <f t="shared" si="6"/>
        <v>1616262.8763717893</v>
      </c>
      <c r="I58">
        <f t="shared" si="4"/>
        <v>661364.92019036273</v>
      </c>
      <c r="N58" s="4">
        <f>Input!J59</f>
        <v>13.78770042857127</v>
      </c>
      <c r="O58">
        <f t="shared" si="7"/>
        <v>13.394514999999842</v>
      </c>
      <c r="P58">
        <f t="shared" si="8"/>
        <v>0</v>
      </c>
      <c r="Q58">
        <f t="shared" si="9"/>
        <v>179.41303208522078</v>
      </c>
      <c r="R58">
        <f t="shared" si="5"/>
        <v>21.680290655572446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1340.1330288571428</v>
      </c>
      <c r="F59">
        <f t="shared" si="3"/>
        <v>1339.5301444285715</v>
      </c>
      <c r="G59">
        <f t="shared" si="10"/>
        <v>56.070544748267977</v>
      </c>
      <c r="H59">
        <f t="shared" si="6"/>
        <v>1647268.5440115246</v>
      </c>
      <c r="I59">
        <f t="shared" si="4"/>
        <v>661364.92019036273</v>
      </c>
      <c r="N59" s="4">
        <f>Input!J60</f>
        <v>12.136322000000064</v>
      </c>
      <c r="O59">
        <f t="shared" si="7"/>
        <v>11.743136571428636</v>
      </c>
      <c r="P59">
        <f t="shared" si="8"/>
        <v>0</v>
      </c>
      <c r="Q59">
        <f t="shared" si="9"/>
        <v>137.90125653522469</v>
      </c>
      <c r="R59">
        <f t="shared" si="5"/>
        <v>39.785670553498072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1351.9023777142859</v>
      </c>
      <c r="F60">
        <f t="shared" si="3"/>
        <v>1351.2994932857146</v>
      </c>
      <c r="G60">
        <f t="shared" si="10"/>
        <v>56.070544748267977</v>
      </c>
      <c r="H60">
        <f t="shared" si="6"/>
        <v>1677618.0291294192</v>
      </c>
      <c r="I60">
        <f t="shared" si="4"/>
        <v>661364.92019036273</v>
      </c>
      <c r="N60" s="4">
        <f>Input!J61</f>
        <v>11.769348857143086</v>
      </c>
      <c r="O60">
        <f t="shared" si="7"/>
        <v>11.376163428571658</v>
      </c>
      <c r="P60">
        <f t="shared" si="8"/>
        <v>0</v>
      </c>
      <c r="Q60">
        <f t="shared" si="9"/>
        <v>129.41709435357126</v>
      </c>
      <c r="R60">
        <f t="shared" si="5"/>
        <v>44.549770868434145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1363.5144524285715</v>
      </c>
      <c r="F61">
        <f t="shared" si="3"/>
        <v>1362.911568</v>
      </c>
      <c r="G61">
        <f t="shared" si="10"/>
        <v>56.070544748267977</v>
      </c>
      <c r="H61">
        <f t="shared" si="6"/>
        <v>1707833.4600536337</v>
      </c>
      <c r="I61">
        <f t="shared" si="4"/>
        <v>661364.92019036273</v>
      </c>
      <c r="N61" s="4">
        <f>Input!J62</f>
        <v>11.612074714285654</v>
      </c>
      <c r="O61">
        <f t="shared" si="7"/>
        <v>11.218889285714226</v>
      </c>
      <c r="P61">
        <f t="shared" si="8"/>
        <v>0</v>
      </c>
      <c r="Q61">
        <f t="shared" si="9"/>
        <v>125.86347680511346</v>
      </c>
      <c r="R61">
        <f t="shared" si="5"/>
        <v>46.673977893949129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1375.8080484285715</v>
      </c>
      <c r="F62">
        <f t="shared" si="3"/>
        <v>1375.205164</v>
      </c>
      <c r="G62">
        <f t="shared" si="10"/>
        <v>56.070544748267977</v>
      </c>
      <c r="H62">
        <f t="shared" si="6"/>
        <v>1740116.1437084118</v>
      </c>
      <c r="I62">
        <f t="shared" si="4"/>
        <v>661364.92019036273</v>
      </c>
      <c r="N62" s="4">
        <f>Input!J63</f>
        <v>12.29359599999998</v>
      </c>
      <c r="O62">
        <f t="shared" si="7"/>
        <v>11.900410571428552</v>
      </c>
      <c r="P62">
        <f t="shared" si="8"/>
        <v>0</v>
      </c>
      <c r="Q62">
        <f t="shared" si="9"/>
        <v>141.61977176856843</v>
      </c>
      <c r="R62">
        <f t="shared" si="5"/>
        <v>37.826366370232464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1385.5590457142857</v>
      </c>
      <c r="F63">
        <f t="shared" si="3"/>
        <v>1384.9561612857142</v>
      </c>
      <c r="G63">
        <f t="shared" si="10"/>
        <v>56.070544748267977</v>
      </c>
      <c r="H63">
        <f t="shared" si="6"/>
        <v>1765936.9818401083</v>
      </c>
      <c r="I63">
        <f t="shared" si="4"/>
        <v>661364.92019036273</v>
      </c>
      <c r="N63" s="4">
        <f>Input!J64</f>
        <v>9.7509972857142202</v>
      </c>
      <c r="O63">
        <f t="shared" si="7"/>
        <v>9.3578118571427922</v>
      </c>
      <c r="P63">
        <f t="shared" si="8"/>
        <v>0</v>
      </c>
      <c r="Q63">
        <f t="shared" si="9"/>
        <v>87.568642753682226</v>
      </c>
      <c r="R63">
        <f t="shared" si="5"/>
        <v>75.566737213080941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1394.3926104285715</v>
      </c>
      <c r="F64">
        <f t="shared" si="3"/>
        <v>1393.789726</v>
      </c>
      <c r="G64">
        <f t="shared" si="10"/>
        <v>56.070544748267977</v>
      </c>
      <c r="H64">
        <f t="shared" si="6"/>
        <v>1789492.6078888041</v>
      </c>
      <c r="I64">
        <f t="shared" si="4"/>
        <v>661364.92019036273</v>
      </c>
      <c r="N64" s="4">
        <f>Input!J65</f>
        <v>8.8335647142857852</v>
      </c>
      <c r="O64">
        <f t="shared" si="7"/>
        <v>8.4403792857143571</v>
      </c>
      <c r="P64">
        <f t="shared" si="8"/>
        <v>0</v>
      </c>
      <c r="Q64">
        <f t="shared" si="9"/>
        <v>71.240002486716008</v>
      </c>
      <c r="R64">
        <f t="shared" si="5"/>
        <v>92.358742872898503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1402.7805651428571</v>
      </c>
      <c r="F65">
        <f t="shared" si="3"/>
        <v>1402.1776807142855</v>
      </c>
      <c r="G65">
        <f t="shared" si="10"/>
        <v>56.070544748267977</v>
      </c>
      <c r="H65">
        <f t="shared" si="6"/>
        <v>1812004.4214986344</v>
      </c>
      <c r="I65">
        <f t="shared" si="4"/>
        <v>661364.92019036273</v>
      </c>
      <c r="N65" s="4">
        <f>Input!J66</f>
        <v>8.3879547142855699</v>
      </c>
      <c r="O65">
        <f t="shared" si="7"/>
        <v>7.994769285714141</v>
      </c>
      <c r="P65">
        <f t="shared" si="8"/>
        <v>0</v>
      </c>
      <c r="Q65">
        <f t="shared" si="9"/>
        <v>63.916335931798194</v>
      </c>
      <c r="R65">
        <f t="shared" si="5"/>
        <v>101.12224336554016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1410.9063961428569</v>
      </c>
      <c r="F66">
        <f t="shared" si="3"/>
        <v>1410.3035117142854</v>
      </c>
      <c r="G66">
        <f t="shared" si="10"/>
        <v>56.070544748267977</v>
      </c>
      <c r="H66">
        <f t="shared" si="6"/>
        <v>1833946.9288175821</v>
      </c>
      <c r="I66">
        <f t="shared" si="4"/>
        <v>661364.92019036273</v>
      </c>
      <c r="N66" s="4">
        <f>Input!J67</f>
        <v>8.1258309999998346</v>
      </c>
      <c r="O66">
        <f t="shared" si="7"/>
        <v>7.7326455714284057</v>
      </c>
      <c r="P66">
        <f t="shared" si="8"/>
        <v>0</v>
      </c>
      <c r="Q66">
        <f t="shared" si="9"/>
        <v>59.793807533331332</v>
      </c>
      <c r="R66">
        <f t="shared" si="5"/>
        <v>106.46276108102795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1419.2943507142859</v>
      </c>
      <c r="F67">
        <f t="shared" si="3"/>
        <v>1418.6914662857143</v>
      </c>
      <c r="G67">
        <f t="shared" si="10"/>
        <v>56.070544748267977</v>
      </c>
      <c r="H67">
        <f t="shared" si="6"/>
        <v>1856735.7758115593</v>
      </c>
      <c r="I67">
        <f t="shared" si="4"/>
        <v>661364.92019036273</v>
      </c>
      <c r="N67" s="4">
        <f>Input!J68</f>
        <v>8.3879545714289634</v>
      </c>
      <c r="O67">
        <f t="shared" si="7"/>
        <v>7.9947691428575345</v>
      </c>
      <c r="P67">
        <f t="shared" si="8"/>
        <v>0</v>
      </c>
      <c r="Q67">
        <f t="shared" si="9"/>
        <v>63.916333647586995</v>
      </c>
      <c r="R67">
        <f t="shared" si="5"/>
        <v>101.12224623865957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1427.2891199999999</v>
      </c>
      <c r="F68">
        <f t="shared" ref="F68:F84" si="14">E68-$E$3</f>
        <v>1426.6862355714284</v>
      </c>
      <c r="G68">
        <f t="shared" si="10"/>
        <v>56.070544748267977</v>
      </c>
      <c r="H68">
        <f t="shared" si="6"/>
        <v>1878587.371930649</v>
      </c>
      <c r="I68">
        <f t="shared" ref="I68:I84" si="15">(G68-$J$4)^2</f>
        <v>661364.92019036273</v>
      </c>
      <c r="N68" s="4">
        <f>Input!J69</f>
        <v>7.9947692857140282</v>
      </c>
      <c r="O68">
        <f t="shared" si="7"/>
        <v>7.6015838571425993</v>
      </c>
      <c r="P68">
        <f t="shared" si="8"/>
        <v>0</v>
      </c>
      <c r="Q68">
        <f t="shared" si="9"/>
        <v>57.784077137170961</v>
      </c>
      <c r="R68">
        <f t="shared" ref="R68:R84" si="16">(O68-$S$4)^2</f>
        <v>109.18454858449788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1435.0217657142857</v>
      </c>
      <c r="F69">
        <f t="shared" si="14"/>
        <v>1434.4188812857142</v>
      </c>
      <c r="G69">
        <f t="shared" si="10"/>
        <v>56.070544748267977</v>
      </c>
      <c r="H69">
        <f t="shared" ref="H69:H84" si="17">(F69-G69)^2</f>
        <v>1899844.1368355448</v>
      </c>
      <c r="I69">
        <f t="shared" si="15"/>
        <v>661364.92019036273</v>
      </c>
      <c r="N69" s="4">
        <f>Input!J70</f>
        <v>7.7326457142858089</v>
      </c>
      <c r="O69">
        <f t="shared" ref="O69:O84" si="18">N69-$N$3</f>
        <v>7.33946028571438</v>
      </c>
      <c r="P69">
        <f t="shared" ref="P69:P84" si="19">$Y$3*((1/$AA$3)*(1/SQRT(2*PI()))*EXP(-1*D69*D69/2))</f>
        <v>0</v>
      </c>
      <c r="Q69">
        <f t="shared" ref="Q69:Q84" si="20">(O69-P69)^2</f>
        <v>53.867677285578608</v>
      </c>
      <c r="R69">
        <f t="shared" si="16"/>
        <v>114.73118968949674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1442.5185001428576</v>
      </c>
      <c r="F70">
        <f t="shared" si="14"/>
        <v>1441.9156157142861</v>
      </c>
      <c r="G70">
        <f t="shared" ref="G70:G84" si="21">G69+P70</f>
        <v>56.070544748267977</v>
      </c>
      <c r="H70">
        <f t="shared" si="17"/>
        <v>1920566.5607208076</v>
      </c>
      <c r="I70">
        <f t="shared" si="15"/>
        <v>661364.92019036273</v>
      </c>
      <c r="N70" s="4">
        <f>Input!J71</f>
        <v>7.4967344285719264</v>
      </c>
      <c r="O70">
        <f t="shared" si="18"/>
        <v>7.1035490000004975</v>
      </c>
      <c r="P70">
        <f t="shared" si="19"/>
        <v>0</v>
      </c>
      <c r="Q70">
        <f t="shared" si="20"/>
        <v>50.460408395408066</v>
      </c>
      <c r="R70">
        <f t="shared" si="16"/>
        <v>119.84066023893016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1450.2773581428573</v>
      </c>
      <c r="F71">
        <f t="shared" si="14"/>
        <v>1449.6744737142858</v>
      </c>
      <c r="G71">
        <f t="shared" si="21"/>
        <v>56.070544748267977</v>
      </c>
      <c r="H71">
        <f t="shared" si="17"/>
        <v>1942131.9108295215</v>
      </c>
      <c r="I71">
        <f t="shared" si="15"/>
        <v>661364.92019036273</v>
      </c>
      <c r="N71" s="4">
        <f>Input!J72</f>
        <v>7.7588579999996909</v>
      </c>
      <c r="O71">
        <f t="shared" si="18"/>
        <v>7.365672571428262</v>
      </c>
      <c r="P71">
        <f t="shared" si="19"/>
        <v>0</v>
      </c>
      <c r="Q71">
        <f t="shared" si="20"/>
        <v>54.253132429490627</v>
      </c>
      <c r="R71">
        <f t="shared" si="16"/>
        <v>114.17034331643792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1457.800305</v>
      </c>
      <c r="F72">
        <f t="shared" si="14"/>
        <v>1457.1974205714287</v>
      </c>
      <c r="G72">
        <f t="shared" si="21"/>
        <v>56.070544748267977</v>
      </c>
      <c r="H72">
        <f t="shared" si="17"/>
        <v>1963156.5221539706</v>
      </c>
      <c r="I72">
        <f t="shared" si="15"/>
        <v>661364.92019036273</v>
      </c>
      <c r="N72" s="4">
        <f>Input!J73</f>
        <v>7.5229468571426423</v>
      </c>
      <c r="O72">
        <f t="shared" si="18"/>
        <v>7.1297614285712134</v>
      </c>
      <c r="P72">
        <f t="shared" si="19"/>
        <v>0</v>
      </c>
      <c r="Q72">
        <f t="shared" si="20"/>
        <v>50.833498028341829</v>
      </c>
      <c r="R72">
        <f t="shared" si="16"/>
        <v>119.26744319755427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1465.4018888571427</v>
      </c>
      <c r="F73">
        <f t="shared" si="14"/>
        <v>1464.7990044285712</v>
      </c>
      <c r="G73">
        <f t="shared" si="21"/>
        <v>56.070544748267977</v>
      </c>
      <c r="H73">
        <f t="shared" si="17"/>
        <v>1984515.8731132394</v>
      </c>
      <c r="I73">
        <f t="shared" si="15"/>
        <v>661364.92019036273</v>
      </c>
      <c r="N73" s="4">
        <f>Input!J74</f>
        <v>7.6015838571427139</v>
      </c>
      <c r="O73">
        <f t="shared" si="18"/>
        <v>7.208398428571285</v>
      </c>
      <c r="P73">
        <f t="shared" si="19"/>
        <v>0</v>
      </c>
      <c r="Q73">
        <f t="shared" si="20"/>
        <v>51.961007905028971</v>
      </c>
      <c r="R73">
        <f t="shared" si="16"/>
        <v>117.55604336593264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1472.1646772857143</v>
      </c>
      <c r="F74">
        <f t="shared" si="14"/>
        <v>1471.5617928571428</v>
      </c>
      <c r="G74">
        <f t="shared" si="21"/>
        <v>56.070544748267977</v>
      </c>
      <c r="H74">
        <f t="shared" si="17"/>
        <v>2003615.4734728199</v>
      </c>
      <c r="I74">
        <f t="shared" si="15"/>
        <v>661364.92019036273</v>
      </c>
      <c r="N74" s="4">
        <f>Input!J75</f>
        <v>6.7627884285716391</v>
      </c>
      <c r="O74">
        <f t="shared" si="18"/>
        <v>6.3696030000002102</v>
      </c>
      <c r="P74">
        <f t="shared" si="19"/>
        <v>0</v>
      </c>
      <c r="Q74">
        <f t="shared" si="20"/>
        <v>40.571842377611681</v>
      </c>
      <c r="R74">
        <f t="shared" si="16"/>
        <v>136.44860889963513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1478.1410950000002</v>
      </c>
      <c r="F75">
        <f t="shared" si="14"/>
        <v>1477.5382105714289</v>
      </c>
      <c r="G75">
        <f t="shared" si="21"/>
        <v>56.070544748267977</v>
      </c>
      <c r="H75">
        <f t="shared" si="17"/>
        <v>2020570.3249807451</v>
      </c>
      <c r="I75">
        <f t="shared" si="15"/>
        <v>661364.92019036273</v>
      </c>
      <c r="N75" s="4">
        <f>Input!J76</f>
        <v>5.9764177142858443</v>
      </c>
      <c r="O75">
        <f t="shared" si="18"/>
        <v>5.5832322857144154</v>
      </c>
      <c r="P75">
        <f t="shared" si="19"/>
        <v>0</v>
      </c>
      <c r="Q75">
        <f t="shared" si="20"/>
        <v>31.172482756243816</v>
      </c>
      <c r="R75">
        <f t="shared" si="16"/>
        <v>155.43837214808192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1483.4359914285712</v>
      </c>
      <c r="F76">
        <f t="shared" si="14"/>
        <v>1482.8331069999999</v>
      </c>
      <c r="G76">
        <f t="shared" si="21"/>
        <v>56.070544748267977</v>
      </c>
      <c r="H76">
        <f t="shared" si="17"/>
        <v>2035651.409043127</v>
      </c>
      <c r="I76">
        <f t="shared" si="15"/>
        <v>661364.92019036273</v>
      </c>
      <c r="N76" s="4">
        <f>Input!J77</f>
        <v>5.2948964285710645</v>
      </c>
      <c r="O76">
        <f t="shared" si="18"/>
        <v>4.9017109999996356</v>
      </c>
      <c r="P76">
        <f t="shared" si="19"/>
        <v>0</v>
      </c>
      <c r="Q76">
        <f t="shared" si="20"/>
        <v>24.026770727517427</v>
      </c>
      <c r="R76">
        <f t="shared" si="16"/>
        <v>172.89656660654359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1488.1280035714285</v>
      </c>
      <c r="F77">
        <f t="shared" si="14"/>
        <v>1487.525119142857</v>
      </c>
      <c r="G77">
        <f t="shared" si="21"/>
        <v>56.070544748267977</v>
      </c>
      <c r="H77">
        <f t="shared" si="17"/>
        <v>2049062.1985551936</v>
      </c>
      <c r="I77">
        <f t="shared" si="15"/>
        <v>661364.92019036273</v>
      </c>
      <c r="N77" s="4">
        <f>Input!J78</f>
        <v>4.6920121428572656</v>
      </c>
      <c r="O77">
        <f t="shared" si="18"/>
        <v>4.2988267142858367</v>
      </c>
      <c r="P77">
        <f t="shared" si="19"/>
        <v>0</v>
      </c>
      <c r="Q77">
        <f t="shared" si="20"/>
        <v>18.479911119457562</v>
      </c>
      <c r="R77">
        <f t="shared" si="16"/>
        <v>189.11470377733016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1492.3744057142856</v>
      </c>
      <c r="F78">
        <f t="shared" si="14"/>
        <v>1491.7715212857142</v>
      </c>
      <c r="G78">
        <f t="shared" si="21"/>
        <v>56.070544748267977</v>
      </c>
      <c r="H78">
        <f t="shared" si="17"/>
        <v>2061237.2940305767</v>
      </c>
      <c r="I78">
        <f t="shared" si="15"/>
        <v>661364.92019036273</v>
      </c>
      <c r="N78" s="4">
        <f>Input!J79</f>
        <v>4.2464021428570504</v>
      </c>
      <c r="O78">
        <f t="shared" si="18"/>
        <v>3.853216714285622</v>
      </c>
      <c r="P78">
        <f t="shared" si="19"/>
        <v>0</v>
      </c>
      <c r="Q78">
        <f t="shared" si="20"/>
        <v>14.847279047250085</v>
      </c>
      <c r="R78">
        <f t="shared" si="16"/>
        <v>201.56923875268211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1496.2800470000002</v>
      </c>
      <c r="F79">
        <f t="shared" si="14"/>
        <v>1495.6771625714287</v>
      </c>
      <c r="G79">
        <f t="shared" si="21"/>
        <v>56.070544748267977</v>
      </c>
      <c r="H79">
        <f t="shared" si="17"/>
        <v>2072467.2140802396</v>
      </c>
      <c r="I79">
        <f t="shared" si="15"/>
        <v>661364.92019036273</v>
      </c>
      <c r="N79" s="4">
        <f>Input!J80</f>
        <v>3.905641285714637</v>
      </c>
      <c r="O79">
        <f t="shared" si="18"/>
        <v>3.5124558571432085</v>
      </c>
      <c r="P79">
        <f t="shared" si="19"/>
        <v>0</v>
      </c>
      <c r="Q79">
        <f t="shared" si="20"/>
        <v>12.337346148379632</v>
      </c>
      <c r="R79">
        <f t="shared" si="16"/>
        <v>211.36126683340569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1499.8973524285716</v>
      </c>
      <c r="F80">
        <f t="shared" si="14"/>
        <v>1499.2944680000001</v>
      </c>
      <c r="G80">
        <f t="shared" si="21"/>
        <v>56.070544748267977</v>
      </c>
      <c r="H80">
        <f t="shared" si="17"/>
        <v>2082895.2926461212</v>
      </c>
      <c r="I80">
        <f t="shared" si="15"/>
        <v>661364.92019036273</v>
      </c>
      <c r="N80" s="4">
        <f>Input!J81</f>
        <v>3.6173054285713988</v>
      </c>
      <c r="O80">
        <f t="shared" si="18"/>
        <v>3.2241199999999703</v>
      </c>
      <c r="P80">
        <f t="shared" si="19"/>
        <v>0</v>
      </c>
      <c r="Q80">
        <f t="shared" si="20"/>
        <v>10.394949774399809</v>
      </c>
      <c r="R80">
        <f t="shared" si="16"/>
        <v>219.82821293302896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1503.6719319999997</v>
      </c>
      <c r="F81">
        <f t="shared" si="14"/>
        <v>1503.0690475714282</v>
      </c>
      <c r="G81">
        <f t="shared" si="21"/>
        <v>56.070544748267977</v>
      </c>
      <c r="H81">
        <f t="shared" si="17"/>
        <v>2093804.6671724671</v>
      </c>
      <c r="I81">
        <f t="shared" si="15"/>
        <v>661364.92019036273</v>
      </c>
      <c r="N81" s="4">
        <f>Input!J82</f>
        <v>3.7745795714281485</v>
      </c>
      <c r="O81">
        <f t="shared" si="18"/>
        <v>3.38139414285672</v>
      </c>
      <c r="P81">
        <f t="shared" si="19"/>
        <v>0</v>
      </c>
      <c r="Q81">
        <f t="shared" si="20"/>
        <v>11.433826349345733</v>
      </c>
      <c r="R81">
        <f t="shared" si="16"/>
        <v>215.18926493402674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1506.9484767142856</v>
      </c>
      <c r="F82">
        <f t="shared" si="14"/>
        <v>1506.3455922857142</v>
      </c>
      <c r="G82">
        <f t="shared" si="21"/>
        <v>56.070544748267977</v>
      </c>
      <c r="H82">
        <f t="shared" si="17"/>
        <v>2103297.7135097417</v>
      </c>
      <c r="I82">
        <f t="shared" si="15"/>
        <v>661364.92019036273</v>
      </c>
      <c r="N82" s="4">
        <f>Input!J83</f>
        <v>3.2765447142858193</v>
      </c>
      <c r="O82">
        <f t="shared" si="18"/>
        <v>2.8833592857143908</v>
      </c>
      <c r="P82">
        <f t="shared" si="19"/>
        <v>0</v>
      </c>
      <c r="Q82">
        <f t="shared" si="20"/>
        <v>8.3137607705154029</v>
      </c>
      <c r="R82">
        <f t="shared" si="16"/>
        <v>230.04897975139977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1509.8318361428571</v>
      </c>
      <c r="F83">
        <f t="shared" si="14"/>
        <v>1509.2289517142858</v>
      </c>
      <c r="G83">
        <f t="shared" si="21"/>
        <v>56.070544748267977</v>
      </c>
      <c r="H83">
        <f t="shared" si="17"/>
        <v>2111669.3557360144</v>
      </c>
      <c r="I83">
        <f t="shared" si="15"/>
        <v>661364.92019036273</v>
      </c>
      <c r="N83" s="4">
        <f>Input!J84</f>
        <v>2.8833594285715662</v>
      </c>
      <c r="O83">
        <f t="shared" si="18"/>
        <v>2.4901740000001378</v>
      </c>
      <c r="P83">
        <f t="shared" si="19"/>
        <v>0</v>
      </c>
      <c r="Q83">
        <f t="shared" si="20"/>
        <v>6.2009665502766858</v>
      </c>
      <c r="R83">
        <f t="shared" si="16"/>
        <v>242.13074438739079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1512.6103461428572</v>
      </c>
      <c r="F84">
        <f t="shared" si="14"/>
        <v>1512.0074617142859</v>
      </c>
      <c r="G84">
        <f t="shared" si="21"/>
        <v>56.070544748267977</v>
      </c>
      <c r="H84">
        <f t="shared" si="17"/>
        <v>2119752.306184513</v>
      </c>
      <c r="I84">
        <f t="shared" si="15"/>
        <v>661364.92019036273</v>
      </c>
      <c r="N84" s="4">
        <f>Input!J85</f>
        <v>2.7785100000000966</v>
      </c>
      <c r="O84">
        <f t="shared" si="18"/>
        <v>2.3853245714286682</v>
      </c>
      <c r="P84">
        <f t="shared" si="19"/>
        <v>0</v>
      </c>
      <c r="Q84">
        <f t="shared" si="20"/>
        <v>5.6897733110613595</v>
      </c>
      <c r="R84">
        <f t="shared" si="16"/>
        <v>245.4047675308185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2021-08-17T22:07:54Z</dcterms:modified>
</cp:coreProperties>
</file>