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1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LogNormal!$U$5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logistic!$I$3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0.965</definedName>
    <definedName name="solver_rhs1" localSheetId="2" hidden="1">0.95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5" l="1"/>
  <c r="Z11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95" i="15" l="1"/>
  <c r="D350" i="15"/>
  <c r="D382" i="15"/>
  <c r="D398" i="15"/>
  <c r="D406" i="15"/>
  <c r="D414" i="15"/>
  <c r="D206" i="15"/>
  <c r="D196" i="15"/>
  <c r="D43" i="15"/>
  <c r="D150" i="15"/>
  <c r="D149" i="15"/>
  <c r="D351" i="15"/>
  <c r="D391" i="15"/>
  <c r="D344" i="15"/>
  <c r="D352" i="15"/>
  <c r="D156" i="15"/>
  <c r="D189" i="15"/>
  <c r="D240" i="15"/>
  <c r="D341" i="15"/>
  <c r="D369" i="15"/>
  <c r="D381" i="15"/>
  <c r="E382" i="15" s="1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E150" i="15"/>
  <c r="D157" i="15"/>
  <c r="D321" i="15"/>
  <c r="D329" i="15"/>
  <c r="D337" i="15"/>
  <c r="D342" i="15"/>
  <c r="D355" i="15"/>
  <c r="E356" i="15" s="1"/>
  <c r="D363" i="15"/>
  <c r="D379" i="15"/>
  <c r="D387" i="15"/>
  <c r="D392" i="15"/>
  <c r="D400" i="15"/>
  <c r="D408" i="15"/>
  <c r="E408" i="15" s="1"/>
  <c r="D416" i="15"/>
  <c r="D53" i="15"/>
  <c r="D52" i="15"/>
  <c r="D59" i="15"/>
  <c r="D66" i="15"/>
  <c r="D264" i="15"/>
  <c r="D330" i="15"/>
  <c r="D343" i="15"/>
  <c r="E343" i="15" s="1"/>
  <c r="D358" i="15"/>
  <c r="D364" i="15"/>
  <c r="D372" i="15"/>
  <c r="D380" i="15"/>
  <c r="E380" i="15" s="1"/>
  <c r="D409" i="15"/>
  <c r="D417" i="15"/>
  <c r="E417" i="15" s="1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D420" i="15"/>
  <c r="E421" i="15" s="1"/>
  <c r="D90" i="15"/>
  <c r="D154" i="15"/>
  <c r="D334" i="15"/>
  <c r="E334" i="15" s="1"/>
  <c r="D376" i="15"/>
  <c r="D384" i="15"/>
  <c r="E385" i="15" s="1"/>
  <c r="D388" i="15"/>
  <c r="E388" i="15" s="1"/>
  <c r="D397" i="15"/>
  <c r="D405" i="15"/>
  <c r="D413" i="15"/>
  <c r="E414" i="15" s="1"/>
  <c r="E341" i="15"/>
  <c r="E398" i="15"/>
  <c r="E399" i="15"/>
  <c r="E157" i="15"/>
  <c r="E387" i="15"/>
  <c r="E330" i="15"/>
  <c r="D70" i="15"/>
  <c r="D326" i="15"/>
  <c r="D359" i="15"/>
  <c r="E359" i="15" s="1"/>
  <c r="D370" i="15"/>
  <c r="D377" i="15"/>
  <c r="D403" i="15"/>
  <c r="D410" i="15"/>
  <c r="E410" i="15" s="1"/>
  <c r="D35" i="15"/>
  <c r="D47" i="15"/>
  <c r="D82" i="15"/>
  <c r="D85" i="15"/>
  <c r="D106" i="15"/>
  <c r="D123" i="15"/>
  <c r="D190" i="15"/>
  <c r="E191" i="15" s="1"/>
  <c r="D253" i="15"/>
  <c r="E253" i="15" s="1"/>
  <c r="D286" i="15"/>
  <c r="D323" i="15"/>
  <c r="E323" i="15" s="1"/>
  <c r="D312" i="15"/>
  <c r="D338" i="15"/>
  <c r="D371" i="15"/>
  <c r="E371" i="15" s="1"/>
  <c r="D378" i="15"/>
  <c r="D404" i="15"/>
  <c r="E404" i="15" s="1"/>
  <c r="D411" i="15"/>
  <c r="D54" i="15"/>
  <c r="E54" i="15" s="1"/>
  <c r="D105" i="15"/>
  <c r="D204" i="15"/>
  <c r="E205" i="15" s="1"/>
  <c r="D254" i="15"/>
  <c r="D255" i="15"/>
  <c r="D324" i="15"/>
  <c r="D331" i="15"/>
  <c r="E331" i="15" s="1"/>
  <c r="D335" i="15"/>
  <c r="E335" i="15" s="1"/>
  <c r="D357" i="15"/>
  <c r="E357" i="15" s="1"/>
  <c r="D360" i="15"/>
  <c r="D368" i="15"/>
  <c r="E368" i="15" s="1"/>
  <c r="D375" i="15"/>
  <c r="E375" i="15" s="1"/>
  <c r="D393" i="15"/>
  <c r="D401" i="15"/>
  <c r="E401" i="15" s="1"/>
  <c r="D44" i="15"/>
  <c r="E44" i="15" s="1"/>
  <c r="D48" i="15"/>
  <c r="D58" i="15"/>
  <c r="D57" i="15"/>
  <c r="D96" i="15"/>
  <c r="D327" i="15"/>
  <c r="D37" i="15"/>
  <c r="D46" i="15"/>
  <c r="D55" i="15"/>
  <c r="E55" i="15" s="1"/>
  <c r="D80" i="15"/>
  <c r="D108" i="15"/>
  <c r="D110" i="15"/>
  <c r="E110" i="15" s="1"/>
  <c r="D120" i="15"/>
  <c r="D225" i="15"/>
  <c r="D256" i="15"/>
  <c r="D313" i="15"/>
  <c r="E313" i="15" s="1"/>
  <c r="D346" i="15"/>
  <c r="D390" i="15"/>
  <c r="D62" i="15"/>
  <c r="E62" i="15" s="1"/>
  <c r="D325" i="15"/>
  <c r="D328" i="15"/>
  <c r="D336" i="15"/>
  <c r="D361" i="15"/>
  <c r="D394" i="15"/>
  <c r="D42" i="15"/>
  <c r="E43" i="15" s="1"/>
  <c r="D50" i="15"/>
  <c r="D49" i="15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265" i="15" s="1"/>
  <c r="B46" i="15"/>
  <c r="D39" i="15"/>
  <c r="D71" i="15"/>
  <c r="E109" i="15"/>
  <c r="D119" i="15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3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2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83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E351" i="15"/>
  <c r="E364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49" i="15"/>
  <c r="E333" i="15"/>
  <c r="E345" i="15"/>
  <c r="D257" i="15"/>
  <c r="D273" i="15"/>
  <c r="D289" i="15"/>
  <c r="D305" i="15"/>
  <c r="E342" i="15"/>
  <c r="E358" i="15"/>
  <c r="E374" i="15"/>
  <c r="E390" i="15"/>
  <c r="E372" i="15"/>
  <c r="E322" i="15"/>
  <c r="E370" i="15"/>
  <c r="E418" i="15"/>
  <c r="E336" i="15"/>
  <c r="E352" i="15"/>
  <c r="E384" i="15"/>
  <c r="E400" i="15"/>
  <c r="E416" i="15"/>
  <c r="E271" i="15" l="1"/>
  <c r="E49" i="15"/>
  <c r="E402" i="15"/>
  <c r="E189" i="15"/>
  <c r="E392" i="15"/>
  <c r="E407" i="15"/>
  <c r="E381" i="15"/>
  <c r="E397" i="15"/>
  <c r="E112" i="15"/>
  <c r="E190" i="15"/>
  <c r="E56" i="15"/>
  <c r="E120" i="15"/>
  <c r="E394" i="15"/>
  <c r="E47" i="15"/>
  <c r="E360" i="15"/>
  <c r="E324" i="15"/>
  <c r="E403" i="15"/>
  <c r="E344" i="15"/>
  <c r="E363" i="15"/>
  <c r="E40" i="15"/>
  <c r="E362" i="15"/>
  <c r="E406" i="15"/>
  <c r="E332" i="15"/>
  <c r="E51" i="15"/>
  <c r="E337" i="15"/>
  <c r="E391" i="15"/>
  <c r="E327" i="15"/>
  <c r="E254" i="15"/>
  <c r="E50" i="15"/>
  <c r="E57" i="15"/>
  <c r="E365" i="15"/>
  <c r="H70" i="13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<sst xmlns="http://schemas.openxmlformats.org/spreadsheetml/2006/main" count="755" uniqueCount="466">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</sst>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46.677280156909525</c:v>
                </c:pt>
                <c:pt idx="2">
                  <c:v>48.493049281836456</c:v>
                </c:pt>
                <c:pt idx="3">
                  <c:v>50.379452109187277</c:v>
                </c:pt>
                <c:pt idx="4">
                  <c:v>52.339236252758283</c:v>
                </c:pt>
                <c:pt idx="5">
                  <c:v>54.375256203247062</c:v>
                </c:pt>
                <c:pt idx="6">
                  <c:v>56.490477485255099</c:v>
                </c:pt>
                <c:pt idx="7">
                  <c:v>58.687980975954069</c:v>
                </c:pt>
                <c:pt idx="8">
                  <c:v>60.970967391700583</c:v>
                </c:pt>
                <c:pt idx="9">
                  <c:v>63.342761949129432</c:v>
                </c:pt>
                <c:pt idx="10">
                  <c:v>65.806819207506592</c:v>
                </c:pt>
                <c:pt idx="11">
                  <c:v>68.366728099390812</c:v>
                </c:pt>
                <c:pt idx="12">
                  <c:v>71.026217156922144</c:v>
                </c:pt>
                <c:pt idx="13">
                  <c:v>73.789159941342817</c:v>
                </c:pt>
                <c:pt idx="14">
                  <c:v>76.659580683650347</c:v>
                </c:pt>
                <c:pt idx="15">
                  <c:v>79.641660144589494</c:v>
                </c:pt>
                <c:pt idx="16">
                  <c:v>82.739741702508965</c:v>
                </c:pt>
                <c:pt idx="17">
                  <c:v>85.958337677938928</c:v>
                </c:pt>
                <c:pt idx="18">
                  <c:v>89.302135904091472</c:v>
                </c:pt>
                <c:pt idx="19">
                  <c:v>92.776006552838808</c:v>
                </c:pt>
                <c:pt idx="20">
                  <c:v>96.385009226102198</c:v>
                </c:pt>
                <c:pt idx="21">
                  <c:v>100.13440032296296</c:v>
                </c:pt>
                <c:pt idx="22">
                  <c:v>104.02964069321204</c:v>
                </c:pt>
                <c:pt idx="23">
                  <c:v>108.07640358846859</c:v>
                </c:pt>
                <c:pt idx="24">
                  <c:v>112.28058292243057</c:v>
                </c:pt>
                <c:pt idx="25">
                  <c:v>116.64830185226933</c:v>
                </c:pt>
                <c:pt idx="26">
                  <c:v>121.18592169364555</c:v>
                </c:pt>
                <c:pt idx="27">
                  <c:v>125.90005118231046</c:v>
                </c:pt>
                <c:pt idx="28">
                  <c:v>130.79755609575389</c:v>
                </c:pt>
                <c:pt idx="29">
                  <c:v>135.88556924889133</c:v>
                </c:pt>
                <c:pt idx="30">
                  <c:v>141.17150087831661</c:v>
                </c:pt>
                <c:pt idx="31">
                  <c:v>146.6630494302162</c:v>
                </c:pt>
                <c:pt idx="32">
                  <c:v>152.36821276762316</c:v>
                </c:pt>
                <c:pt idx="33">
                  <c:v>158.29529981329901</c:v>
                </c:pt>
                <c:pt idx="34">
                  <c:v>164.45294264516241</c:v>
                </c:pt>
                <c:pt idx="35">
                  <c:v>170.85010906183885</c:v>
                </c:pt>
                <c:pt idx="36">
                  <c:v>177.49611563659008</c:v>
                </c:pt>
                <c:pt idx="37">
                  <c:v>184.4006412785829</c:v>
                </c:pt>
                <c:pt idx="38">
                  <c:v>191.57374132120142</c:v>
                </c:pt>
                <c:pt idx="39">
                  <c:v>199.02586215786218</c:v>
                </c:pt>
                <c:pt idx="40">
                  <c:v>206.76785644658759</c:v>
                </c:pt>
                <c:pt idx="41">
                  <c:v>214.81099890541756</c:v>
                </c:pt>
                <c:pt idx="42">
                  <c:v>223.16700272159201</c:v>
                </c:pt>
                <c:pt idx="43">
                  <c:v>231.84803659832707</c:v>
                </c:pt>
                <c:pt idx="44">
                  <c:v>240.86674246392869</c:v>
                </c:pt>
                <c:pt idx="45">
                  <c:v>250.23625386894852</c:v>
                </c:pt>
                <c:pt idx="46">
                  <c:v>259.97021509807348</c:v>
                </c:pt>
                <c:pt idx="47">
                  <c:v>270.0828010244868</c:v>
                </c:pt>
                <c:pt idx="48">
                  <c:v>280.58873773549897</c:v>
                </c:pt>
                <c:pt idx="49">
                  <c:v>291.50332395936732</c:v>
                </c:pt>
                <c:pt idx="50">
                  <c:v>302.8424533243786</c:v>
                </c:pt>
                <c:pt idx="51">
                  <c:v>314.62263748247165</c:v>
                </c:pt>
                <c:pt idx="52">
                  <c:v>326.86103013092213</c:v>
                </c:pt>
                <c:pt idx="53">
                  <c:v>339.57545196690916</c:v>
                </c:pt>
                <c:pt idx="54">
                  <c:v>352.78441661113169</c:v>
                </c:pt>
                <c:pt idx="55">
                  <c:v>366.50715753802695</c:v>
                </c:pt>
                <c:pt idx="56">
                  <c:v>380.76365605161453</c:v>
                </c:pt>
                <c:pt idx="57">
                  <c:v>395.57467034747646</c:v>
                </c:pt>
                <c:pt idx="58">
                  <c:v>410.96176570295557</c:v>
                </c:pt>
                <c:pt idx="59">
                  <c:v>426.94734583928056</c:v>
                </c:pt>
                <c:pt idx="60">
                  <c:v>443.55468550100437</c:v>
                </c:pt>
                <c:pt idx="61">
                  <c:v>460.80796429990056</c:v>
                </c:pt>
                <c:pt idx="62">
                  <c:v>478.73230187227108</c:v>
                </c:pt>
                <c:pt idx="63">
                  <c:v>497.35379440051685</c:v>
                </c:pt>
                <c:pt idx="64">
                  <c:v>516.69955255175921</c:v>
                </c:pt>
                <c:pt idx="65">
                  <c:v>536.79774088836416</c:v>
                </c:pt>
                <c:pt idx="66">
                  <c:v>557.67761880730166</c:v>
                </c:pt>
                <c:pt idx="67">
                  <c:v>579.36958306748022</c:v>
                </c:pt>
                <c:pt idx="68">
                  <c:v>601.90521196646557</c:v>
                </c:pt>
                <c:pt idx="69">
                  <c:v>625.3173112303499</c:v>
                </c:pt>
                <c:pt idx="70">
                  <c:v>649.63996168299457</c:v>
                </c:pt>
                <c:pt idx="71">
                  <c:v>674.90856876340035</c:v>
                </c:pt>
                <c:pt idx="72">
                  <c:v>701.15991396261609</c:v>
                </c:pt>
                <c:pt idx="73">
                  <c:v>728.43220825430251</c:v>
                </c:pt>
                <c:pt idx="74">
                  <c:v>756.76514759595614</c:v>
                </c:pt>
                <c:pt idx="75">
                  <c:v>786.19997058070248</c:v>
                </c:pt>
                <c:pt idx="76">
                  <c:v>816.77951832265467</c:v>
                </c:pt>
                <c:pt idx="77">
                  <c:v>848.54829666199873</c:v>
                </c:pt>
                <c:pt idx="78">
                  <c:v>881.55254077926531</c:v>
                </c:pt>
                <c:pt idx="79">
                  <c:v>915.84028231166133</c:v>
                </c:pt>
                <c:pt idx="80">
                  <c:v>951.46141906788375</c:v>
                </c:pt>
                <c:pt idx="81">
                  <c:v>988.46778744152687</c:v>
                </c:pt>
                <c:pt idx="82">
                  <c:v>1026.913237626974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44640"/>
        <c:axId val="259432832"/>
      </c:scatterChart>
      <c:valAx>
        <c:axId val="2337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32832"/>
        <c:crosses val="autoZero"/>
        <c:crossBetween val="midCat"/>
      </c:valAx>
      <c:valAx>
        <c:axId val="2594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1.2979680414985143E-3</c:v>
                </c:pt>
                <c:pt idx="3">
                  <c:v>4.6886812413675242E-3</c:v>
                </c:pt>
                <c:pt idx="4">
                  <c:v>9.938662586725178E-3</c:v>
                </c:pt>
                <c:pt idx="5">
                  <c:v>1.6936288680594904E-2</c:v>
                </c:pt>
                <c:pt idx="6">
                  <c:v>2.5607610365526858E-2</c:v>
                </c:pt>
                <c:pt idx="7">
                  <c:v>3.5897632206805689E-2</c:v>
                </c:pt>
                <c:pt idx="8">
                  <c:v>4.7762745680987678E-2</c:v>
                </c:pt>
                <c:pt idx="9">
                  <c:v>6.1166909619246389E-2</c:v>
                </c:pt>
                <c:pt idx="10">
                  <c:v>7.6079456099925377E-2</c:v>
                </c:pt>
                <c:pt idx="11">
                  <c:v>9.2473716354362009E-2</c:v>
                </c:pt>
                <c:pt idx="12">
                  <c:v>0.11032610488127262</c:v>
                </c:pt>
                <c:pt idx="13">
                  <c:v>0.12961547941466331</c:v>
                </c:pt>
                <c:pt idx="14">
                  <c:v>0.15032267671412872</c:v>
                </c:pt>
                <c:pt idx="15">
                  <c:v>0.17243016560343322</c:v>
                </c:pt>
                <c:pt idx="16">
                  <c:v>0.19592178112614603</c:v>
                </c:pt>
                <c:pt idx="17">
                  <c:v>0.22078251656167816</c:v>
                </c:pt>
                <c:pt idx="18">
                  <c:v>0.24699835779094001</c:v>
                </c:pt>
                <c:pt idx="19">
                  <c:v>0.27455614935070222</c:v>
                </c:pt>
                <c:pt idx="20">
                  <c:v>0.30344348465716298</c:v>
                </c:pt>
                <c:pt idx="21">
                  <c:v>0.33364861497443887</c:v>
                </c:pt>
                <c:pt idx="22">
                  <c:v>0.36516037313719552</c:v>
                </c:pt>
                <c:pt idx="23">
                  <c:v>0.39796810903962471</c:v>
                </c:pt>
                <c:pt idx="24">
                  <c:v>0.43206163461886871</c:v>
                </c:pt>
                <c:pt idx="25">
                  <c:v>0.46743117658106964</c:v>
                </c:pt>
                <c:pt idx="26">
                  <c:v>0.50406733550218785</c:v>
                </c:pt>
                <c:pt idx="27">
                  <c:v>0.54196105022324759</c:v>
                </c:pt>
                <c:pt idx="28">
                  <c:v>0.58110356667787988</c:v>
                </c:pt>
                <c:pt idx="29">
                  <c:v>0.6214864104575506</c:v>
                </c:pt>
                <c:pt idx="30">
                  <c:v>0.66310136254997887</c:v>
                </c:pt>
                <c:pt idx="31">
                  <c:v>0.7059404377882299</c:v>
                </c:pt>
                <c:pt idx="32">
                  <c:v>0.74999586562873599</c:v>
                </c:pt>
                <c:pt idx="33">
                  <c:v>0.79526007294095336</c:v>
                </c:pt>
                <c:pt idx="34">
                  <c:v>0.84172566854326192</c:v>
                </c:pt>
                <c:pt idx="35">
                  <c:v>0.889385429261766</c:v>
                </c:pt>
                <c:pt idx="36">
                  <c:v>0.9382322873229979</c:v>
                </c:pt>
                <c:pt idx="37">
                  <c:v>0.98825931891978636</c:v>
                </c:pt>
                <c:pt idx="38">
                  <c:v>1.0394597338128118</c:v>
                </c:pt>
                <c:pt idx="39">
                  <c:v>1.09182686584986</c:v>
                </c:pt>
                <c:pt idx="40">
                  <c:v>1.1453541643009384</c:v>
                </c:pt>
                <c:pt idx="41">
                  <c:v>1.2000351859210809</c:v>
                </c:pt>
                <c:pt idx="42">
                  <c:v>1.2558635876641806</c:v>
                </c:pt>
                <c:pt idx="43">
                  <c:v>1.3128331199809125</c:v>
                </c:pt>
                <c:pt idx="44">
                  <c:v>1.370937620642168</c:v>
                </c:pt>
                <c:pt idx="45">
                  <c:v>1.430171009036499</c:v>
                </c:pt>
                <c:pt idx="46">
                  <c:v>1.4905272808961834</c:v>
                </c:pt>
                <c:pt idx="47">
                  <c:v>1.5520005034118014</c:v>
                </c:pt>
                <c:pt idx="48">
                  <c:v>1.6145848106997229</c:v>
                </c:pt>
                <c:pt idx="49">
                  <c:v>1.6782743995908844</c:v>
                </c:pt>
                <c:pt idx="50">
                  <c:v>1.743063525712675</c:v>
                </c:pt>
                <c:pt idx="51">
                  <c:v>1.8089464998387137</c:v>
                </c:pt>
                <c:pt idx="52">
                  <c:v>1.8759176844839685</c:v>
                </c:pt>
                <c:pt idx="53">
                  <c:v>1.9439714907249377</c:v>
                </c:pt>
                <c:pt idx="54">
                  <c:v>2.0131023752266803</c:v>
                </c:pt>
                <c:pt idx="55">
                  <c:v>2.0833048374602523</c:v>
                </c:pt>
                <c:pt idx="56">
                  <c:v>2.1545734170956816</c:v>
                </c:pt>
                <c:pt idx="57">
                  <c:v>2.2269026915570711</c:v>
                </c:pt>
                <c:pt idx="58">
                  <c:v>2.3002872737275935</c:v>
                </c:pt>
                <c:pt idx="59">
                  <c:v>2.374721809793344</c:v>
                </c:pt>
                <c:pt idx="60">
                  <c:v>2.4502009772159297</c:v>
                </c:pt>
                <c:pt idx="61">
                  <c:v>2.5267194828246216</c:v>
                </c:pt>
                <c:pt idx="62">
                  <c:v>2.6042720610196812</c:v>
                </c:pt>
                <c:pt idx="63">
                  <c:v>2.6828534720791666</c:v>
                </c:pt>
                <c:pt idx="64">
                  <c:v>2.7624585005621967</c:v>
                </c:pt>
                <c:pt idx="65">
                  <c:v>2.8430819538022201</c:v>
                </c:pt>
                <c:pt idx="66">
                  <c:v>2.9247186604843747</c:v>
                </c:pt>
                <c:pt idx="67">
                  <c:v>3.0073634693014535</c:v>
                </c:pt>
                <c:pt idx="68">
                  <c:v>3.0910112476835043</c:v>
                </c:pt>
                <c:pt idx="69">
                  <c:v>3.1756568805963963</c:v>
                </c:pt>
                <c:pt idx="70">
                  <c:v>3.2612952694050903</c:v>
                </c:pt>
                <c:pt idx="71">
                  <c:v>3.347921330797663</c:v>
                </c:pt>
                <c:pt idx="72">
                  <c:v>3.4355299957664331</c:v>
                </c:pt>
                <c:pt idx="73">
                  <c:v>3.5241162086427789</c:v>
                </c:pt>
                <c:pt idx="74">
                  <c:v>3.6136749261825254</c:v>
                </c:pt>
                <c:pt idx="75">
                  <c:v>3.7042011166989495</c:v>
                </c:pt>
                <c:pt idx="76">
                  <c:v>3.795689759240759</c:v>
                </c:pt>
                <c:pt idx="77">
                  <c:v>3.8881358428123969</c:v>
                </c:pt>
                <c:pt idx="78">
                  <c:v>3.9815343656344773</c:v>
                </c:pt>
                <c:pt idx="79">
                  <c:v>4.0758803344419832</c:v>
                </c:pt>
                <c:pt idx="80">
                  <c:v>4.1711687638183648</c:v>
                </c:pt>
                <c:pt idx="81">
                  <c:v>4.2673946755634331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6992"/>
        <c:axId val="159958528"/>
      </c:scatterChart>
      <c:valAx>
        <c:axId val="15995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8528"/>
        <c:crosses val="autoZero"/>
        <c:crossBetween val="midCat"/>
      </c:valAx>
      <c:valAx>
        <c:axId val="159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5296"/>
        <c:axId val="159976832"/>
      </c:scatterChart>
      <c:valAx>
        <c:axId val="1599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6832"/>
        <c:crosses val="autoZero"/>
        <c:crossBetween val="midCat"/>
      </c:valAx>
      <c:valAx>
        <c:axId val="159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2832"/>
        <c:axId val="159994624"/>
      </c:scatterChart>
      <c:valAx>
        <c:axId val="1599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4624"/>
        <c:crosses val="autoZero"/>
        <c:crossBetween val="midCat"/>
      </c:valAx>
      <c:valAx>
        <c:axId val="159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3.1968095167947013</c:v>
                </c:pt>
                <c:pt idx="2">
                  <c:v>3.2661040300224311</c:v>
                </c:pt>
                <c:pt idx="3">
                  <c:v>3.3380940650651656</c:v>
                </c:pt>
                <c:pt idx="4">
                  <c:v>3.412884472686684</c:v>
                </c:pt>
                <c:pt idx="5">
                  <c:v>3.4905841818575105</c:v>
                </c:pt>
                <c:pt idx="6">
                  <c:v>3.5713063583550051</c:v>
                </c:pt>
                <c:pt idx="7">
                  <c:v>3.6551685695295264</c:v>
                </c:pt>
                <c:pt idx="8">
                  <c:v>3.7422929554762288</c:v>
                </c:pt>
                <c:pt idx="9">
                  <c:v>3.8328064068614096</c:v>
                </c:pt>
                <c:pt idx="10">
                  <c:v>3.9268407496618654</c:v>
                </c:pt>
                <c:pt idx="11">
                  <c:v>4.0245329370859082</c:v>
                </c:pt>
                <c:pt idx="12">
                  <c:v>4.1260252489549663</c:v>
                </c:pt>
                <c:pt idx="13">
                  <c:v>4.2314654988355898</c:v>
                </c:pt>
                <c:pt idx="14">
                  <c:v>4.3410072492229181</c:v>
                </c:pt>
                <c:pt idx="15">
                  <c:v>4.4548100350883022</c:v>
                </c:pt>
                <c:pt idx="16">
                  <c:v>4.5730395961159651</c:v>
                </c:pt>
                <c:pt idx="17">
                  <c:v>4.6958681179660946</c:v>
                </c:pt>
                <c:pt idx="18">
                  <c:v>4.8234744829149694</c:v>
                </c:pt>
                <c:pt idx="19">
                  <c:v>4.9560445302360998</c:v>
                </c:pt>
                <c:pt idx="20">
                  <c:v>5.0937713267007574</c:v>
                </c:pt>
                <c:pt idx="21">
                  <c:v>5.2368554475906608</c:v>
                </c:pt>
                <c:pt idx="22">
                  <c:v>5.3855052686309604</c:v>
                </c:pt>
                <c:pt idx="23">
                  <c:v>5.5399372692674316</c:v>
                </c:pt>
                <c:pt idx="24">
                  <c:v>5.7003763477281941</c:v>
                </c:pt>
                <c:pt idx="25">
                  <c:v>5.8670561483273529</c:v>
                </c:pt>
                <c:pt idx="26">
                  <c:v>6.0402194014856274</c:v>
                </c:pt>
                <c:pt idx="27">
                  <c:v>6.220118276961526</c:v>
                </c:pt>
                <c:pt idx="28">
                  <c:v>6.4070147508054802</c:v>
                </c:pt>
                <c:pt idx="29">
                  <c:v>6.6011809865695872</c:v>
                </c:pt>
                <c:pt idx="30">
                  <c:v>6.8028997313257866</c:v>
                </c:pt>
                <c:pt idx="31">
                  <c:v>7.0124647270669822</c:v>
                </c:pt>
                <c:pt idx="32">
                  <c:v>7.2301811380876941</c:v>
                </c:pt>
                <c:pt idx="33">
                  <c:v>7.4563659949639396</c:v>
                </c:pt>
                <c:pt idx="34">
                  <c:v>7.6913486557759931</c:v>
                </c:pt>
                <c:pt idx="35">
                  <c:v>7.9354712852425182</c:v>
                </c:pt>
                <c:pt idx="36">
                  <c:v>8.1890893524604991</c:v>
                </c:pt>
                <c:pt idx="37">
                  <c:v>8.4525721479719529</c:v>
                </c:pt>
                <c:pt idx="38">
                  <c:v>8.7263033209066787</c:v>
                </c:pt>
                <c:pt idx="39">
                  <c:v>9.0106814369787536</c:v>
                </c:pt>
                <c:pt idx="40">
                  <c:v>9.3061205581448672</c:v>
                </c:pt>
                <c:pt idx="41">
                  <c:v>9.613050844763503</c:v>
                </c:pt>
                <c:pt idx="42">
                  <c:v>9.9319191811265117</c:v>
                </c:pt>
                <c:pt idx="43">
                  <c:v>10.263189825268128</c:v>
                </c:pt>
                <c:pt idx="44">
                  <c:v>10.607345083991341</c:v>
                </c:pt>
                <c:pt idx="45">
                  <c:v>10.964886014087927</c:v>
                </c:pt>
                <c:pt idx="46">
                  <c:v>11.33633315076562</c:v>
                </c:pt>
                <c:pt idx="47">
                  <c:v>11.722227264335546</c:v>
                </c:pt>
                <c:pt idx="48">
                  <c:v>12.123130146252944</c:v>
                </c:pt>
                <c:pt idx="49">
                  <c:v>12.539625425646658</c:v>
                </c:pt>
                <c:pt idx="50">
                  <c:v>12.972319417516307</c:v>
                </c:pt>
                <c:pt idx="51">
                  <c:v>13.421842003821506</c:v>
                </c:pt>
                <c:pt idx="52">
                  <c:v>13.888847548734368</c:v>
                </c:pt>
                <c:pt idx="53">
                  <c:v>14.374015849375457</c:v>
                </c:pt>
                <c:pt idx="54">
                  <c:v>14.87805312340407</c:v>
                </c:pt>
                <c:pt idx="55">
                  <c:v>15.401693034885881</c:v>
                </c:pt>
                <c:pt idx="56">
                  <c:v>15.945697759916188</c:v>
                </c:pt>
                <c:pt idx="57">
                  <c:v>16.510859093533107</c:v>
                </c:pt>
                <c:pt idx="58">
                  <c:v>17.097999599513916</c:v>
                </c:pt>
                <c:pt idx="59">
                  <c:v>17.707973804708789</c:v>
                </c:pt>
                <c:pt idx="60">
                  <c:v>18.341669439629406</c:v>
                </c:pt>
                <c:pt idx="61">
                  <c:v>19.000008727075379</c:v>
                </c:pt>
                <c:pt idx="62">
                  <c:v>19.683949720649661</c:v>
                </c:pt>
                <c:pt idx="63">
                  <c:v>20.394487695084823</c:v>
                </c:pt>
                <c:pt idx="64">
                  <c:v>21.132656590374712</c:v>
                </c:pt>
                <c:pt idx="65">
                  <c:v>21.899530511783134</c:v>
                </c:pt>
                <c:pt idx="66">
                  <c:v>22.696225287878775</c:v>
                </c:pt>
                <c:pt idx="67">
                  <c:v>23.523900088828185</c:v>
                </c:pt>
                <c:pt idx="68">
                  <c:v>24.383759107262964</c:v>
                </c:pt>
                <c:pt idx="69">
                  <c:v>25.27705330412542</c:v>
                </c:pt>
                <c:pt idx="70">
                  <c:v>26.205082221988025</c:v>
                </c:pt>
                <c:pt idx="71">
                  <c:v>27.169195868436443</c:v>
                </c:pt>
                <c:pt idx="72">
                  <c:v>28.170796672204215</c:v>
                </c:pt>
                <c:pt idx="73">
                  <c:v>29.211341514847916</c:v>
                </c:pt>
                <c:pt idx="74">
                  <c:v>30.292343840858251</c:v>
                </c:pt>
                <c:pt idx="75">
                  <c:v>31.41537584921036</c:v>
                </c:pt>
                <c:pt idx="76">
                  <c:v>32.582070769470391</c:v>
                </c:pt>
                <c:pt idx="77">
                  <c:v>33.794125225692532</c:v>
                </c:pt>
                <c:pt idx="78">
                  <c:v>35.053301691462096</c:v>
                </c:pt>
                <c:pt idx="79">
                  <c:v>36.361431039565822</c:v>
                </c:pt>
                <c:pt idx="80">
                  <c:v>37.720415189901402</c:v>
                </c:pt>
                <c:pt idx="81">
                  <c:v>39.132229859373076</c:v>
                </c:pt>
                <c:pt idx="82">
                  <c:v>40.598927417659098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38304"/>
        <c:axId val="301139840"/>
      </c:scatterChart>
      <c:valAx>
        <c:axId val="3011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39840"/>
        <c:crosses val="autoZero"/>
        <c:crossBetween val="midCat"/>
      </c:valAx>
      <c:valAx>
        <c:axId val="3011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1.3106178571426881</c:v>
                </c:pt>
                <c:pt idx="4">
                  <c:v>2.6474481428567742</c:v>
                </c:pt>
                <c:pt idx="5">
                  <c:v>3.9842784285710877</c:v>
                </c:pt>
                <c:pt idx="6">
                  <c:v>5.2162592857139316</c:v>
                </c:pt>
                <c:pt idx="7">
                  <c:v>6.5268771428568471</c:v>
                </c:pt>
                <c:pt idx="8">
                  <c:v>7.8899198571425586</c:v>
                </c:pt>
                <c:pt idx="9">
                  <c:v>9.1481131428570279</c:v>
                </c:pt>
                <c:pt idx="10">
                  <c:v>10.982978285714125</c:v>
                </c:pt>
                <c:pt idx="11">
                  <c:v>12.739206285714317</c:v>
                </c:pt>
                <c:pt idx="12">
                  <c:v>14.91483200000016</c:v>
                </c:pt>
                <c:pt idx="13">
                  <c:v>17.247731857142753</c:v>
                </c:pt>
                <c:pt idx="14">
                  <c:v>19.816542999999683</c:v>
                </c:pt>
                <c:pt idx="15">
                  <c:v>22.359141714285443</c:v>
                </c:pt>
                <c:pt idx="16">
                  <c:v>25.321138142856626</c:v>
                </c:pt>
                <c:pt idx="17">
                  <c:v>28.54525814285671</c:v>
                </c:pt>
                <c:pt idx="18">
                  <c:v>32.42468714285701</c:v>
                </c:pt>
                <c:pt idx="19">
                  <c:v>36.146841999999879</c:v>
                </c:pt>
                <c:pt idx="20">
                  <c:v>40.10490814285663</c:v>
                </c:pt>
                <c:pt idx="21">
                  <c:v>45.399804428571088</c:v>
                </c:pt>
                <c:pt idx="22">
                  <c:v>50.956824428571281</c:v>
                </c:pt>
                <c:pt idx="23">
                  <c:v>57.169153428571462</c:v>
                </c:pt>
                <c:pt idx="24">
                  <c:v>63.984366714285443</c:v>
                </c:pt>
                <c:pt idx="25">
                  <c:v>72.13641014285713</c:v>
                </c:pt>
                <c:pt idx="26">
                  <c:v>81.205886142857025</c:v>
                </c:pt>
                <c:pt idx="27">
                  <c:v>90.904458714285511</c:v>
                </c:pt>
                <c:pt idx="28">
                  <c:v>100.07878414285665</c:v>
                </c:pt>
                <c:pt idx="29">
                  <c:v>110.27539142857131</c:v>
                </c:pt>
                <c:pt idx="30">
                  <c:v>120.07881328571398</c:v>
                </c:pt>
                <c:pt idx="31">
                  <c:v>130.11814642857121</c:v>
                </c:pt>
                <c:pt idx="32">
                  <c:v>139.47595828571389</c:v>
                </c:pt>
                <c:pt idx="33">
                  <c:v>149.06968142857136</c:v>
                </c:pt>
                <c:pt idx="34">
                  <c:v>158.68961685714271</c:v>
                </c:pt>
                <c:pt idx="35">
                  <c:v>168.5454635714284</c:v>
                </c:pt>
                <c:pt idx="36">
                  <c:v>177.98191257142821</c:v>
                </c:pt>
                <c:pt idx="37">
                  <c:v>187.91639642857126</c:v>
                </c:pt>
                <c:pt idx="38">
                  <c:v>196.98587242857138</c:v>
                </c:pt>
                <c:pt idx="39">
                  <c:v>206.60580785714251</c:v>
                </c:pt>
                <c:pt idx="40">
                  <c:v>215.36073557142845</c:v>
                </c:pt>
                <c:pt idx="41">
                  <c:v>223.69626557142851</c:v>
                </c:pt>
                <c:pt idx="42">
                  <c:v>232.47740557142833</c:v>
                </c:pt>
                <c:pt idx="43">
                  <c:v>241.4682444285711</c:v>
                </c:pt>
                <c:pt idx="44">
                  <c:v>250.43287099999975</c:v>
                </c:pt>
                <c:pt idx="45">
                  <c:v>259.47613457142847</c:v>
                </c:pt>
                <c:pt idx="46">
                  <c:v>267.52332857142846</c:v>
                </c:pt>
                <c:pt idx="47">
                  <c:v>275.70158428571381</c:v>
                </c:pt>
                <c:pt idx="48">
                  <c:v>284.08953885714254</c:v>
                </c:pt>
                <c:pt idx="49">
                  <c:v>294.23372157142853</c:v>
                </c:pt>
                <c:pt idx="50">
                  <c:v>305.16427499999986</c:v>
                </c:pt>
                <c:pt idx="51">
                  <c:v>319.0568248571426</c:v>
                </c:pt>
                <c:pt idx="52">
                  <c:v>334.20756800000004</c:v>
                </c:pt>
                <c:pt idx="53">
                  <c:v>351.21938857142823</c:v>
                </c:pt>
                <c:pt idx="54">
                  <c:v>369.17485399999964</c:v>
                </c:pt>
                <c:pt idx="55">
                  <c:v>388.70306100000016</c:v>
                </c:pt>
                <c:pt idx="56">
                  <c:v>408.07399371428528</c:v>
                </c:pt>
                <c:pt idx="57">
                  <c:v>427.78568714285666</c:v>
                </c:pt>
                <c:pt idx="58">
                  <c:v>446.44888614285674</c:v>
                </c:pt>
                <c:pt idx="59">
                  <c:v>466.02951771428525</c:v>
                </c:pt>
                <c:pt idx="60">
                  <c:v>486.26545828571398</c:v>
                </c:pt>
                <c:pt idx="61">
                  <c:v>506.78973485714278</c:v>
                </c:pt>
                <c:pt idx="62">
                  <c:v>526.86840128571384</c:v>
                </c:pt>
                <c:pt idx="63">
                  <c:v>546.65873185714236</c:v>
                </c:pt>
                <c:pt idx="64">
                  <c:v>566.84224771428535</c:v>
                </c:pt>
                <c:pt idx="65">
                  <c:v>586.55394114285718</c:v>
                </c:pt>
                <c:pt idx="66">
                  <c:v>606.92094357142832</c:v>
                </c:pt>
                <c:pt idx="67">
                  <c:v>626.99960999999985</c:v>
                </c:pt>
                <c:pt idx="68">
                  <c:v>647.41903699999966</c:v>
                </c:pt>
                <c:pt idx="69">
                  <c:v>666.8948191428567</c:v>
                </c:pt>
                <c:pt idx="70">
                  <c:v>686.00362828571451</c:v>
                </c:pt>
                <c:pt idx="71">
                  <c:v>705.92502057142838</c:v>
                </c:pt>
                <c:pt idx="72">
                  <c:v>726.34444771428525</c:v>
                </c:pt>
                <c:pt idx="73">
                  <c:v>746.31826471428531</c:v>
                </c:pt>
                <c:pt idx="74">
                  <c:v>766.6590547142855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7.2120483533095248E-2</c:v>
                </c:pt>
                <c:pt idx="3">
                  <c:v>0.2848026278510622</c:v>
                </c:pt>
                <c:pt idx="4">
                  <c:v>0.67405244218712901</c:v>
                </c:pt>
                <c:pt idx="5">
                  <c:v>1.2642433445464034</c:v>
                </c:pt>
                <c:pt idx="6">
                  <c:v>2.0734716075537061</c:v>
                </c:pt>
                <c:pt idx="7">
                  <c:v>3.1158862340871325</c:v>
                </c:pt>
                <c:pt idx="8">
                  <c:v>4.4029283138276787</c:v>
                </c:pt>
                <c:pt idx="9">
                  <c:v>5.9440717850669573</c:v>
                </c:pt>
                <c:pt idx="10">
                  <c:v>7.7473019505244904</c:v>
                </c:pt>
                <c:pt idx="11">
                  <c:v>9.8194423851538932</c:v>
                </c:pt>
                <c:pt idx="12">
                  <c:v>12.16638795794468</c:v>
                </c:pt>
                <c:pt idx="13">
                  <c:v>14.793276575627262</c:v>
                </c:pt>
                <c:pt idx="14">
                  <c:v>17.704619231664651</c:v>
                </c:pt>
                <c:pt idx="15">
                  <c:v>20.904400709155514</c:v>
                </c:pt>
                <c:pt idx="16">
                  <c:v>24.396159040567259</c:v>
                </c:pt>
                <c:pt idx="17">
                  <c:v>28.183049220722882</c:v>
                </c:pt>
                <c:pt idx="18">
                  <c:v>32.267895007773831</c:v>
                </c:pt>
                <c:pt idx="19">
                  <c:v>36.653231552997632</c:v>
                </c:pt>
                <c:pt idx="20">
                  <c:v>41.341340859968852</c:v>
                </c:pt>
                <c:pt idx="21">
                  <c:v>46.334281560457057</c:v>
                </c:pt>
                <c:pt idx="22">
                  <c:v>51.633914131028263</c:v>
                </c:pt>
                <c:pt idx="23">
                  <c:v>57.241922412156612</c:v>
                </c:pt>
                <c:pt idx="24">
                  <c:v>63.159832099305561</c:v>
                </c:pt>
                <c:pt idx="25">
                  <c:v>69.38902673217396</c:v>
                </c:pt>
                <c:pt idx="26">
                  <c:v>75.930761600135753</c:v>
                </c:pt>
                <c:pt idx="27">
                  <c:v>82.786175899216147</c:v>
                </c:pt>
                <c:pt idx="28">
                  <c:v>89.956303412023345</c:v>
                </c:pt>
                <c:pt idx="29">
                  <c:v>97.44208193212161</c:v>
                </c:pt>
                <c:pt idx="30">
                  <c:v>105.24436161495262</c:v>
                </c:pt>
                <c:pt idx="31">
                  <c:v>113.36391240608447</c:v>
                </c:pt>
                <c:pt idx="32">
                  <c:v>121.80143067244103</c:v>
                </c:pt>
                <c:pt idx="33">
                  <c:v>130.55754514185668</c:v>
                </c:pt>
                <c:pt idx="34">
                  <c:v>139.63282223977623</c:v>
                </c:pt>
                <c:pt idx="35">
                  <c:v>149.02777089837934</c:v>
                </c:pt>
                <c:pt idx="36">
                  <c:v>158.74284690225076</c:v>
                </c:pt>
                <c:pt idx="37">
                  <c:v>168.77845682546373</c:v>
                </c:pt>
                <c:pt idx="38">
                  <c:v>179.13496160723398</c:v>
                </c:pt>
                <c:pt idx="39">
                  <c:v>189.8126798068381</c:v>
                </c:pt>
                <c:pt idx="40">
                  <c:v>200.81189057305428</c:v>
                </c:pt>
                <c:pt idx="41">
                  <c:v>212.13283635877909</c:v>
                </c:pt>
                <c:pt idx="42">
                  <c:v>223.77572540757055</c:v>
                </c:pt>
                <c:pt idx="43">
                  <c:v>235.74073403553422</c:v>
                </c:pt>
                <c:pt idx="44">
                  <c:v>248.02800872911618</c:v>
                </c:pt>
                <c:pt idx="45">
                  <c:v>260.63766807691695</c:v>
                </c:pt>
                <c:pt idx="46">
                  <c:v>273.56980455152546</c:v>
                </c:pt>
                <c:pt idx="47">
                  <c:v>286.82448615554387</c:v>
                </c:pt>
                <c:pt idx="48">
                  <c:v>300.40175794438801</c:v>
                </c:pt>
                <c:pt idx="49">
                  <c:v>314.3016434370648</c:v>
                </c:pt>
                <c:pt idx="50">
                  <c:v>328.5241459249221</c:v>
                </c:pt>
                <c:pt idx="51">
                  <c:v>343.06924968731147</c:v>
                </c:pt>
                <c:pt idx="52">
                  <c:v>357.93692112217451</c:v>
                </c:pt>
                <c:pt idx="53">
                  <c:v>373.12710979874998</c:v>
                </c:pt>
                <c:pt idx="54">
                  <c:v>388.63974943887627</c:v>
                </c:pt>
                <c:pt idx="55">
                  <c:v>404.47475883272938</c:v>
                </c:pt>
                <c:pt idx="56">
                  <c:v>420.6320426942695</c:v>
                </c:pt>
                <c:pt idx="57">
                  <c:v>437.11149246117105</c:v>
                </c:pt>
                <c:pt idx="58">
                  <c:v>453.91298704356137</c:v>
                </c:pt>
                <c:pt idx="59">
                  <c:v>471.03639352549681</c:v>
                </c:pt>
                <c:pt idx="60">
                  <c:v>488.48156782274964</c:v>
                </c:pt>
                <c:pt idx="61">
                  <c:v>506.24835530015935</c:v>
                </c:pt>
                <c:pt idx="62">
                  <c:v>524.3365913515164</c:v>
                </c:pt>
                <c:pt idx="63">
                  <c:v>542.74610194469051</c:v>
                </c:pt>
                <c:pt idx="64">
                  <c:v>561.47670413448304</c:v>
                </c:pt>
                <c:pt idx="65">
                  <c:v>580.528206545476</c:v>
                </c:pt>
                <c:pt idx="66">
                  <c:v>599.90040982696109</c:v>
                </c:pt>
                <c:pt idx="67">
                  <c:v>619.59310708186194</c:v>
                </c:pt>
                <c:pt idx="68">
                  <c:v>639.60608427140846</c:v>
                </c:pt>
                <c:pt idx="69">
                  <c:v>659.93912059718446</c:v>
                </c:pt>
                <c:pt idx="70">
                  <c:v>680.59198886203887</c:v>
                </c:pt>
                <c:pt idx="71">
                  <c:v>701.56445581123796</c:v>
                </c:pt>
                <c:pt idx="72">
                  <c:v>722.85628245513135</c:v>
                </c:pt>
                <c:pt idx="73">
                  <c:v>744.46722437450603</c:v>
                </c:pt>
                <c:pt idx="74">
                  <c:v>766.39703200971655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9728"/>
        <c:axId val="303178496"/>
      </c:scatterChart>
      <c:valAx>
        <c:axId val="3030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8496"/>
        <c:crosses val="autoZero"/>
        <c:crossBetween val="midCat"/>
      </c:valAx>
      <c:valAx>
        <c:axId val="3031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1.415467286 0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-0.28833600000007209</c:v>
                </c:pt>
                <c:pt idx="4">
                  <c:v>-0.26212357142867404</c:v>
                </c:pt>
                <c:pt idx="5">
                  <c:v>-0.26212357142844667</c:v>
                </c:pt>
                <c:pt idx="6">
                  <c:v>-0.36697299999991628</c:v>
                </c:pt>
                <c:pt idx="7">
                  <c:v>-0.28833599999984472</c:v>
                </c:pt>
                <c:pt idx="8">
                  <c:v>-0.23591114285704862</c:v>
                </c:pt>
                <c:pt idx="9">
                  <c:v>-0.34076057142829086</c:v>
                </c:pt>
                <c:pt idx="10">
                  <c:v>0.23591128571433728</c:v>
                </c:pt>
                <c:pt idx="11">
                  <c:v>0.1572741428574318</c:v>
                </c:pt>
                <c:pt idx="12">
                  <c:v>0.57667185714308289</c:v>
                </c:pt>
                <c:pt idx="13">
                  <c:v>0.73394599999983257</c:v>
                </c:pt>
                <c:pt idx="14">
                  <c:v>0.96985728571416985</c:v>
                </c:pt>
                <c:pt idx="15">
                  <c:v>0.94364485714299917</c:v>
                </c:pt>
                <c:pt idx="16">
                  <c:v>1.3630425714284229</c:v>
                </c:pt>
                <c:pt idx="17">
                  <c:v>1.6251661428573243</c:v>
                </c:pt>
                <c:pt idx="18">
                  <c:v>2.28047514285754</c:v>
                </c:pt>
                <c:pt idx="19">
                  <c:v>2.1232010000001083</c:v>
                </c:pt>
                <c:pt idx="20">
                  <c:v>2.3591122857139908</c:v>
                </c:pt>
                <c:pt idx="21">
                  <c:v>3.6959424285716977</c:v>
                </c:pt>
                <c:pt idx="22">
                  <c:v>3.9580661428574331</c:v>
                </c:pt>
                <c:pt idx="23">
                  <c:v>4.6133751428574215</c:v>
                </c:pt>
                <c:pt idx="24">
                  <c:v>5.2162594285712203</c:v>
                </c:pt>
                <c:pt idx="25">
                  <c:v>6.5530895714289272</c:v>
                </c:pt>
                <c:pt idx="26">
                  <c:v>7.4705221428571349</c:v>
                </c:pt>
                <c:pt idx="27">
                  <c:v>8.0996187142857252</c:v>
                </c:pt>
                <c:pt idx="28">
                  <c:v>7.5753715714283771</c:v>
                </c:pt>
                <c:pt idx="29">
                  <c:v>8.5976534285719026</c:v>
                </c:pt>
                <c:pt idx="30">
                  <c:v>8.2044679999999062</c:v>
                </c:pt>
                <c:pt idx="31">
                  <c:v>8.4403792857144708</c:v>
                </c:pt>
                <c:pt idx="32">
                  <c:v>7.7588579999999183</c:v>
                </c:pt>
                <c:pt idx="33">
                  <c:v>7.9947692857147103</c:v>
                </c:pt>
                <c:pt idx="34">
                  <c:v>8.0209815714285924</c:v>
                </c:pt>
                <c:pt idx="35">
                  <c:v>8.2568928571429296</c:v>
                </c:pt>
                <c:pt idx="36">
                  <c:v>7.8374951428570512</c:v>
                </c:pt>
                <c:pt idx="37">
                  <c:v>8.3355300000002899</c:v>
                </c:pt>
                <c:pt idx="38">
                  <c:v>7.4705221428573623</c:v>
                </c:pt>
                <c:pt idx="39">
                  <c:v>8.020981571428365</c:v>
                </c:pt>
                <c:pt idx="40">
                  <c:v>7.1559738571431808</c:v>
                </c:pt>
                <c:pt idx="41">
                  <c:v>6.7365761428573023</c:v>
                </c:pt>
                <c:pt idx="42">
                  <c:v>7.1821861428570628</c:v>
                </c:pt>
                <c:pt idx="43">
                  <c:v>7.391885000000002</c:v>
                </c:pt>
                <c:pt idx="44">
                  <c:v>7.3656727142858927</c:v>
                </c:pt>
                <c:pt idx="45">
                  <c:v>7.4443097142859642</c:v>
                </c:pt>
                <c:pt idx="46">
                  <c:v>6.4482401428572302</c:v>
                </c:pt>
                <c:pt idx="47">
                  <c:v>6.5793018571425819</c:v>
                </c:pt>
                <c:pt idx="48">
                  <c:v>6.7890007142859758</c:v>
                </c:pt>
                <c:pt idx="49">
                  <c:v>8.5452288571432291</c:v>
                </c:pt>
                <c:pt idx="50">
                  <c:v>9.3315995714285691</c:v>
                </c:pt>
                <c:pt idx="51">
                  <c:v>12.29359599999998</c:v>
                </c:pt>
                <c:pt idx="52">
                  <c:v>13.551789285714676</c:v>
                </c:pt>
                <c:pt idx="53">
                  <c:v>15.412866714285428</c:v>
                </c:pt>
                <c:pt idx="54">
                  <c:v>16.356511571428655</c:v>
                </c:pt>
                <c:pt idx="55">
                  <c:v>17.92925314285776</c:v>
                </c:pt>
                <c:pt idx="56">
                  <c:v>17.771978857142358</c:v>
                </c:pt>
                <c:pt idx="57">
                  <c:v>18.112739571428619</c:v>
                </c:pt>
                <c:pt idx="58">
                  <c:v>17.064245142857317</c:v>
                </c:pt>
                <c:pt idx="59">
                  <c:v>17.981677714285752</c:v>
                </c:pt>
                <c:pt idx="60">
                  <c:v>18.636986714285968</c:v>
                </c:pt>
                <c:pt idx="61">
                  <c:v>18.92532271428604</c:v>
                </c:pt>
                <c:pt idx="62">
                  <c:v>18.479712571428308</c:v>
                </c:pt>
                <c:pt idx="63">
                  <c:v>18.191376714285752</c:v>
                </c:pt>
                <c:pt idx="64">
                  <c:v>18.584562000000233</c:v>
                </c:pt>
                <c:pt idx="65">
                  <c:v>18.112739571429074</c:v>
                </c:pt>
                <c:pt idx="66">
                  <c:v>18.76804857142838</c:v>
                </c:pt>
                <c:pt idx="67">
                  <c:v>18.479712571428763</c:v>
                </c:pt>
                <c:pt idx="68">
                  <c:v>18.820473142857054</c:v>
                </c:pt>
                <c:pt idx="69">
                  <c:v>17.876828285714282</c:v>
                </c:pt>
                <c:pt idx="70">
                  <c:v>17.509855285715048</c:v>
                </c:pt>
                <c:pt idx="71">
                  <c:v>18.322438428571104</c:v>
                </c:pt>
                <c:pt idx="72">
                  <c:v>18.820473285714115</c:v>
                </c:pt>
                <c:pt idx="73">
                  <c:v>18.374863142857293</c:v>
                </c:pt>
                <c:pt idx="74">
                  <c:v>18.741836142857437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7.2120483533095248E-2</c:v>
                </c:pt>
                <c:pt idx="3">
                  <c:v>0.21268214431796695</c:v>
                </c:pt>
                <c:pt idx="4">
                  <c:v>0.38924981433606676</c:v>
                </c:pt>
                <c:pt idx="5">
                  <c:v>0.59019090235927429</c:v>
                </c:pt>
                <c:pt idx="6">
                  <c:v>0.80922826300730277</c:v>
                </c:pt>
                <c:pt idx="7">
                  <c:v>1.0424146265334264</c:v>
                </c:pt>
                <c:pt idx="8">
                  <c:v>1.287042079740546</c:v>
                </c:pt>
                <c:pt idx="9">
                  <c:v>1.5411434712392786</c:v>
                </c:pt>
                <c:pt idx="10">
                  <c:v>1.8032301654575331</c:v>
                </c:pt>
                <c:pt idx="11">
                  <c:v>2.0721404346294032</c:v>
                </c:pt>
                <c:pt idx="12">
                  <c:v>2.3469455727907866</c:v>
                </c:pt>
                <c:pt idx="13">
                  <c:v>2.6268886176825812</c:v>
                </c:pt>
                <c:pt idx="14">
                  <c:v>2.9113426560373878</c:v>
                </c:pt>
                <c:pt idx="15">
                  <c:v>3.1997814774908613</c:v>
                </c:pt>
                <c:pt idx="16">
                  <c:v>3.491758331411746</c:v>
                </c:pt>
                <c:pt idx="17">
                  <c:v>3.7868901801556243</c:v>
                </c:pt>
                <c:pt idx="18">
                  <c:v>4.0848457870509467</c:v>
                </c:pt>
                <c:pt idx="19">
                  <c:v>4.3853365452237982</c:v>
                </c:pt>
                <c:pt idx="20">
                  <c:v>4.688109306971219</c:v>
                </c:pt>
                <c:pt idx="21">
                  <c:v>4.9929407004882016</c:v>
                </c:pt>
                <c:pt idx="22">
                  <c:v>5.299632570571208</c:v>
                </c:pt>
                <c:pt idx="23">
                  <c:v>5.6080082811283498</c:v>
                </c:pt>
                <c:pt idx="24">
                  <c:v>5.9179096871489483</c:v>
                </c:pt>
                <c:pt idx="25">
                  <c:v>6.2291946328683965</c:v>
                </c:pt>
                <c:pt idx="26">
                  <c:v>6.5417348679617957</c:v>
                </c:pt>
                <c:pt idx="27">
                  <c:v>6.8554142990803868</c:v>
                </c:pt>
                <c:pt idx="28">
                  <c:v>7.1701275128072037</c:v>
                </c:pt>
                <c:pt idx="29">
                  <c:v>7.4857785200982621</c:v>
                </c:pt>
                <c:pt idx="30">
                  <c:v>7.8022796828310206</c:v>
                </c:pt>
                <c:pt idx="31">
                  <c:v>8.1195507911318376</c:v>
                </c:pt>
                <c:pt idx="32">
                  <c:v>8.4375182663565695</c:v>
                </c:pt>
                <c:pt idx="33">
                  <c:v>8.7561144694156496</c:v>
                </c:pt>
                <c:pt idx="34">
                  <c:v>9.0752770979195514</c:v>
                </c:pt>
                <c:pt idx="35">
                  <c:v>9.3949486586031217</c:v>
                </c:pt>
                <c:pt idx="36">
                  <c:v>9.7150760038714292</c:v>
                </c:pt>
                <c:pt idx="37">
                  <c:v>10.035609923212972</c:v>
                </c:pt>
                <c:pt idx="38">
                  <c:v>10.356504781770239</c:v>
                </c:pt>
                <c:pt idx="39">
                  <c:v>10.677718199604131</c:v>
                </c:pt>
                <c:pt idx="40">
                  <c:v>10.999210766216176</c:v>
                </c:pt>
                <c:pt idx="41">
                  <c:v>11.320945785724799</c:v>
                </c:pt>
                <c:pt idx="42">
                  <c:v>11.642889048791465</c:v>
                </c:pt>
                <c:pt idx="43">
                  <c:v>11.965008627963675</c:v>
                </c:pt>
                <c:pt idx="44">
                  <c:v>12.287274693581967</c:v>
                </c:pt>
                <c:pt idx="45">
                  <c:v>12.609659347800752</c:v>
                </c:pt>
                <c:pt idx="46">
                  <c:v>12.932136474608498</c:v>
                </c:pt>
                <c:pt idx="47">
                  <c:v>13.254681604018421</c:v>
                </c:pt>
                <c:pt idx="48">
                  <c:v>13.577271788844142</c:v>
                </c:pt>
                <c:pt idx="49">
                  <c:v>13.899885492676765</c:v>
                </c:pt>
                <c:pt idx="50">
                  <c:v>14.222502487857287</c:v>
                </c:pt>
                <c:pt idx="51">
                  <c:v>14.545103762389362</c:v>
                </c:pt>
                <c:pt idx="52">
                  <c:v>14.867671434863039</c:v>
                </c:pt>
                <c:pt idx="53">
                  <c:v>15.19018867657549</c:v>
                </c:pt>
                <c:pt idx="54">
                  <c:v>15.512639640126308</c:v>
                </c:pt>
                <c:pt idx="55">
                  <c:v>15.835009393853117</c:v>
                </c:pt>
                <c:pt idx="56">
                  <c:v>16.157283861540137</c:v>
                </c:pt>
                <c:pt idx="57">
                  <c:v>16.479449766901578</c:v>
                </c:pt>
                <c:pt idx="58">
                  <c:v>16.801494582390301</c:v>
                </c:pt>
                <c:pt idx="59">
                  <c:v>17.123406481935412</c:v>
                </c:pt>
                <c:pt idx="60">
                  <c:v>17.445174297252841</c:v>
                </c:pt>
                <c:pt idx="61">
                  <c:v>17.7667874774097</c:v>
                </c:pt>
                <c:pt idx="62">
                  <c:v>18.088236051357008</c:v>
                </c:pt>
                <c:pt idx="63">
                  <c:v>18.40951059317409</c:v>
                </c:pt>
                <c:pt idx="64">
                  <c:v>18.730602189792517</c:v>
                </c:pt>
                <c:pt idx="65">
                  <c:v>19.051502410992995</c:v>
                </c:pt>
                <c:pt idx="66">
                  <c:v>19.37220328148511</c:v>
                </c:pt>
                <c:pt idx="67">
                  <c:v>19.692697254900839</c:v>
                </c:pt>
                <c:pt idx="68">
                  <c:v>20.012977189546511</c:v>
                </c:pt>
                <c:pt idx="69">
                  <c:v>20.333036325776028</c:v>
                </c:pt>
                <c:pt idx="70">
                  <c:v>20.65286826485444</c:v>
                </c:pt>
                <c:pt idx="71">
                  <c:v>20.972466949199102</c:v>
                </c:pt>
                <c:pt idx="72">
                  <c:v>21.29182664389338</c:v>
                </c:pt>
                <c:pt idx="73">
                  <c:v>21.610941919374657</c:v>
                </c:pt>
                <c:pt idx="74">
                  <c:v>21.929807635210501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06912"/>
        <c:axId val="307634944"/>
      </c:scatterChart>
      <c:valAx>
        <c:axId val="3048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4944"/>
        <c:crosses val="autoZero"/>
        <c:crossBetween val="midCat"/>
      </c:valAx>
      <c:valAx>
        <c:axId val="3076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3.3900791260595597</c:v>
                </c:pt>
                <c:pt idx="3">
                  <c:v>6.9063801839688779</c:v>
                </c:pt>
                <c:pt idx="4">
                  <c:v>10.553477933484581</c:v>
                </c:pt>
                <c:pt idx="5">
                  <c:v>14.336108183079473</c:v>
                </c:pt>
                <c:pt idx="6">
                  <c:v>18.259173282358425</c:v>
                </c:pt>
                <c:pt idx="7">
                  <c:v>22.327747795358722</c:v>
                </c:pt>
                <c:pt idx="8">
                  <c:v>26.547084360465028</c:v>
                </c:pt>
                <c:pt idx="9">
                  <c:v>30.922619742842414</c:v>
                </c:pt>
                <c:pt idx="10">
                  <c:v>35.459981085469828</c:v>
                </c:pt>
                <c:pt idx="11">
                  <c:v>40.164992365040085</c:v>
                </c:pt>
                <c:pt idx="12">
                  <c:v>45.043681059181829</c:v>
                </c:pt>
                <c:pt idx="13">
                  <c:v>50.102285031653039</c:v>
                </c:pt>
                <c:pt idx="14">
                  <c:v>55.347259642356249</c:v>
                </c:pt>
                <c:pt idx="15">
                  <c:v>60.785285089231202</c:v>
                </c:pt>
                <c:pt idx="16">
                  <c:v>66.423273989292284</c:v>
                </c:pt>
                <c:pt idx="17">
                  <c:v>72.268379206296231</c:v>
                </c:pt>
                <c:pt idx="18">
                  <c:v>78.328001932748876</c:v>
                </c:pt>
                <c:pt idx="19">
                  <c:v>84.609800034190897</c:v>
                </c:pt>
                <c:pt idx="20">
                  <c:v>91.121696663938337</c:v>
                </c:pt>
                <c:pt idx="21">
                  <c:v>97.871889156697904</c:v>
                </c:pt>
                <c:pt idx="22">
                  <c:v>104.86885820972731</c:v>
                </c:pt>
                <c:pt idx="23">
                  <c:v>112.12137736046805</c:v>
                </c:pt>
                <c:pt idx="24">
                  <c:v>119.63852276984301</c:v>
                </c:pt>
                <c:pt idx="25">
                  <c:v>127.42968332068359</c:v>
                </c:pt>
                <c:pt idx="26">
                  <c:v>135.50457104103032</c:v>
                </c:pt>
                <c:pt idx="27">
                  <c:v>143.87323186233874</c:v>
                </c:pt>
                <c:pt idx="28">
                  <c:v>152.54605672291871</c:v>
                </c:pt>
                <c:pt idx="29">
                  <c:v>161.53379302723778</c:v>
                </c:pt>
                <c:pt idx="30">
                  <c:v>170.84755647203272</c:v>
                </c:pt>
                <c:pt idx="31">
                  <c:v>180.49884325049453</c:v>
                </c:pt>
                <c:pt idx="32">
                  <c:v>190.49954264612091</c:v>
                </c:pt>
                <c:pt idx="33">
                  <c:v>200.86195002817112</c:v>
                </c:pt>
                <c:pt idx="34">
                  <c:v>211.59878026100495</c:v>
                </c:pt>
                <c:pt idx="35">
                  <c:v>222.72318153994686</c:v>
                </c:pt>
                <c:pt idx="36">
                  <c:v>234.2487496666842</c:v>
                </c:pt>
                <c:pt idx="37">
                  <c:v>246.18954277758556</c:v>
                </c:pt>
                <c:pt idx="38">
                  <c:v>258.56009653871524</c:v>
                </c:pt>
                <c:pt idx="39">
                  <c:v>271.3754398217186</c:v>
                </c:pt>
                <c:pt idx="40">
                  <c:v>284.6511108751622</c:v>
                </c:pt>
                <c:pt idx="41">
                  <c:v>298.40317400633529</c:v>
                </c:pt>
                <c:pt idx="42">
                  <c:v>312.64823678895203</c:v>
                </c:pt>
                <c:pt idx="43">
                  <c:v>327.40346781263662</c:v>
                </c:pt>
                <c:pt idx="44">
                  <c:v>342.68661499053326</c:v>
                </c:pt>
                <c:pt idx="45">
                  <c:v>358.51602444184886</c:v>
                </c:pt>
                <c:pt idx="46">
                  <c:v>374.91065996662059</c:v>
                </c:pt>
                <c:pt idx="47">
                  <c:v>391.8901231304942</c:v>
                </c:pt>
                <c:pt idx="48">
                  <c:v>409.47467397780724</c:v>
                </c:pt>
                <c:pt idx="49">
                  <c:v>427.68525239179309</c:v>
                </c:pt>
                <c:pt idx="50">
                  <c:v>446.54350012125917</c:v>
                </c:pt>
                <c:pt idx="51">
                  <c:v>466.07178349364</c:v>
                </c:pt>
                <c:pt idx="52">
                  <c:v>486.29321683489462</c:v>
                </c:pt>
                <c:pt idx="53">
                  <c:v>507.23168661729477</c:v>
                </c:pt>
                <c:pt idx="54">
                  <c:v>528.91187635674794</c:v>
                </c:pt>
                <c:pt idx="55">
                  <c:v>551.35929228191071</c:v>
                </c:pt>
                <c:pt idx="56">
                  <c:v>574.60028979797482</c:v>
                </c:pt>
                <c:pt idx="57">
                  <c:v>598.66210076865298</c:v>
                </c:pt>
                <c:pt idx="58">
                  <c:v>623.57286164055574</c:v>
                </c:pt>
                <c:pt idx="59">
                  <c:v>649.36164243482449</c:v>
                </c:pt>
                <c:pt idx="60">
                  <c:v>676.05847663158863</c:v>
                </c:pt>
                <c:pt idx="61">
                  <c:v>703.69439197352574</c:v>
                </c:pt>
                <c:pt idx="62">
                  <c:v>732.30144221554053</c:v>
                </c:pt>
                <c:pt idx="63">
                  <c:v>761.91273984833185</c:v>
                </c:pt>
                <c:pt idx="64">
                  <c:v>792.56248982438694</c:v>
                </c:pt>
                <c:pt idx="65">
                  <c:v>824.28602431574109</c:v>
                </c:pt>
                <c:pt idx="66">
                  <c:v>857.11983853365064</c:v>
                </c:pt>
                <c:pt idx="67">
                  <c:v>891.1016276411641</c:v>
                </c:pt>
                <c:pt idx="68">
                  <c:v>926.27032479043396</c:v>
                </c:pt>
                <c:pt idx="69">
                  <c:v>962.66614031749145</c:v>
                </c:pt>
                <c:pt idx="70">
                  <c:v>1000.3306021281057</c:v>
                </c:pt>
                <c:pt idx="71">
                  <c:v>1039.3065973092794</c:v>
                </c:pt>
                <c:pt idx="72">
                  <c:v>1079.6384150018773</c:v>
                </c:pt>
                <c:pt idx="73">
                  <c:v>1121.3717905708613</c:v>
                </c:pt>
                <c:pt idx="74">
                  <c:v>1164.5539511106047</c:v>
                </c:pt>
                <c:pt idx="75">
                  <c:v>1209.2336623237779</c:v>
                </c:pt>
                <c:pt idx="76">
                  <c:v>1255.4612768133577</c:v>
                </c:pt>
                <c:pt idx="77">
                  <c:v>1303.2887838283809</c:v>
                </c:pt>
                <c:pt idx="78">
                  <c:v>1352.7698605051728</c:v>
                </c:pt>
                <c:pt idx="79">
                  <c:v>1403.9599246469152</c:v>
                </c:pt>
                <c:pt idx="80">
                  <c:v>1456.916189085576</c:v>
                </c:pt>
                <c:pt idx="81">
                  <c:v>1511.6977176714204</c:v>
                </c:pt>
                <c:pt idx="82">
                  <c:v>1568.36548293654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3296"/>
        <c:axId val="148193280"/>
      </c:scatterChart>
      <c:valAx>
        <c:axId val="1481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3280"/>
        <c:crosses val="autoZero"/>
        <c:crossBetween val="midCat"/>
      </c:valAx>
      <c:valAx>
        <c:axId val="1481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3.3900791260595597</c:v>
                </c:pt>
                <c:pt idx="3">
                  <c:v>3.5163010579093186</c:v>
                </c:pt>
                <c:pt idx="4">
                  <c:v>3.6470977495157029</c:v>
                </c:pt>
                <c:pt idx="5">
                  <c:v>3.782630249594892</c:v>
                </c:pt>
                <c:pt idx="6">
                  <c:v>3.9230650992789537</c:v>
                </c:pt>
                <c:pt idx="7">
                  <c:v>4.0685745130002964</c:v>
                </c:pt>
                <c:pt idx="8">
                  <c:v>4.2193365651063059</c:v>
                </c:pt>
                <c:pt idx="9">
                  <c:v>4.3755353823773868</c:v>
                </c:pt>
                <c:pt idx="10">
                  <c:v>4.537361342627416</c:v>
                </c:pt>
                <c:pt idx="11">
                  <c:v>4.7050112795702601</c:v>
                </c:pt>
                <c:pt idx="12">
                  <c:v>4.8786886941417409</c:v>
                </c:pt>
                <c:pt idx="13">
                  <c:v>5.0586039724712073</c:v>
                </c:pt>
                <c:pt idx="14">
                  <c:v>5.244974610703208</c:v>
                </c:pt>
                <c:pt idx="15">
                  <c:v>5.4380254468749545</c:v>
                </c:pt>
                <c:pt idx="16">
                  <c:v>5.6379889000610826</c:v>
                </c:pt>
                <c:pt idx="17">
                  <c:v>5.8451052170039413</c:v>
                </c:pt>
                <c:pt idx="18">
                  <c:v>6.059622726452651</c:v>
                </c:pt>
                <c:pt idx="19">
                  <c:v>6.2817981014420186</c:v>
                </c:pt>
                <c:pt idx="20">
                  <c:v>6.5118966297474383</c:v>
                </c:pt>
                <c:pt idx="21">
                  <c:v>6.7501924927595702</c:v>
                </c:pt>
                <c:pt idx="22">
                  <c:v>6.9969690530294057</c:v>
                </c:pt>
                <c:pt idx="23">
                  <c:v>7.2525191507407358</c:v>
                </c:pt>
                <c:pt idx="24">
                  <c:v>7.5171454093749572</c:v>
                </c:pt>
                <c:pt idx="25">
                  <c:v>7.7911605508405879</c:v>
                </c:pt>
                <c:pt idx="26">
                  <c:v>8.0748877203467178</c:v>
                </c:pt>
                <c:pt idx="27">
                  <c:v>8.3686608213084188</c:v>
                </c:pt>
                <c:pt idx="28">
                  <c:v>8.6728248605799791</c:v>
                </c:pt>
                <c:pt idx="29">
                  <c:v>8.9877363043190712</c:v>
                </c:pt>
                <c:pt idx="30">
                  <c:v>9.3137634447949349</c:v>
                </c:pt>
                <c:pt idx="31">
                  <c:v>9.6512867784618006</c:v>
                </c:pt>
                <c:pt idx="32">
                  <c:v>10.000699395626382</c:v>
                </c:pt>
                <c:pt idx="33">
                  <c:v>10.362407382050213</c:v>
                </c:pt>
                <c:pt idx="34">
                  <c:v>10.736830232833819</c:v>
                </c:pt>
                <c:pt idx="35">
                  <c:v>11.124401278941924</c:v>
                </c:pt>
                <c:pt idx="36">
                  <c:v>11.525568126737335</c:v>
                </c:pt>
                <c:pt idx="37">
                  <c:v>11.940793110901351</c:v>
                </c:pt>
                <c:pt idx="38">
                  <c:v>12.370553761129672</c:v>
                </c:pt>
                <c:pt idx="39">
                  <c:v>12.815343283003374</c:v>
                </c:pt>
                <c:pt idx="40">
                  <c:v>13.275671053443597</c:v>
                </c:pt>
                <c:pt idx="41">
                  <c:v>13.752063131173086</c:v>
                </c:pt>
                <c:pt idx="42">
                  <c:v>14.245062782616719</c:v>
                </c:pt>
                <c:pt idx="43">
                  <c:v>14.755231023684599</c:v>
                </c:pt>
                <c:pt idx="44">
                  <c:v>15.283147177896655</c:v>
                </c:pt>
                <c:pt idx="45">
                  <c:v>15.829409451315605</c:v>
                </c:pt>
                <c:pt idx="46">
                  <c:v>16.394635524771711</c:v>
                </c:pt>
                <c:pt idx="47">
                  <c:v>16.979463163873625</c:v>
                </c:pt>
                <c:pt idx="48">
                  <c:v>17.584550847313047</c:v>
                </c:pt>
                <c:pt idx="49">
                  <c:v>18.210578413985868</c:v>
                </c:pt>
                <c:pt idx="50">
                  <c:v>18.858247729466097</c:v>
                </c:pt>
                <c:pt idx="51">
                  <c:v>19.528283372380809</c:v>
                </c:pt>
                <c:pt idx="52">
                  <c:v>20.221433341254638</c:v>
                </c:pt>
                <c:pt idx="53">
                  <c:v>20.938469782400166</c:v>
                </c:pt>
                <c:pt idx="54">
                  <c:v>21.680189739453176</c:v>
                </c:pt>
                <c:pt idx="55">
                  <c:v>22.447415925162819</c:v>
                </c:pt>
                <c:pt idx="56">
                  <c:v>23.240997516064088</c:v>
                </c:pt>
                <c:pt idx="57">
                  <c:v>24.061810970678184</c:v>
                </c:pt>
                <c:pt idx="58">
                  <c:v>24.910760871902749</c:v>
                </c:pt>
                <c:pt idx="59">
                  <c:v>25.788780794268696</c:v>
                </c:pt>
                <c:pt idx="60">
                  <c:v>26.696834196764119</c:v>
                </c:pt>
                <c:pt idx="61">
                  <c:v>27.635915341937107</c:v>
                </c:pt>
                <c:pt idx="62">
                  <c:v>28.607050242014832</c:v>
                </c:pt>
                <c:pt idx="63">
                  <c:v>29.611297632791327</c:v>
                </c:pt>
                <c:pt idx="64">
                  <c:v>30.649749976055141</c:v>
                </c:pt>
                <c:pt idx="65">
                  <c:v>31.72353449135419</c:v>
                </c:pt>
                <c:pt idx="66">
                  <c:v>32.833814217909556</c:v>
                </c:pt>
                <c:pt idx="67">
                  <c:v>33.981789107513507</c:v>
                </c:pt>
                <c:pt idx="68">
                  <c:v>35.16869714926991</c:v>
                </c:pt>
                <c:pt idx="69">
                  <c:v>36.395815527057444</c:v>
                </c:pt>
                <c:pt idx="70">
                  <c:v>37.664461810614249</c:v>
                </c:pt>
                <c:pt idx="71">
                  <c:v>38.975995181173623</c:v>
                </c:pt>
                <c:pt idx="72">
                  <c:v>40.331817692597852</c:v>
                </c:pt>
                <c:pt idx="73">
                  <c:v>41.733375568984094</c:v>
                </c:pt>
                <c:pt idx="74">
                  <c:v>43.182160539743279</c:v>
                </c:pt>
                <c:pt idx="75">
                  <c:v>44.679711213173185</c:v>
                </c:pt>
                <c:pt idx="76">
                  <c:v>46.227614489579757</c:v>
                </c:pt>
                <c:pt idx="77">
                  <c:v>47.827507015023144</c:v>
                </c:pt>
                <c:pt idx="78">
                  <c:v>49.481076676791815</c:v>
                </c:pt>
                <c:pt idx="79">
                  <c:v>51.190064141742312</c:v>
                </c:pt>
                <c:pt idx="80">
                  <c:v>52.956264438660874</c:v>
                </c:pt>
                <c:pt idx="81">
                  <c:v>54.78152858584432</c:v>
                </c:pt>
                <c:pt idx="82">
                  <c:v>56.667765265119627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4928"/>
        <c:axId val="148206720"/>
      </c:scatterChart>
      <c:valAx>
        <c:axId val="148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6720"/>
        <c:crosses val="autoZero"/>
        <c:crossBetween val="midCat"/>
      </c:valAx>
      <c:valAx>
        <c:axId val="1482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28.441052039742758</c:v>
                </c:pt>
                <c:pt idx="3">
                  <c:v>42.661578060628266</c:v>
                </c:pt>
                <c:pt idx="4">
                  <c:v>56.882104082189855</c:v>
                </c:pt>
                <c:pt idx="5">
                  <c:v>71.102630104427533</c:v>
                </c:pt>
                <c:pt idx="6">
                  <c:v>85.323156127341292</c:v>
                </c:pt>
                <c:pt idx="7">
                  <c:v>99.543682150931133</c:v>
                </c:pt>
                <c:pt idx="8">
                  <c:v>113.76420817519707</c:v>
                </c:pt>
                <c:pt idx="9">
                  <c:v>127.98473420013909</c:v>
                </c:pt>
                <c:pt idx="10">
                  <c:v>142.2052602257572</c:v>
                </c:pt>
                <c:pt idx="11">
                  <c:v>156.42578625205138</c:v>
                </c:pt>
                <c:pt idx="12">
                  <c:v>170.64631227902166</c:v>
                </c:pt>
                <c:pt idx="13">
                  <c:v>184.866838306668</c:v>
                </c:pt>
                <c:pt idx="14">
                  <c:v>199.08736433499044</c:v>
                </c:pt>
                <c:pt idx="15">
                  <c:v>213.30789036398897</c:v>
                </c:pt>
                <c:pt idx="16">
                  <c:v>227.52841639366358</c:v>
                </c:pt>
                <c:pt idx="17">
                  <c:v>241.74894242401427</c:v>
                </c:pt>
                <c:pt idx="18">
                  <c:v>255.96946845504107</c:v>
                </c:pt>
                <c:pt idx="19">
                  <c:v>270.18999448674396</c:v>
                </c:pt>
                <c:pt idx="20">
                  <c:v>284.41052051912288</c:v>
                </c:pt>
                <c:pt idx="21">
                  <c:v>298.63104655217791</c:v>
                </c:pt>
                <c:pt idx="22">
                  <c:v>312.85157258590903</c:v>
                </c:pt>
                <c:pt idx="23">
                  <c:v>327.07209862031624</c:v>
                </c:pt>
                <c:pt idx="24">
                  <c:v>341.29262465539955</c:v>
                </c:pt>
                <c:pt idx="25">
                  <c:v>355.5131506911589</c:v>
                </c:pt>
                <c:pt idx="26">
                  <c:v>369.73367672759434</c:v>
                </c:pt>
                <c:pt idx="27">
                  <c:v>383.95420276470588</c:v>
                </c:pt>
                <c:pt idx="28">
                  <c:v>398.17472880249352</c:v>
                </c:pt>
                <c:pt idx="29">
                  <c:v>412.39525484095725</c:v>
                </c:pt>
                <c:pt idx="30">
                  <c:v>426.61578088009708</c:v>
                </c:pt>
                <c:pt idx="31">
                  <c:v>440.83630691991294</c:v>
                </c:pt>
                <c:pt idx="32">
                  <c:v>455.0568329604049</c:v>
                </c:pt>
                <c:pt idx="33">
                  <c:v>469.27735900157296</c:v>
                </c:pt>
                <c:pt idx="34">
                  <c:v>483.49788504341711</c:v>
                </c:pt>
                <c:pt idx="35">
                  <c:v>497.71841108593736</c:v>
                </c:pt>
                <c:pt idx="36">
                  <c:v>511.93893712913365</c:v>
                </c:pt>
                <c:pt idx="37">
                  <c:v>526.15946317300609</c:v>
                </c:pt>
                <c:pt idx="38">
                  <c:v>540.37998921755457</c:v>
                </c:pt>
                <c:pt idx="39">
                  <c:v>554.60051526277914</c:v>
                </c:pt>
                <c:pt idx="40">
                  <c:v>568.82104130867981</c:v>
                </c:pt>
                <c:pt idx="41">
                  <c:v>583.04156735525657</c:v>
                </c:pt>
                <c:pt idx="42">
                  <c:v>597.26209340250944</c:v>
                </c:pt>
                <c:pt idx="43">
                  <c:v>611.48261945043839</c:v>
                </c:pt>
                <c:pt idx="44">
                  <c:v>625.70314549904333</c:v>
                </c:pt>
                <c:pt idx="45">
                  <c:v>639.92367154832436</c:v>
                </c:pt>
                <c:pt idx="46">
                  <c:v>654.14419759828149</c:v>
                </c:pt>
                <c:pt idx="47">
                  <c:v>668.36472364891472</c:v>
                </c:pt>
                <c:pt idx="48">
                  <c:v>682.58524970022404</c:v>
                </c:pt>
                <c:pt idx="49">
                  <c:v>696.80577575220946</c:v>
                </c:pt>
                <c:pt idx="50">
                  <c:v>711.02630180487097</c:v>
                </c:pt>
                <c:pt idx="51">
                  <c:v>725.24682785820858</c:v>
                </c:pt>
                <c:pt idx="52">
                  <c:v>739.46735391222228</c:v>
                </c:pt>
                <c:pt idx="53">
                  <c:v>753.68787996691208</c:v>
                </c:pt>
                <c:pt idx="54">
                  <c:v>767.90840602227797</c:v>
                </c:pt>
                <c:pt idx="55">
                  <c:v>782.12893207831985</c:v>
                </c:pt>
                <c:pt idx="56">
                  <c:v>796.34945813503782</c:v>
                </c:pt>
                <c:pt idx="57">
                  <c:v>810.56998419243189</c:v>
                </c:pt>
                <c:pt idx="58">
                  <c:v>824.79051025050205</c:v>
                </c:pt>
                <c:pt idx="59">
                  <c:v>839.01103630924831</c:v>
                </c:pt>
                <c:pt idx="60">
                  <c:v>853.23156236867067</c:v>
                </c:pt>
                <c:pt idx="61">
                  <c:v>867.45208842876912</c:v>
                </c:pt>
                <c:pt idx="62">
                  <c:v>881.67261448954366</c:v>
                </c:pt>
                <c:pt idx="63">
                  <c:v>895.8931405509943</c:v>
                </c:pt>
                <c:pt idx="64">
                  <c:v>910.11366661312104</c:v>
                </c:pt>
                <c:pt idx="65">
                  <c:v>924.33419267592387</c:v>
                </c:pt>
                <c:pt idx="66">
                  <c:v>938.55471873940269</c:v>
                </c:pt>
                <c:pt idx="67">
                  <c:v>952.7752448035576</c:v>
                </c:pt>
                <c:pt idx="68">
                  <c:v>966.9957708683886</c:v>
                </c:pt>
                <c:pt idx="69">
                  <c:v>981.21629693389571</c:v>
                </c:pt>
                <c:pt idx="70">
                  <c:v>995.4368230000789</c:v>
                </c:pt>
                <c:pt idx="71">
                  <c:v>1009.6573490669382</c:v>
                </c:pt>
                <c:pt idx="72">
                  <c:v>1023.8778751344736</c:v>
                </c:pt>
                <c:pt idx="73">
                  <c:v>1038.098401202685</c:v>
                </c:pt>
                <c:pt idx="74">
                  <c:v>1052.3189272715724</c:v>
                </c:pt>
                <c:pt idx="75">
                  <c:v>1066.5394533411361</c:v>
                </c:pt>
                <c:pt idx="76">
                  <c:v>1080.7599794113758</c:v>
                </c:pt>
                <c:pt idx="77">
                  <c:v>1094.9805054822916</c:v>
                </c:pt>
                <c:pt idx="78">
                  <c:v>1109.2010315538835</c:v>
                </c:pt>
                <c:pt idx="79">
                  <c:v>1123.4215576261515</c:v>
                </c:pt>
                <c:pt idx="80">
                  <c:v>1137.6420836990956</c:v>
                </c:pt>
                <c:pt idx="81">
                  <c:v>1151.8626097727158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31680"/>
        <c:axId val="148233216"/>
      </c:scatterChart>
      <c:valAx>
        <c:axId val="1482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3216"/>
        <c:crosses val="autoZero"/>
        <c:crossBetween val="midCat"/>
      </c:valAx>
      <c:valAx>
        <c:axId val="148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14.220526020209421</c:v>
                </c:pt>
                <c:pt idx="3">
                  <c:v>14.220526020885506</c:v>
                </c:pt>
                <c:pt idx="4">
                  <c:v>14.220526021561589</c:v>
                </c:pt>
                <c:pt idx="5">
                  <c:v>14.220526022237676</c:v>
                </c:pt>
                <c:pt idx="6">
                  <c:v>14.220526022913761</c:v>
                </c:pt>
                <c:pt idx="7">
                  <c:v>14.220526023589846</c:v>
                </c:pt>
                <c:pt idx="8">
                  <c:v>14.220526024265933</c:v>
                </c:pt>
                <c:pt idx="9">
                  <c:v>14.220526024942016</c:v>
                </c:pt>
                <c:pt idx="10">
                  <c:v>14.220526025618101</c:v>
                </c:pt>
                <c:pt idx="11">
                  <c:v>14.220526026294186</c:v>
                </c:pt>
                <c:pt idx="12">
                  <c:v>14.220526026970273</c:v>
                </c:pt>
                <c:pt idx="13">
                  <c:v>14.220526027646356</c:v>
                </c:pt>
                <c:pt idx="14">
                  <c:v>14.220526028322441</c:v>
                </c:pt>
                <c:pt idx="15">
                  <c:v>14.220526028998528</c:v>
                </c:pt>
                <c:pt idx="16">
                  <c:v>14.220526029674613</c:v>
                </c:pt>
                <c:pt idx="17">
                  <c:v>14.220526030350698</c:v>
                </c:pt>
                <c:pt idx="18">
                  <c:v>14.220526031026781</c:v>
                </c:pt>
                <c:pt idx="19">
                  <c:v>14.220526031702869</c:v>
                </c:pt>
                <c:pt idx="20">
                  <c:v>14.220526032378954</c:v>
                </c:pt>
                <c:pt idx="21">
                  <c:v>14.220526033055037</c:v>
                </c:pt>
                <c:pt idx="22">
                  <c:v>14.220526033731121</c:v>
                </c:pt>
                <c:pt idx="23">
                  <c:v>14.220526034407207</c:v>
                </c:pt>
                <c:pt idx="24">
                  <c:v>14.220526035083294</c:v>
                </c:pt>
                <c:pt idx="25">
                  <c:v>14.220526035759377</c:v>
                </c:pt>
                <c:pt idx="26">
                  <c:v>14.220526036435462</c:v>
                </c:pt>
                <c:pt idx="27">
                  <c:v>14.220526037111547</c:v>
                </c:pt>
                <c:pt idx="28">
                  <c:v>14.220526037787632</c:v>
                </c:pt>
                <c:pt idx="29">
                  <c:v>14.220526038463719</c:v>
                </c:pt>
                <c:pt idx="30">
                  <c:v>14.220526039139804</c:v>
                </c:pt>
                <c:pt idx="31">
                  <c:v>14.220526039815889</c:v>
                </c:pt>
                <c:pt idx="32">
                  <c:v>14.220526040491972</c:v>
                </c:pt>
                <c:pt idx="33">
                  <c:v>14.220526041168057</c:v>
                </c:pt>
                <c:pt idx="34">
                  <c:v>14.220526041844145</c:v>
                </c:pt>
                <c:pt idx="35">
                  <c:v>14.220526042520229</c:v>
                </c:pt>
                <c:pt idx="36">
                  <c:v>14.220526043196312</c:v>
                </c:pt>
                <c:pt idx="37">
                  <c:v>14.220526043872397</c:v>
                </c:pt>
                <c:pt idx="38">
                  <c:v>14.220526044548484</c:v>
                </c:pt>
                <c:pt idx="39">
                  <c:v>14.220526045224569</c:v>
                </c:pt>
                <c:pt idx="40">
                  <c:v>14.220526045900654</c:v>
                </c:pt>
                <c:pt idx="41">
                  <c:v>14.220526046576738</c:v>
                </c:pt>
                <c:pt idx="42">
                  <c:v>14.220526047252825</c:v>
                </c:pt>
                <c:pt idx="43">
                  <c:v>14.220526047928907</c:v>
                </c:pt>
                <c:pt idx="44">
                  <c:v>14.220526048604993</c:v>
                </c:pt>
                <c:pt idx="45">
                  <c:v>14.22052604928108</c:v>
                </c:pt>
                <c:pt idx="46">
                  <c:v>14.220526049957163</c:v>
                </c:pt>
                <c:pt idx="47">
                  <c:v>14.22052605063325</c:v>
                </c:pt>
                <c:pt idx="48">
                  <c:v>14.220526051309333</c:v>
                </c:pt>
                <c:pt idx="49">
                  <c:v>14.22052605198542</c:v>
                </c:pt>
                <c:pt idx="50">
                  <c:v>14.220526052661503</c:v>
                </c:pt>
                <c:pt idx="51">
                  <c:v>14.220526053337588</c:v>
                </c:pt>
                <c:pt idx="52">
                  <c:v>14.220526054013677</c:v>
                </c:pt>
                <c:pt idx="53">
                  <c:v>14.22052605468976</c:v>
                </c:pt>
                <c:pt idx="54">
                  <c:v>14.220526055365845</c:v>
                </c:pt>
                <c:pt idx="55">
                  <c:v>14.220526056041928</c:v>
                </c:pt>
                <c:pt idx="56">
                  <c:v>14.220526056718015</c:v>
                </c:pt>
                <c:pt idx="57">
                  <c:v>14.220526057394101</c:v>
                </c:pt>
                <c:pt idx="58">
                  <c:v>14.220526058070185</c:v>
                </c:pt>
                <c:pt idx="59">
                  <c:v>14.220526058746268</c:v>
                </c:pt>
                <c:pt idx="60">
                  <c:v>14.220526059422355</c:v>
                </c:pt>
                <c:pt idx="61">
                  <c:v>14.22052606009844</c:v>
                </c:pt>
                <c:pt idx="62">
                  <c:v>14.220526060774525</c:v>
                </c:pt>
                <c:pt idx="63">
                  <c:v>14.220526061450611</c:v>
                </c:pt>
                <c:pt idx="64">
                  <c:v>14.220526062126694</c:v>
                </c:pt>
                <c:pt idx="65">
                  <c:v>14.220526062802779</c:v>
                </c:pt>
                <c:pt idx="66">
                  <c:v>14.220526063478863</c:v>
                </c:pt>
                <c:pt idx="67">
                  <c:v>14.220526064154951</c:v>
                </c:pt>
                <c:pt idx="68">
                  <c:v>14.220526064831036</c:v>
                </c:pt>
                <c:pt idx="69">
                  <c:v>14.220526065507119</c:v>
                </c:pt>
                <c:pt idx="70">
                  <c:v>14.220526066183206</c:v>
                </c:pt>
                <c:pt idx="71">
                  <c:v>14.220526066859293</c:v>
                </c:pt>
                <c:pt idx="72">
                  <c:v>14.220526067535376</c:v>
                </c:pt>
                <c:pt idx="73">
                  <c:v>14.220526068211459</c:v>
                </c:pt>
                <c:pt idx="74">
                  <c:v>14.220526068887546</c:v>
                </c:pt>
                <c:pt idx="75">
                  <c:v>14.220526069563633</c:v>
                </c:pt>
                <c:pt idx="76">
                  <c:v>14.220526070239716</c:v>
                </c:pt>
                <c:pt idx="77">
                  <c:v>14.220526070915801</c:v>
                </c:pt>
                <c:pt idx="78">
                  <c:v>14.220526071591886</c:v>
                </c:pt>
                <c:pt idx="79">
                  <c:v>14.220526072267971</c:v>
                </c:pt>
                <c:pt idx="80">
                  <c:v>14.220526072944057</c:v>
                </c:pt>
                <c:pt idx="81">
                  <c:v>14.220526073620141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5776"/>
        <c:axId val="148754432"/>
      </c:scatterChart>
      <c:valAx>
        <c:axId val="148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4432"/>
        <c:crosses val="autoZero"/>
        <c:crossBetween val="midCat"/>
      </c:valAx>
      <c:valAx>
        <c:axId val="148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0.44251729937008288</c:v>
                </c:pt>
                <c:pt idx="3">
                  <c:v>1.5985294111679011</c:v>
                </c:pt>
                <c:pt idx="4">
                  <c:v>3.3884692649360959</c:v>
                </c:pt>
                <c:pt idx="5">
                  <c:v>5.7743276664279382</c:v>
                </c:pt>
                <c:pt idx="6">
                  <c:v>8.7309522849948049</c:v>
                </c:pt>
                <c:pt idx="7">
                  <c:v>12.239664206760084</c:v>
                </c:pt>
                <c:pt idx="8">
                  <c:v>16.285677429185132</c:v>
                </c:pt>
                <c:pt idx="9">
                  <c:v>20.856796083273256</c:v>
                </c:pt>
                <c:pt idx="10">
                  <c:v>25.942665933137359</c:v>
                </c:pt>
                <c:pt idx="11">
                  <c:v>31.53430552079956</c:v>
                </c:pt>
                <c:pt idx="12">
                  <c:v>37.623793584782597</c:v>
                </c:pt>
                <c:pt idx="13">
                  <c:v>44.204050568545242</c:v>
                </c:pt>
                <c:pt idx="14">
                  <c:v>51.268680105579918</c:v>
                </c:pt>
                <c:pt idx="15">
                  <c:v>58.811850504799636</c:v>
                </c:pt>
                <c:pt idx="16">
                  <c:v>66.828203912996059</c:v>
                </c:pt>
                <c:pt idx="17">
                  <c:v>75.312785221755931</c:v>
                </c:pt>
                <c:pt idx="18">
                  <c:v>84.26098542781952</c:v>
                </c:pt>
                <c:pt idx="19">
                  <c:v>93.668495810014633</c:v>
                </c:pt>
                <c:pt idx="20">
                  <c:v>103.53127035725169</c:v>
                </c:pt>
                <c:pt idx="21">
                  <c:v>113.84549459684479</c:v>
                </c:pt>
                <c:pt idx="22">
                  <c:v>124.60755946132659</c:v>
                </c:pt>
                <c:pt idx="23">
                  <c:v>135.81403917416446</c:v>
                </c:pt>
                <c:pt idx="24">
                  <c:v>147.4616723789066</c:v>
                </c:pt>
                <c:pt idx="25">
                  <c:v>159.54734591388194</c:v>
                </c:pt>
                <c:pt idx="26">
                  <c:v>172.06808076533576</c:v>
                </c:pt>
                <c:pt idx="27">
                  <c:v>185.02101983037335</c:v>
                </c:pt>
                <c:pt idx="28">
                  <c:v>198.40341719509922</c:v>
                </c:pt>
                <c:pt idx="29">
                  <c:v>212.21262869096384</c:v>
                </c:pt>
                <c:pt idx="30">
                  <c:v>226.44610353631725</c:v>
                </c:pt>
                <c:pt idx="31">
                  <c:v>241.10137690529405</c:v>
                </c:pt>
                <c:pt idx="32">
                  <c:v>256.17606329362087</c:v>
                </c:pt>
                <c:pt idx="33">
                  <c:v>271.6678505728525</c:v>
                </c:pt>
                <c:pt idx="34">
                  <c:v>287.57449464240779</c:v>
                </c:pt>
                <c:pt idx="35">
                  <c:v>303.89381460303554</c:v>
                </c:pt>
                <c:pt idx="36">
                  <c:v>320.62368838715111</c:v>
                </c:pt>
                <c:pt idx="37">
                  <c:v>337.76204879101113</c:v>
                </c:pt>
                <c:pt idx="38">
                  <c:v>355.30687986181977</c:v>
                </c:pt>
                <c:pt idx="39">
                  <c:v>373.25621359928118</c:v>
                </c:pt>
                <c:pt idx="40">
                  <c:v>391.60812693693589</c:v>
                </c:pt>
                <c:pt idx="41">
                  <c:v>410.36073897294358</c:v>
                </c:pt>
                <c:pt idx="42">
                  <c:v>429.51220842418195</c:v>
                </c:pt>
                <c:pt idx="43">
                  <c:v>449.06073128075872</c:v>
                </c:pt>
                <c:pt idx="44">
                  <c:v>469.0045386408234</c:v>
                </c:pt>
                <c:pt idx="45">
                  <c:v>489.34189470810122</c:v>
                </c:pt>
                <c:pt idx="46">
                  <c:v>510.07109493657737</c:v>
                </c:pt>
                <c:pt idx="47">
                  <c:v>531.19046430862079</c:v>
                </c:pt>
                <c:pt idx="48">
                  <c:v>552.69835573432556</c:v>
                </c:pt>
                <c:pt idx="49">
                  <c:v>574.59314856122967</c:v>
                </c:pt>
                <c:pt idx="50">
                  <c:v>596.87324718484922</c:v>
                </c:pt>
                <c:pt idx="51">
                  <c:v>619.5370797511921</c:v>
                </c:pt>
                <c:pt idx="52">
                  <c:v>642.58309694374805</c:v>
                </c:pt>
                <c:pt idx="53">
                  <c:v>666.00977084785097</c:v>
                </c:pt>
                <c:pt idx="54">
                  <c:v>689.81559388616358</c:v>
                </c:pt>
                <c:pt idx="55">
                  <c:v>713.99907781976106</c:v>
                </c:pt>
                <c:pt idx="56">
                  <c:v>738.55875280963357</c:v>
                </c:pt>
                <c:pt idx="57">
                  <c:v>763.49316653392884</c:v>
                </c:pt>
                <c:pt idx="58">
                  <c:v>788.80088335693824</c:v>
                </c:pt>
                <c:pt idx="59">
                  <c:v>814.48048354586251</c:v>
                </c:pt>
                <c:pt idx="60">
                  <c:v>840.53056253189243</c:v>
                </c:pt>
                <c:pt idx="61">
                  <c:v>866.94973021262729</c:v>
                </c:pt>
                <c:pt idx="62">
                  <c:v>893.73661029268567</c:v>
                </c:pt>
                <c:pt idx="63">
                  <c:v>920.88983966008709</c:v>
                </c:pt>
                <c:pt idx="64">
                  <c:v>948.40806779589525</c:v>
                </c:pt>
                <c:pt idx="65">
                  <c:v>976.28995621490742</c:v>
                </c:pt>
                <c:pt idx="66">
                  <c:v>1004.5341779353373</c:v>
                </c:pt>
                <c:pt idx="67">
                  <c:v>1033.1394169757145</c:v>
                </c:pt>
                <c:pt idx="68">
                  <c:v>1062.1043678771093</c:v>
                </c:pt>
                <c:pt idx="69">
                  <c:v>1091.4277352492702</c:v>
                </c:pt>
                <c:pt idx="70">
                  <c:v>1121.1082333390543</c:v>
                </c:pt>
                <c:pt idx="71">
                  <c:v>1151.1445856198777</c:v>
                </c:pt>
                <c:pt idx="72">
                  <c:v>1181.5355244009154</c:v>
                </c:pt>
                <c:pt idx="73">
                  <c:v>1212.2797904548254</c:v>
                </c:pt>
                <c:pt idx="74">
                  <c:v>1243.3761326630008</c:v>
                </c:pt>
                <c:pt idx="75">
                  <c:v>1274.8233076773176</c:v>
                </c:pt>
                <c:pt idx="76">
                  <c:v>1306.6200795973259</c:v>
                </c:pt>
                <c:pt idx="77">
                  <c:v>1338.7652196622694</c:v>
                </c:pt>
                <c:pt idx="78">
                  <c:v>1371.2575059568373</c:v>
                </c:pt>
                <c:pt idx="79">
                  <c:v>1404.0957231300736</c:v>
                </c:pt>
                <c:pt idx="80">
                  <c:v>1437.2786621267273</c:v>
                </c:pt>
                <c:pt idx="81">
                  <c:v>1470.8051199302724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9488"/>
        <c:axId val="159933568"/>
      </c:scatterChart>
      <c:valAx>
        <c:axId val="1599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3568"/>
        <c:crosses val="autoZero"/>
        <c:crossBetween val="midCat"/>
      </c:valAx>
      <c:valAx>
        <c:axId val="159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M7" sqref="M7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217</v>
      </c>
      <c r="G4">
        <v>136</v>
      </c>
      <c r="H4">
        <v>1651.5620570000001</v>
      </c>
      <c r="I4">
        <v>1646.9748945714289</v>
      </c>
      <c r="J4">
        <v>1.4154672857146124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218</v>
      </c>
      <c r="G5">
        <v>137</v>
      </c>
      <c r="H5">
        <v>1653.3969219999999</v>
      </c>
      <c r="I5">
        <v>1648.5738484285716</v>
      </c>
      <c r="J5">
        <v>1.5989538571427602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219</v>
      </c>
      <c r="G6">
        <v>138</v>
      </c>
      <c r="H6">
        <v>1654.130868</v>
      </c>
      <c r="I6">
        <v>1649.8844662857143</v>
      </c>
      <c r="J6">
        <v>1.3106178571426881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220</v>
      </c>
      <c r="G7">
        <v>139</v>
      </c>
      <c r="H7">
        <v>1655.9657340000001</v>
      </c>
      <c r="I7">
        <v>1651.2212965714284</v>
      </c>
      <c r="J7">
        <v>1.3368302857140861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221</v>
      </c>
      <c r="G8">
        <v>140</v>
      </c>
      <c r="H8">
        <v>1656.5161929999999</v>
      </c>
      <c r="I8">
        <v>1652.5581268571427</v>
      </c>
      <c r="J8">
        <v>1.3368302857143135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222</v>
      </c>
      <c r="G9">
        <v>141</v>
      </c>
      <c r="H9">
        <v>1656.5161929999999</v>
      </c>
      <c r="I9">
        <v>1653.7901077142856</v>
      </c>
      <c r="J9">
        <v>1.2319808571428439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223</v>
      </c>
      <c r="G10">
        <v>142</v>
      </c>
      <c r="H10">
        <v>1657.6171119999999</v>
      </c>
      <c r="I10">
        <v>1655.1007255714285</v>
      </c>
      <c r="J10">
        <v>1.3106178571429155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224</v>
      </c>
      <c r="G11">
        <v>143</v>
      </c>
      <c r="H11">
        <v>1661.1033560000001</v>
      </c>
      <c r="I11">
        <v>1656.4637682857142</v>
      </c>
      <c r="J11">
        <v>1.3630427142857116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225</v>
      </c>
      <c r="G12">
        <v>144</v>
      </c>
      <c r="H12">
        <v>1662.2042750000001</v>
      </c>
      <c r="I12">
        <v>1657.7219615714287</v>
      </c>
      <c r="J12">
        <v>1.2581932857144693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226</v>
      </c>
      <c r="G13">
        <v>145</v>
      </c>
      <c r="H13">
        <v>1666.9749240000001</v>
      </c>
      <c r="I13">
        <v>1659.5568267142858</v>
      </c>
      <c r="J13">
        <v>1.8348651428570975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227</v>
      </c>
      <c r="G14">
        <v>146</v>
      </c>
      <c r="H14">
        <v>1668.2593300000001</v>
      </c>
      <c r="I14">
        <v>1661.313054714286</v>
      </c>
      <c r="J14">
        <v>1.756228000000192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228</v>
      </c>
      <c r="G15">
        <v>147</v>
      </c>
      <c r="H15">
        <v>1671.7455729999999</v>
      </c>
      <c r="I15">
        <v>1663.4886804285718</v>
      </c>
      <c r="J15">
        <v>2.1756257142858431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229</v>
      </c>
      <c r="G16">
        <v>148</v>
      </c>
      <c r="H16">
        <v>1672.8464919999999</v>
      </c>
      <c r="I16">
        <v>1665.8215802857144</v>
      </c>
      <c r="J16">
        <v>2.3328998571425927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230</v>
      </c>
      <c r="G17">
        <v>149</v>
      </c>
      <c r="H17">
        <v>1675.59879</v>
      </c>
      <c r="I17">
        <v>1668.3903914285713</v>
      </c>
      <c r="J17">
        <v>2.56881114285693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231</v>
      </c>
      <c r="G18">
        <v>150</v>
      </c>
      <c r="H18">
        <v>1678.9015469999999</v>
      </c>
      <c r="I18">
        <v>1670.9329901428571</v>
      </c>
      <c r="J18">
        <v>2.5425987142857593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232</v>
      </c>
      <c r="G19">
        <v>151</v>
      </c>
      <c r="H19">
        <v>1682.9382499999999</v>
      </c>
      <c r="I19">
        <v>1673.8949865714283</v>
      </c>
      <c r="J19">
        <v>2.9619964285711831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233</v>
      </c>
      <c r="G20">
        <v>152</v>
      </c>
      <c r="H20">
        <v>1689.543764</v>
      </c>
      <c r="I20">
        <v>1677.1191065714283</v>
      </c>
      <c r="J20">
        <v>3.2241200000000845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234</v>
      </c>
      <c r="G21">
        <v>153</v>
      </c>
      <c r="H21">
        <v>1695.4153329999999</v>
      </c>
      <c r="I21">
        <v>1680.9985355714286</v>
      </c>
      <c r="J21">
        <v>3.8794290000003002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235</v>
      </c>
      <c r="G22">
        <v>154</v>
      </c>
      <c r="H22">
        <v>1697.800657</v>
      </c>
      <c r="I22">
        <v>1684.7206904285715</v>
      </c>
      <c r="J22">
        <v>3.7221548571428684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236</v>
      </c>
      <c r="G23">
        <v>155</v>
      </c>
      <c r="H23">
        <v>1700.5529550000001</v>
      </c>
      <c r="I23">
        <v>1688.6787565714283</v>
      </c>
      <c r="J23">
        <v>3.958066142856751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237</v>
      </c>
      <c r="G24">
        <v>156</v>
      </c>
      <c r="H24">
        <v>1712.6630640000001</v>
      </c>
      <c r="I24">
        <v>1693.9736528571427</v>
      </c>
      <c r="J24">
        <v>5.2948962857144579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238</v>
      </c>
      <c r="G25">
        <v>157</v>
      </c>
      <c r="H25">
        <v>1717.8006869999999</v>
      </c>
      <c r="I25">
        <v>1699.5306728571429</v>
      </c>
      <c r="J25">
        <v>5.5570200000001932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239</v>
      </c>
      <c r="G26">
        <v>158</v>
      </c>
      <c r="H26">
        <v>1726.4245530000001</v>
      </c>
      <c r="I26">
        <v>1705.7430018571431</v>
      </c>
      <c r="J26">
        <v>6.2123290000001816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240</v>
      </c>
      <c r="G27">
        <v>159</v>
      </c>
      <c r="H27">
        <v>1737.2502569999999</v>
      </c>
      <c r="I27">
        <v>1712.5582151428571</v>
      </c>
      <c r="J27">
        <v>6.8152132857139804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241</v>
      </c>
      <c r="G28">
        <v>160</v>
      </c>
      <c r="H28">
        <v>1752.4796369999999</v>
      </c>
      <c r="I28">
        <v>1720.7102585714288</v>
      </c>
      <c r="J28">
        <v>8.1520434285716874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242</v>
      </c>
      <c r="G29">
        <v>161</v>
      </c>
      <c r="H29">
        <v>1761.2869889999999</v>
      </c>
      <c r="I29">
        <v>1729.7797345714287</v>
      </c>
      <c r="J29">
        <v>9.0694759999998951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243</v>
      </c>
      <c r="G30">
        <v>162</v>
      </c>
      <c r="H30">
        <v>1768.442963</v>
      </c>
      <c r="I30">
        <v>1739.4783071428571</v>
      </c>
      <c r="J30">
        <v>9.6985725714284854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244</v>
      </c>
      <c r="G31">
        <v>163</v>
      </c>
      <c r="H31">
        <v>1776.8833420000001</v>
      </c>
      <c r="I31">
        <v>1748.6526325714283</v>
      </c>
      <c r="J31">
        <v>9.1743254285711373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245</v>
      </c>
      <c r="G32">
        <v>164</v>
      </c>
      <c r="H32">
        <v>1789.1769380000001</v>
      </c>
      <c r="I32">
        <v>1758.8492398571429</v>
      </c>
      <c r="J32">
        <v>10.196607285714663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246</v>
      </c>
      <c r="G33">
        <v>165</v>
      </c>
      <c r="H33">
        <v>1795.0485060000001</v>
      </c>
      <c r="I33">
        <v>1768.6526617142856</v>
      </c>
      <c r="J33">
        <v>9.8034218571426663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247</v>
      </c>
      <c r="G34">
        <v>166</v>
      </c>
      <c r="H34">
        <v>1807.5255890000001</v>
      </c>
      <c r="I34">
        <v>1778.6919948571428</v>
      </c>
      <c r="J34">
        <v>10.039333142857231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248</v>
      </c>
      <c r="G35">
        <v>167</v>
      </c>
      <c r="H35">
        <v>1817.98432</v>
      </c>
      <c r="I35">
        <v>1788.0498067142855</v>
      </c>
      <c r="J35">
        <v>9.3578118571426785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249</v>
      </c>
      <c r="G36">
        <v>168</v>
      </c>
      <c r="H36">
        <v>1828.443051</v>
      </c>
      <c r="I36">
        <v>1797.643529857143</v>
      </c>
      <c r="J36">
        <v>9.5937231428574705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250</v>
      </c>
      <c r="G37">
        <v>169</v>
      </c>
      <c r="H37">
        <v>1835.7825110000001</v>
      </c>
      <c r="I37">
        <v>1807.2634652857143</v>
      </c>
      <c r="J37">
        <v>9.6199354285713525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251</v>
      </c>
      <c r="G38">
        <v>170</v>
      </c>
      <c r="H38">
        <v>1845.8742689999999</v>
      </c>
      <c r="I38">
        <v>1817.119312</v>
      </c>
      <c r="J38">
        <v>9.8558467142856898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252</v>
      </c>
      <c r="G39">
        <v>171</v>
      </c>
      <c r="H39">
        <v>1855.2320810000001</v>
      </c>
      <c r="I39">
        <v>1826.5557609999998</v>
      </c>
      <c r="J39">
        <v>9.4364489999998113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253</v>
      </c>
      <c r="G40">
        <v>172</v>
      </c>
      <c r="H40">
        <v>1864.5898930000001</v>
      </c>
      <c r="I40">
        <v>1836.4902448571429</v>
      </c>
      <c r="J40">
        <v>9.93448385714305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254</v>
      </c>
      <c r="G41">
        <v>173</v>
      </c>
      <c r="H41">
        <v>1871.011921</v>
      </c>
      <c r="I41">
        <v>1845.559720857143</v>
      </c>
      <c r="J41">
        <v>9.0694760000001224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255</v>
      </c>
      <c r="G42">
        <v>174</v>
      </c>
      <c r="H42">
        <v>1885.3238679999999</v>
      </c>
      <c r="I42">
        <v>1855.1796562857141</v>
      </c>
      <c r="J42">
        <v>9.6199354285711252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256</v>
      </c>
      <c r="G43">
        <v>175</v>
      </c>
      <c r="H43">
        <v>1889.727545</v>
      </c>
      <c r="I43">
        <v>1863.9345840000001</v>
      </c>
      <c r="J43">
        <v>8.754927714285941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257</v>
      </c>
      <c r="G44">
        <v>176</v>
      </c>
      <c r="H44">
        <v>1894.1312210000001</v>
      </c>
      <c r="I44">
        <v>1872.2701140000001</v>
      </c>
      <c r="J44">
        <v>8.3355300000000625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258</v>
      </c>
      <c r="G45">
        <v>177</v>
      </c>
      <c r="H45">
        <v>1907.342249</v>
      </c>
      <c r="I45">
        <v>1881.051254</v>
      </c>
      <c r="J45">
        <v>8.781139999999823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259</v>
      </c>
      <c r="G46">
        <v>178</v>
      </c>
      <c r="H46">
        <v>1918.1679529999999</v>
      </c>
      <c r="I46">
        <v>1890.0420928571427</v>
      </c>
      <c r="J46">
        <v>8.9908388571427622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260</v>
      </c>
      <c r="G47">
        <v>179</v>
      </c>
      <c r="H47">
        <v>1927.342279</v>
      </c>
      <c r="I47">
        <v>1899.0067194285714</v>
      </c>
      <c r="J47">
        <v>8.9646265714286528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261</v>
      </c>
      <c r="G48">
        <v>180</v>
      </c>
      <c r="H48">
        <v>1934.314766</v>
      </c>
      <c r="I48">
        <v>1908.0499830000001</v>
      </c>
      <c r="J48">
        <v>9.0432635714287244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262</v>
      </c>
      <c r="G49">
        <v>181</v>
      </c>
      <c r="H49">
        <v>1941.6542260000001</v>
      </c>
      <c r="I49">
        <v>1916.0971770000001</v>
      </c>
      <c r="J49">
        <v>8.0471939999999904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263</v>
      </c>
      <c r="G50">
        <v>182</v>
      </c>
      <c r="H50">
        <v>1946.9753350000001</v>
      </c>
      <c r="I50">
        <v>1924.2754327142854</v>
      </c>
      <c r="J50">
        <v>8.178255714285342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264</v>
      </c>
      <c r="G51">
        <v>183</v>
      </c>
      <c r="H51">
        <v>1952.8469030000001</v>
      </c>
      <c r="I51">
        <v>1932.6633872857142</v>
      </c>
      <c r="J51">
        <v>8.387954571428736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265</v>
      </c>
      <c r="G52">
        <v>184</v>
      </c>
      <c r="H52">
        <v>1978.3515279999999</v>
      </c>
      <c r="I52">
        <v>1942.8075700000002</v>
      </c>
      <c r="J52">
        <v>10.144182714285989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266</v>
      </c>
      <c r="G53">
        <v>185</v>
      </c>
      <c r="H53">
        <v>1994.6818270000001</v>
      </c>
      <c r="I53">
        <v>1953.7381234285715</v>
      </c>
      <c r="J53">
        <v>10.930553428571329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267</v>
      </c>
      <c r="G54">
        <v>186</v>
      </c>
      <c r="H54">
        <v>2024.590128</v>
      </c>
      <c r="I54">
        <v>1967.6306732857142</v>
      </c>
      <c r="J54">
        <v>13.89254985714274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268</v>
      </c>
      <c r="G55">
        <v>187</v>
      </c>
      <c r="H55">
        <v>2040.369968</v>
      </c>
      <c r="I55">
        <v>1982.7814164285717</v>
      </c>
      <c r="J55">
        <v>15.150743142857436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269</v>
      </c>
      <c r="G56">
        <v>188</v>
      </c>
      <c r="H56">
        <v>2060.7369699999999</v>
      </c>
      <c r="I56">
        <v>1999.7932369999999</v>
      </c>
      <c r="J56">
        <v>17.011820571428188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270</v>
      </c>
      <c r="G57">
        <v>189</v>
      </c>
      <c r="H57">
        <v>2072.6635930000002</v>
      </c>
      <c r="I57">
        <v>2017.7487024285713</v>
      </c>
      <c r="J57">
        <v>17.955465428571415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271</v>
      </c>
      <c r="G58">
        <v>190</v>
      </c>
      <c r="H58">
        <v>2089.5443519999999</v>
      </c>
      <c r="I58">
        <v>2037.2769094285718</v>
      </c>
      <c r="J58">
        <v>19.528207000000521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272</v>
      </c>
      <c r="G59">
        <v>191</v>
      </c>
      <c r="H59">
        <v>2113.9480570000001</v>
      </c>
      <c r="I59">
        <v>2056.6478421428569</v>
      </c>
      <c r="J59">
        <v>19.370932714285118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273</v>
      </c>
      <c r="G60">
        <v>192</v>
      </c>
      <c r="H60">
        <v>2132.663681</v>
      </c>
      <c r="I60">
        <v>2076.3595355714283</v>
      </c>
      <c r="J60">
        <v>19.71169342857138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274</v>
      </c>
      <c r="G61">
        <v>193</v>
      </c>
      <c r="H61">
        <v>2155.2325209999999</v>
      </c>
      <c r="I61">
        <v>2095.0227345714284</v>
      </c>
      <c r="J61">
        <v>18.663199000000077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275</v>
      </c>
      <c r="G62">
        <v>194</v>
      </c>
      <c r="H62">
        <v>2177.434389</v>
      </c>
      <c r="I62">
        <v>2114.6033661428569</v>
      </c>
      <c r="J62">
        <v>19.580631571428512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276</v>
      </c>
      <c r="G63">
        <v>195</v>
      </c>
      <c r="H63">
        <v>2202.3885540000001</v>
      </c>
      <c r="I63">
        <v>2134.8393067142856</v>
      </c>
      <c r="J63">
        <v>20.235940571428728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277</v>
      </c>
      <c r="G64">
        <v>196</v>
      </c>
      <c r="H64">
        <v>2216.333529</v>
      </c>
      <c r="I64">
        <v>2155.3635832857144</v>
      </c>
      <c r="J64">
        <v>20.5242765714288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278</v>
      </c>
      <c r="G65">
        <v>197</v>
      </c>
      <c r="H65">
        <v>2230.0950170000001</v>
      </c>
      <c r="I65">
        <v>2175.4422497142855</v>
      </c>
      <c r="J65">
        <v>20.078666428571069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279</v>
      </c>
      <c r="G66">
        <v>198</v>
      </c>
      <c r="H66">
        <v>2252.4803710000001</v>
      </c>
      <c r="I66">
        <v>2195.232580285714</v>
      </c>
      <c r="J66">
        <v>19.790330571428512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280</v>
      </c>
      <c r="G67">
        <v>199</v>
      </c>
      <c r="H67">
        <v>2273.948292</v>
      </c>
      <c r="I67">
        <v>2215.416096142857</v>
      </c>
      <c r="J67">
        <v>20.183515857142993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281</v>
      </c>
      <c r="G68">
        <v>200</v>
      </c>
      <c r="H68">
        <v>2293.214375</v>
      </c>
      <c r="I68">
        <v>2235.1277895714288</v>
      </c>
      <c r="J68">
        <v>19.711693428571834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282</v>
      </c>
      <c r="G69">
        <v>201</v>
      </c>
      <c r="H69">
        <v>2320.0034059999998</v>
      </c>
      <c r="I69">
        <v>2255.494792</v>
      </c>
      <c r="J69">
        <v>20.367002428571141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283</v>
      </c>
      <c r="G70">
        <v>202</v>
      </c>
      <c r="H70">
        <v>2342.9392189999999</v>
      </c>
      <c r="I70">
        <v>2275.5734584285715</v>
      </c>
      <c r="J70">
        <v>20.078666428571523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284</v>
      </c>
      <c r="G71">
        <v>203</v>
      </c>
      <c r="H71">
        <v>2359.2695180000001</v>
      </c>
      <c r="I71">
        <v>2295.9928854285713</v>
      </c>
      <c r="J71">
        <v>20.419426999999814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285</v>
      </c>
      <c r="G72">
        <v>204</v>
      </c>
      <c r="H72">
        <v>2366.4254919999998</v>
      </c>
      <c r="I72">
        <v>2315.4686675714283</v>
      </c>
      <c r="J72">
        <v>19.475782142857042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286</v>
      </c>
      <c r="G73">
        <v>205</v>
      </c>
      <c r="H73">
        <v>2386.2420350000002</v>
      </c>
      <c r="I73">
        <v>2334.5774767142861</v>
      </c>
      <c r="J73">
        <v>19.108809142857808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287</v>
      </c>
      <c r="G74">
        <v>206</v>
      </c>
      <c r="H74">
        <v>2413.3980379999998</v>
      </c>
      <c r="I74">
        <v>2354.498869</v>
      </c>
      <c r="J74">
        <v>19.921392285713864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288</v>
      </c>
      <c r="G75">
        <v>207</v>
      </c>
      <c r="H75">
        <v>2436.150365</v>
      </c>
      <c r="I75">
        <v>2374.9182961428569</v>
      </c>
      <c r="J75">
        <v>20.419427142856875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289</v>
      </c>
      <c r="G76">
        <v>208</v>
      </c>
      <c r="H76">
        <v>2459.8201250000002</v>
      </c>
      <c r="I76">
        <v>2394.8921131428569</v>
      </c>
      <c r="J76">
        <v>19.973817000000054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290</v>
      </c>
      <c r="G77">
        <v>209</v>
      </c>
      <c r="H77">
        <v>2485.3247489999999</v>
      </c>
      <c r="I77">
        <v>2415.2329031428571</v>
      </c>
      <c r="J77">
        <v>20.340790000000197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291</v>
      </c>
      <c r="G78">
        <v>210</v>
      </c>
      <c r="H78">
        <v>2500.3706430000002</v>
      </c>
      <c r="I78">
        <v>2435.3902067142853</v>
      </c>
      <c r="J78">
        <v>20.157303571428201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292</v>
      </c>
      <c r="G79">
        <v>211</v>
      </c>
      <c r="H79">
        <v>2513.398185</v>
      </c>
      <c r="I79">
        <v>2456.3863057142858</v>
      </c>
      <c r="J79">
        <v>20.996099000000413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293</v>
      </c>
      <c r="G80">
        <v>212</v>
      </c>
      <c r="H80">
        <v>2529.911971</v>
      </c>
      <c r="I80">
        <v>2476.9105822857141</v>
      </c>
      <c r="J80">
        <v>20.524276571428345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294</v>
      </c>
      <c r="G81">
        <v>213</v>
      </c>
      <c r="H81">
        <v>2553.2147570000002</v>
      </c>
      <c r="I81">
        <v>2496.8843992857142</v>
      </c>
      <c r="J81">
        <v>19.973817000000054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295</v>
      </c>
      <c r="G82">
        <v>214</v>
      </c>
      <c r="H82">
        <v>2573.7652459999999</v>
      </c>
      <c r="I82">
        <v>2516.5436679999998</v>
      </c>
      <c r="J82">
        <v>19.659268714285645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296</v>
      </c>
      <c r="G83">
        <v>215</v>
      </c>
      <c r="H83">
        <v>2596.1505999999999</v>
      </c>
      <c r="I83">
        <v>2536.0194501428568</v>
      </c>
      <c r="J83">
        <v>19.475782142857042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297</v>
      </c>
      <c r="G84">
        <v>216</v>
      </c>
      <c r="H84">
        <v>2620.9212779999998</v>
      </c>
      <c r="I84">
        <v>2555.3903828571429</v>
      </c>
      <c r="J84">
        <v>19.370932714286027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298</v>
      </c>
      <c r="G85">
        <v>217</v>
      </c>
      <c r="H85">
        <v>2635.2332259999998</v>
      </c>
      <c r="I85">
        <v>2574.656466142857</v>
      </c>
      <c r="J85">
        <v>19.266083285714103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299</v>
      </c>
      <c r="G86">
        <v>218</v>
      </c>
      <c r="H86">
        <v>2652.664444</v>
      </c>
      <c r="I86">
        <v>2594.5516459999999</v>
      </c>
      <c r="J86">
        <v>19.895179857142921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300</v>
      </c>
      <c r="G87">
        <v>219</v>
      </c>
      <c r="H87">
        <v>2679.8204470000001</v>
      </c>
      <c r="I87">
        <v>2615.9671425714287</v>
      </c>
      <c r="J87">
        <v>21.415496571428775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301</v>
      </c>
      <c r="G88">
        <v>220</v>
      </c>
      <c r="H88">
        <v>2712.6645319999998</v>
      </c>
      <c r="I88">
        <v>2638.7456818571432</v>
      </c>
      <c r="J88">
        <v>22.778539285714487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302</v>
      </c>
      <c r="G89">
        <v>221</v>
      </c>
      <c r="H89">
        <v>2754.6829429999998</v>
      </c>
      <c r="I89">
        <v>2664.5910671428569</v>
      </c>
      <c r="J89">
        <v>25.845385285713746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303</v>
      </c>
      <c r="G90">
        <v>222</v>
      </c>
      <c r="H90">
        <v>2792.8481360000001</v>
      </c>
      <c r="I90">
        <v>2692.6907151428572</v>
      </c>
      <c r="J90">
        <v>28.099648000000343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304</v>
      </c>
      <c r="G91">
        <v>223</v>
      </c>
      <c r="H91">
        <v>2823.4903829999998</v>
      </c>
      <c r="I91">
        <v>2721.6291587142855</v>
      </c>
      <c r="J91">
        <v>28.938443571428252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305</v>
      </c>
      <c r="G92">
        <v>224</v>
      </c>
      <c r="H92">
        <v>2837.8023309999999</v>
      </c>
      <c r="I92">
        <v>2750.5676022857142</v>
      </c>
      <c r="J92">
        <v>28.938443571428706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306</v>
      </c>
      <c r="G93">
        <v>225</v>
      </c>
      <c r="H93">
        <v>2848.4445479999999</v>
      </c>
      <c r="I93">
        <v>2778.5361885714287</v>
      </c>
      <c r="J93">
        <v>27.968586285714537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307</v>
      </c>
      <c r="G94">
        <v>226</v>
      </c>
      <c r="H94">
        <v>2869.5454970000001</v>
      </c>
      <c r="I94">
        <v>2805.6397671428567</v>
      </c>
      <c r="J94">
        <v>27.103578571427988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308</v>
      </c>
      <c r="G95">
        <v>227</v>
      </c>
      <c r="H95">
        <v>2897.8024190000001</v>
      </c>
      <c r="I95">
        <v>2832.0880367142854</v>
      </c>
      <c r="J95">
        <v>26.448269571428682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309</v>
      </c>
      <c r="G96">
        <v>228</v>
      </c>
      <c r="H96">
        <v>2927.1602600000001</v>
      </c>
      <c r="I96">
        <v>2856.7276534285711</v>
      </c>
      <c r="J96">
        <v>24.639616714285694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310</v>
      </c>
      <c r="G97">
        <v>229</v>
      </c>
      <c r="H97">
        <v>2960.921777</v>
      </c>
      <c r="I97">
        <v>2880.7381735714284</v>
      </c>
      <c r="J97">
        <v>24.010520142857331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311</v>
      </c>
      <c r="G98">
        <v>230</v>
      </c>
      <c r="H98">
        <v>2985.6924560000002</v>
      </c>
      <c r="I98">
        <v>2903.9098982857145</v>
      </c>
      <c r="J98">
        <v>23.171724714286029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312</v>
      </c>
      <c r="G99">
        <v>231</v>
      </c>
      <c r="H99">
        <v>3003.4906470000001</v>
      </c>
      <c r="I99">
        <v>2927.5796577142855</v>
      </c>
      <c r="J99">
        <v>23.669759428571069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313</v>
      </c>
      <c r="G100">
        <v>232</v>
      </c>
      <c r="H100">
        <v>3019.6374599999999</v>
      </c>
      <c r="I100">
        <v>2952.0357880000001</v>
      </c>
      <c r="J100">
        <v>24.456130285714607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314</v>
      </c>
      <c r="G101">
        <v>233</v>
      </c>
      <c r="H101">
        <v>3046.4264899999998</v>
      </c>
      <c r="I101">
        <v>2977.3045012857142</v>
      </c>
      <c r="J101">
        <v>25.268713285714057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315</v>
      </c>
      <c r="G102">
        <v>234</v>
      </c>
      <c r="H102">
        <v>3077.4357100000002</v>
      </c>
      <c r="I102">
        <v>3002.9664000000002</v>
      </c>
      <c r="J102">
        <v>25.661898714286053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316</v>
      </c>
      <c r="G103">
        <v>235</v>
      </c>
      <c r="H103">
        <v>3112.6651200000001</v>
      </c>
      <c r="I103">
        <v>3029.4670942857147</v>
      </c>
      <c r="J103">
        <v>26.500694285714417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317</v>
      </c>
      <c r="G104">
        <v>236</v>
      </c>
      <c r="H104">
        <v>3162.2064770000002</v>
      </c>
      <c r="I104">
        <v>3058.2220514285718</v>
      </c>
      <c r="J104">
        <v>28.754957142857165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318</v>
      </c>
      <c r="G105">
        <v>237</v>
      </c>
      <c r="H105">
        <v>3216.885456</v>
      </c>
      <c r="I105">
        <v>3091.2496228571431</v>
      </c>
      <c r="J105">
        <v>33.027571428571264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319</v>
      </c>
      <c r="G106">
        <v>238</v>
      </c>
      <c r="H106">
        <v>3256.7020280000002</v>
      </c>
      <c r="I106">
        <v>3127.4226772857141</v>
      </c>
      <c r="J106">
        <v>36.173054428571049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320</v>
      </c>
      <c r="G107">
        <v>239</v>
      </c>
      <c r="H107">
        <v>3286.0598690000002</v>
      </c>
      <c r="I107">
        <v>3165.4830214285716</v>
      </c>
      <c r="J107">
        <v>38.060344142857502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321</v>
      </c>
      <c r="G108">
        <v>240</v>
      </c>
      <c r="H108">
        <v>3365.5095270000002</v>
      </c>
      <c r="I108">
        <v>3211.0663124285711</v>
      </c>
      <c r="J108">
        <v>45.583290999999463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322</v>
      </c>
      <c r="G109">
        <v>241</v>
      </c>
      <c r="H109">
        <v>3424.9591559999999</v>
      </c>
      <c r="I109">
        <v>3260.7125190000002</v>
      </c>
      <c r="J109">
        <v>49.646206571429047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323</v>
      </c>
      <c r="G110">
        <v>242</v>
      </c>
      <c r="H110">
        <v>3498.904219</v>
      </c>
      <c r="I110">
        <v>3315.8895331428571</v>
      </c>
      <c r="J110">
        <v>55.177014142856933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324</v>
      </c>
      <c r="G111">
        <v>243</v>
      </c>
      <c r="H111">
        <v>3589.7300399999999</v>
      </c>
      <c r="I111">
        <v>3376.9643278571425</v>
      </c>
      <c r="J111">
        <v>61.074794714285417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325</v>
      </c>
      <c r="G112">
        <v>244</v>
      </c>
      <c r="H112">
        <v>3681.1063210000002</v>
      </c>
      <c r="I112">
        <v>3443.2815942857137</v>
      </c>
      <c r="J112">
        <v>66.317266428571202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326</v>
      </c>
      <c r="G113">
        <v>245</v>
      </c>
      <c r="H113">
        <v>3730.4641919999999</v>
      </c>
      <c r="I113">
        <v>3510.9619034285711</v>
      </c>
      <c r="J113">
        <v>67.680309142857368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327</v>
      </c>
      <c r="G114">
        <v>246</v>
      </c>
      <c r="H114">
        <v>3786.2440900000001</v>
      </c>
      <c r="I114">
        <v>3582.416792142857</v>
      </c>
      <c r="J114">
        <v>71.454888714285971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328</v>
      </c>
      <c r="G115">
        <v>247</v>
      </c>
      <c r="H115">
        <v>3915.4185910000001</v>
      </c>
      <c r="I115">
        <v>3660.9752298571429</v>
      </c>
      <c r="J115">
        <v>78.558437714285901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329</v>
      </c>
      <c r="G116">
        <v>248</v>
      </c>
      <c r="H116">
        <v>4028.6297669999999</v>
      </c>
      <c r="I116">
        <v>3747.2138885714289</v>
      </c>
      <c r="J116">
        <v>86.238658714285975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330</v>
      </c>
      <c r="G117">
        <v>249</v>
      </c>
      <c r="H117">
        <v>4142.7583750000003</v>
      </c>
      <c r="I117">
        <v>3839.1930537142857</v>
      </c>
      <c r="J117">
        <v>91.9791651428568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331</v>
      </c>
      <c r="G118">
        <v>250</v>
      </c>
      <c r="H118">
        <v>4262.2080910000004</v>
      </c>
      <c r="I118">
        <v>3935.261346714286</v>
      </c>
      <c r="J118">
        <v>96.068293000000267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332</v>
      </c>
      <c r="G119">
        <v>251</v>
      </c>
      <c r="H119">
        <v>4373.4009150000002</v>
      </c>
      <c r="I119">
        <v>4034.1605744285721</v>
      </c>
      <c r="J119">
        <v>98.899227714286098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333</v>
      </c>
      <c r="G120">
        <v>252</v>
      </c>
      <c r="H120">
        <v>4448.2634099999996</v>
      </c>
      <c r="I120">
        <v>4136.7033198571435</v>
      </c>
      <c r="J120">
        <v>102.54274542857138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334</v>
      </c>
      <c r="G121">
        <v>253</v>
      </c>
      <c r="H121">
        <v>4537.9883129999998</v>
      </c>
      <c r="I121">
        <v>4244.0953517142862</v>
      </c>
      <c r="J121">
        <v>107.39203185714268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335</v>
      </c>
      <c r="G122">
        <v>254</v>
      </c>
      <c r="H122">
        <v>4646.7958120000003</v>
      </c>
      <c r="I122">
        <v>4348.5778118571434</v>
      </c>
      <c r="J122">
        <v>104.48246014285724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336</v>
      </c>
      <c r="G123">
        <v>255</v>
      </c>
      <c r="H123">
        <v>4749.9152290000002</v>
      </c>
      <c r="I123">
        <v>4451.6185921428578</v>
      </c>
      <c r="J123">
        <v>103.04078028571439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337</v>
      </c>
      <c r="G124">
        <v>256</v>
      </c>
      <c r="H124">
        <v>4864.4108100000003</v>
      </c>
      <c r="I124">
        <v>4554.7117971428579</v>
      </c>
      <c r="J124">
        <v>103.09320500000013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338</v>
      </c>
      <c r="G125">
        <v>257</v>
      </c>
      <c r="H125">
        <v>4995.970636</v>
      </c>
      <c r="I125">
        <v>4659.5350178571434</v>
      </c>
      <c r="J125">
        <v>104.82322071428553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339</v>
      </c>
      <c r="G126">
        <v>258</v>
      </c>
      <c r="H126">
        <v>5122.2093539999996</v>
      </c>
      <c r="I126">
        <v>4766.5076520000002</v>
      </c>
      <c r="J126">
        <v>106.9726341428568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340</v>
      </c>
      <c r="G127">
        <v>259</v>
      </c>
      <c r="H127">
        <v>5217.255365</v>
      </c>
      <c r="I127">
        <v>4876.3636455714286</v>
      </c>
      <c r="J127">
        <v>109.85599357142837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341</v>
      </c>
      <c r="G128">
        <v>260</v>
      </c>
      <c r="H128">
        <v>5217.255365</v>
      </c>
      <c r="I128">
        <v>4973.401795857143</v>
      </c>
      <c r="J128">
        <v>97.038150285714437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342</v>
      </c>
      <c r="G129">
        <v>261</v>
      </c>
      <c r="H129">
        <v>5217.255365</v>
      </c>
      <c r="I129">
        <v>5054.8960177142862</v>
      </c>
      <c r="J129">
        <v>81.494221857143202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343</v>
      </c>
      <c r="G130">
        <v>262</v>
      </c>
      <c r="H130">
        <v>5525.5126980000005</v>
      </c>
      <c r="I130">
        <v>5165.6956561428578</v>
      </c>
      <c r="J130">
        <v>110.7996384285716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344</v>
      </c>
      <c r="G131">
        <v>263</v>
      </c>
      <c r="H131">
        <v>5645.8798470000002</v>
      </c>
      <c r="I131">
        <v>5277.3340899999994</v>
      </c>
      <c r="J131">
        <v>111.63843385714154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345</v>
      </c>
      <c r="G132">
        <v>264</v>
      </c>
      <c r="H132">
        <v>5768.9992940000002</v>
      </c>
      <c r="I132">
        <v>5387.7667554285717</v>
      </c>
      <c r="J132">
        <v>110.43266542857236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346</v>
      </c>
      <c r="G133">
        <v>265</v>
      </c>
      <c r="H133">
        <v>5874.1370630000001</v>
      </c>
      <c r="I133">
        <v>5495.1849995714283</v>
      </c>
      <c r="J133">
        <v>107.41824414285657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347</v>
      </c>
      <c r="G134">
        <v>266</v>
      </c>
      <c r="H134">
        <v>5936.155503</v>
      </c>
      <c r="I134">
        <v>5597.8850192857144</v>
      </c>
      <c r="J134">
        <v>102.7000197142861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348</v>
      </c>
      <c r="G135">
        <v>267</v>
      </c>
      <c r="H135">
        <v>6011.9354300000005</v>
      </c>
      <c r="I135">
        <v>5711.4107428571433</v>
      </c>
      <c r="J135">
        <v>113.5257235714289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349</v>
      </c>
      <c r="G136">
        <v>268</v>
      </c>
      <c r="H136">
        <v>6088.632791</v>
      </c>
      <c r="I136">
        <v>5835.8932322857145</v>
      </c>
      <c r="J136">
        <v>124.48248942857117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350</v>
      </c>
      <c r="G137">
        <v>269</v>
      </c>
      <c r="H137">
        <v>6186.6145859999997</v>
      </c>
      <c r="I137">
        <v>5930.3363591428579</v>
      </c>
      <c r="J137">
        <v>94.443126857143398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351</v>
      </c>
      <c r="G138">
        <v>270</v>
      </c>
      <c r="H138">
        <v>6287.7156519999999</v>
      </c>
      <c r="I138">
        <v>6022.0271884285712</v>
      </c>
      <c r="J138">
        <v>91.690829285713335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352</v>
      </c>
      <c r="G139">
        <v>271</v>
      </c>
      <c r="H139">
        <v>6375.7891749999999</v>
      </c>
      <c r="I139">
        <v>6108.7114571428565</v>
      </c>
      <c r="J139">
        <v>86.684268714285281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353</v>
      </c>
      <c r="G140">
        <v>272</v>
      </c>
      <c r="H140">
        <v>6457.4406710000003</v>
      </c>
      <c r="I140">
        <v>6192.0405439999986</v>
      </c>
      <c r="J140">
        <v>83.329086857142102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354</v>
      </c>
      <c r="G141">
        <v>273</v>
      </c>
      <c r="H141">
        <v>6522.2114089999995</v>
      </c>
      <c r="I141">
        <v>6275.7628162857145</v>
      </c>
      <c r="J141">
        <v>83.722272285715917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355</v>
      </c>
      <c r="G142">
        <v>274</v>
      </c>
      <c r="H142">
        <v>6573.9546039999996</v>
      </c>
      <c r="I142">
        <v>6356.0512697142849</v>
      </c>
      <c r="J142">
        <v>80.288453428570392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356</v>
      </c>
      <c r="G143">
        <v>275</v>
      </c>
      <c r="H143">
        <v>6633.0372600000001</v>
      </c>
      <c r="I143">
        <v>6433.8233367142848</v>
      </c>
      <c r="J143">
        <v>77.772066999999879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357</v>
      </c>
      <c r="G144">
        <v>276</v>
      </c>
      <c r="H144">
        <v>6713.9548089999998</v>
      </c>
      <c r="I144">
        <v>6509.1576542857147</v>
      </c>
      <c r="J144">
        <v>75.334317571429892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358</v>
      </c>
      <c r="G145">
        <v>277</v>
      </c>
      <c r="H145">
        <v>6783.3127089999998</v>
      </c>
      <c r="I145">
        <v>6579.9572338571425</v>
      </c>
      <c r="J145">
        <v>70.799579571427785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359</v>
      </c>
      <c r="G146">
        <v>278</v>
      </c>
      <c r="H146">
        <v>6857.074286</v>
      </c>
      <c r="I146">
        <v>6648.7122497142855</v>
      </c>
      <c r="J146">
        <v>68.755015857143007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360</v>
      </c>
      <c r="G147">
        <v>279</v>
      </c>
      <c r="H147">
        <v>6935.9734840000001</v>
      </c>
      <c r="I147">
        <v>6717.0740801428574</v>
      </c>
      <c r="J147">
        <v>68.36183042857192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361</v>
      </c>
      <c r="G148">
        <v>280</v>
      </c>
      <c r="H148">
        <v>6985.8818140000003</v>
      </c>
      <c r="I148">
        <v>6783.3127094285719</v>
      </c>
      <c r="J148">
        <v>66.238629285714524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362</v>
      </c>
      <c r="G149">
        <v>281</v>
      </c>
      <c r="H149">
        <v>7031.7534409999998</v>
      </c>
      <c r="I149">
        <v>6848.7125432857138</v>
      </c>
      <c r="J149">
        <v>65.399833857141857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topLeftCell="D1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136</v>
      </c>
      <c r="B3">
        <f>A3-$A$3</f>
        <v>0</v>
      </c>
      <c r="C3" s="4">
        <f>Input!I4</f>
        <v>1646.9748945714289</v>
      </c>
      <c r="D3">
        <f>C3-$C$3</f>
        <v>0</v>
      </c>
      <c r="E3">
        <f t="shared" ref="E3:E34" si="0">(_Ac/(1+EXP(-1*(B3-_Muc)/_sc)))</f>
        <v>46.677280156909525</v>
      </c>
      <c r="F3">
        <f>(D3-E3)^2</f>
        <v>2178.7684828466199</v>
      </c>
      <c r="G3">
        <f>(E3-$H$4)^2</f>
        <v>68914.328319315711</v>
      </c>
      <c r="H3" s="2" t="s">
        <v>11</v>
      </c>
      <c r="I3" s="16">
        <f>SUM(F3:F167)</f>
        <v>130095.42458589716</v>
      </c>
      <c r="J3">
        <f>1-(I3/I5)</f>
        <v>0.97811639910265957</v>
      </c>
      <c r="L3">
        <f>Input!J4</f>
        <v>1.4154672857146124</v>
      </c>
      <c r="M3">
        <f>L3-$L$3</f>
        <v>0</v>
      </c>
      <c r="N3">
        <f>_Ac*EXP(-1*(B3-_Muc)/_sc)*(1/_sc)*(1/(1+EXP(-1*(B3-_Muc)/_sc))^2)+$L$3</f>
        <v>3.1968095167947013</v>
      </c>
      <c r="O3">
        <f>(L3-N3)^2</f>
        <v>3.1731801442293888</v>
      </c>
      <c r="P3">
        <f>(N3-$Q$4)^2</f>
        <v>45.133873864322524</v>
      </c>
      <c r="Q3" s="1" t="s">
        <v>11</v>
      </c>
      <c r="R3" s="16">
        <f>SUM(O3:O167)</f>
        <v>2831.9022390926157</v>
      </c>
      <c r="S3" s="5">
        <f>1-(R3/R5)</f>
        <v>0.71008875839629182</v>
      </c>
      <c r="V3">
        <f>COUNT(B3:B500)</f>
        <v>82</v>
      </c>
      <c r="X3">
        <v>5849019.7361564469</v>
      </c>
      <c r="Y3">
        <v>307.58703371882461</v>
      </c>
      <c r="Z3">
        <v>26.203222963580711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137</v>
      </c>
      <c r="B4">
        <f t="shared" ref="B4:B67" si="1">A4-$A$3</f>
        <v>1</v>
      </c>
      <c r="C4" s="4">
        <f>Input!I5</f>
        <v>1648.5738484285716</v>
      </c>
      <c r="D4">
        <f t="shared" ref="D4:D67" si="2">C4-$C$3</f>
        <v>1.5989538571427602</v>
      </c>
      <c r="E4">
        <f t="shared" si="0"/>
        <v>48.493049281836456</v>
      </c>
      <c r="F4">
        <f t="shared" ref="F4:F67" si="3">(D4-E4)^2</f>
        <v>2199.0561857002781</v>
      </c>
      <c r="G4">
        <f t="shared" ref="G4:G67" si="4">(E4-$H$4)^2</f>
        <v>67964.290668404486</v>
      </c>
      <c r="H4">
        <f>AVERAGE(D3:D167)</f>
        <v>309.19266698083595</v>
      </c>
      <c r="I4" t="s">
        <v>5</v>
      </c>
      <c r="J4" t="s">
        <v>6</v>
      </c>
      <c r="L4">
        <f>Input!J5</f>
        <v>1.5989538571427602</v>
      </c>
      <c r="M4">
        <f t="shared" ref="M4:M67" si="5">L4-$L$3</f>
        <v>0.18348657142814773</v>
      </c>
      <c r="N4">
        <f t="shared" ref="N4:N34" si="6">_Ac*EXP(-1*(B4-_Muc)/_sc)*(1/_sc)*(1/(1+EXP(-1*(B4-_Muc)/_sc))^2)+$L$3</f>
        <v>3.2661040300224311</v>
      </c>
      <c r="O4">
        <f t="shared" ref="O4:O67" si="7">(L4-N4)^2</f>
        <v>2.7793896989327167</v>
      </c>
      <c r="P4">
        <f t="shared" ref="P4:P67" si="8">(N4-$Q$4)^2</f>
        <v>44.207610276202743</v>
      </c>
      <c r="Q4">
        <f>AVERAGE(M3:M167)</f>
        <v>9.9149844076651767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138</v>
      </c>
      <c r="B5">
        <f t="shared" si="1"/>
        <v>2</v>
      </c>
      <c r="C5" s="4">
        <f>Input!I6</f>
        <v>1649.8844662857143</v>
      </c>
      <c r="D5">
        <f t="shared" si="2"/>
        <v>2.9095717142854483</v>
      </c>
      <c r="E5">
        <f t="shared" si="0"/>
        <v>50.379452109187277</v>
      </c>
      <c r="F5">
        <f t="shared" si="3"/>
        <v>2253.3895447062851</v>
      </c>
      <c r="G5">
        <f t="shared" si="4"/>
        <v>66984.280192198174</v>
      </c>
      <c r="I5">
        <f>SUM(G3:G167)</f>
        <v>5944881.9778881893</v>
      </c>
      <c r="J5" s="5">
        <f>1-((1-J3)*(V3-1)/(V3-1-1))</f>
        <v>0.97784285409144278</v>
      </c>
      <c r="L5">
        <f>Input!J6</f>
        <v>1.3106178571426881</v>
      </c>
      <c r="M5">
        <f t="shared" si="5"/>
        <v>-0.10484942857192436</v>
      </c>
      <c r="N5">
        <f t="shared" si="6"/>
        <v>3.3380940650651656</v>
      </c>
      <c r="O5">
        <f t="shared" si="7"/>
        <v>4.110659773691709</v>
      </c>
      <c r="P5">
        <f t="shared" si="8"/>
        <v>43.255486578585291</v>
      </c>
      <c r="R5">
        <f>SUM(P3:P167)</f>
        <v>9768.1698144139627</v>
      </c>
      <c r="S5" s="5">
        <f>1-((1-S3)*(V3-1)/(V3-1-1))</f>
        <v>0.70646486787624552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139</v>
      </c>
      <c r="B6">
        <f t="shared" si="1"/>
        <v>3</v>
      </c>
      <c r="C6" s="4">
        <f>Input!I7</f>
        <v>1651.2212965714284</v>
      </c>
      <c r="D6">
        <f t="shared" si="2"/>
        <v>4.2464019999995344</v>
      </c>
      <c r="E6">
        <f t="shared" si="0"/>
        <v>52.339236252758283</v>
      </c>
      <c r="F6">
        <f t="shared" si="3"/>
        <v>2312.9207064633251</v>
      </c>
      <c r="G6">
        <f t="shared" si="4"/>
        <v>65973.684876783402</v>
      </c>
      <c r="L6">
        <f>Input!J7</f>
        <v>1.3368302857140861</v>
      </c>
      <c r="M6">
        <f t="shared" si="5"/>
        <v>-7.8637000000526314E-2</v>
      </c>
      <c r="N6">
        <f t="shared" si="6"/>
        <v>3.412884472686684</v>
      </c>
      <c r="O6">
        <f t="shared" si="7"/>
        <v>4.3100009872464549</v>
      </c>
      <c r="P6">
        <f t="shared" si="8"/>
        <v>42.277303564447315</v>
      </c>
      <c r="V6" s="19" t="s">
        <v>17</v>
      </c>
      <c r="W6" s="20">
        <f>SQRT((S5-J5)^2)</f>
        <v>0.27137798621519726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140</v>
      </c>
      <c r="B7">
        <f t="shared" si="1"/>
        <v>4</v>
      </c>
      <c r="C7" s="4">
        <f>Input!I8</f>
        <v>1652.5581268571427</v>
      </c>
      <c r="D7">
        <f t="shared" si="2"/>
        <v>5.5832322857138479</v>
      </c>
      <c r="E7">
        <f t="shared" si="0"/>
        <v>54.375256203247062</v>
      </c>
      <c r="F7">
        <f t="shared" si="3"/>
        <v>2380.6615979691333</v>
      </c>
      <c r="G7">
        <f t="shared" si="4"/>
        <v>64931.912835394476</v>
      </c>
      <c r="L7">
        <f>Input!J8</f>
        <v>1.3368302857143135</v>
      </c>
      <c r="M7">
        <f t="shared" si="5"/>
        <v>-7.863700000029894E-2</v>
      </c>
      <c r="N7">
        <f t="shared" si="6"/>
        <v>3.4905841818575105</v>
      </c>
      <c r="O7">
        <f t="shared" si="7"/>
        <v>4.6386558451520008</v>
      </c>
      <c r="P7">
        <f t="shared" si="8"/>
        <v>41.272918261357596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141</v>
      </c>
      <c r="B8">
        <f t="shared" si="1"/>
        <v>5</v>
      </c>
      <c r="C8" s="4">
        <f>Input!I9</f>
        <v>1653.7901077142856</v>
      </c>
      <c r="D8">
        <f t="shared" si="2"/>
        <v>6.8152131428566918</v>
      </c>
      <c r="E8">
        <f t="shared" si="0"/>
        <v>56.490477485255099</v>
      </c>
      <c r="F8">
        <f t="shared" si="3"/>
        <v>2467.6318874871586</v>
      </c>
      <c r="G8">
        <f t="shared" si="4"/>
        <v>63858.396575860454</v>
      </c>
      <c r="L8">
        <f>Input!J9</f>
        <v>1.2319808571428439</v>
      </c>
      <c r="M8">
        <f t="shared" si="5"/>
        <v>-0.18348642857176856</v>
      </c>
      <c r="N8">
        <f t="shared" si="6"/>
        <v>3.5713063583550051</v>
      </c>
      <c r="O8">
        <f t="shared" si="7"/>
        <v>5.4724438006215292</v>
      </c>
      <c r="P8">
        <f t="shared" si="8"/>
        <v>40.242251193299701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142</v>
      </c>
      <c r="B9">
        <f t="shared" si="1"/>
        <v>6</v>
      </c>
      <c r="C9" s="4">
        <f>Input!I10</f>
        <v>1655.1007255714285</v>
      </c>
      <c r="D9">
        <f t="shared" si="2"/>
        <v>8.1258309999996072</v>
      </c>
      <c r="E9">
        <f t="shared" si="0"/>
        <v>58.687980975954069</v>
      </c>
      <c r="F9">
        <f t="shared" si="3"/>
        <v>2556.5310101909117</v>
      </c>
      <c r="G9">
        <f t="shared" si="4"/>
        <v>62752.597710404465</v>
      </c>
      <c r="L9">
        <f>Input!J10</f>
        <v>1.3106178571429155</v>
      </c>
      <c r="M9">
        <f t="shared" si="5"/>
        <v>-0.10484942857169699</v>
      </c>
      <c r="N9">
        <f t="shared" si="6"/>
        <v>3.6551685695295264</v>
      </c>
      <c r="O9">
        <f t="shared" si="7"/>
        <v>5.496918042952565</v>
      </c>
      <c r="P9">
        <f t="shared" si="8"/>
        <v>39.185294327373931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143</v>
      </c>
      <c r="B10">
        <f t="shared" si="1"/>
        <v>7</v>
      </c>
      <c r="C10" s="4">
        <f>Input!I11</f>
        <v>1656.4637682857142</v>
      </c>
      <c r="D10">
        <f t="shared" si="2"/>
        <v>9.4888737142853188</v>
      </c>
      <c r="E10">
        <f t="shared" si="0"/>
        <v>60.970967391700583</v>
      </c>
      <c r="F10">
        <f t="shared" si="3"/>
        <v>2650.4059694101607</v>
      </c>
      <c r="G10">
        <f t="shared" si="4"/>
        <v>61614.012146918969</v>
      </c>
      <c r="L10">
        <f>Input!J11</f>
        <v>1.3630427142857116</v>
      </c>
      <c r="M10">
        <f t="shared" si="5"/>
        <v>-5.242457142890089E-2</v>
      </c>
      <c r="N10">
        <f t="shared" si="6"/>
        <v>3.7422929554762288</v>
      </c>
      <c r="O10">
        <f t="shared" si="7"/>
        <v>5.6608317102051346</v>
      </c>
      <c r="P10">
        <f t="shared" si="8"/>
        <v>38.102119763926503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144</v>
      </c>
      <c r="B11">
        <f t="shared" si="1"/>
        <v>8</v>
      </c>
      <c r="C11" s="4">
        <f>Input!I12</f>
        <v>1657.7219615714287</v>
      </c>
      <c r="D11">
        <f t="shared" si="2"/>
        <v>10.747066999999788</v>
      </c>
      <c r="E11">
        <f t="shared" si="0"/>
        <v>63.342761949129432</v>
      </c>
      <c r="F11">
        <f t="shared" si="3"/>
        <v>2766.3071271819017</v>
      </c>
      <c r="G11">
        <f t="shared" si="4"/>
        <v>60442.175804099119</v>
      </c>
      <c r="L11">
        <f>Input!J12</f>
        <v>1.2581932857144693</v>
      </c>
      <c r="M11">
        <f t="shared" si="5"/>
        <v>-0.15727400000014313</v>
      </c>
      <c r="N11">
        <f t="shared" si="6"/>
        <v>3.8328064068614096</v>
      </c>
      <c r="O11">
        <f t="shared" si="7"/>
        <v>6.6286327235819895</v>
      </c>
      <c r="P11">
        <f t="shared" si="8"/>
        <v>36.992889233461305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145</v>
      </c>
      <c r="B12">
        <f t="shared" si="1"/>
        <v>9</v>
      </c>
      <c r="C12" s="4">
        <f>Input!I13</f>
        <v>1659.5568267142858</v>
      </c>
      <c r="D12">
        <f t="shared" si="2"/>
        <v>12.581932142856886</v>
      </c>
      <c r="E12">
        <f t="shared" si="0"/>
        <v>65.806819207506592</v>
      </c>
      <c r="F12">
        <f t="shared" si="3"/>
        <v>2832.8886030447156</v>
      </c>
      <c r="G12">
        <f t="shared" si="4"/>
        <v>59236.670896342257</v>
      </c>
      <c r="L12">
        <f>Input!J13</f>
        <v>1.8348651428570975</v>
      </c>
      <c r="M12">
        <f t="shared" si="5"/>
        <v>0.41939785714248501</v>
      </c>
      <c r="N12">
        <f t="shared" si="6"/>
        <v>3.9268407496618654</v>
      </c>
      <c r="O12">
        <f t="shared" si="7"/>
        <v>4.376361939466177</v>
      </c>
      <c r="P12">
        <f t="shared" si="8"/>
        <v>35.857864468885282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146</v>
      </c>
      <c r="B13">
        <f t="shared" si="1"/>
        <v>10</v>
      </c>
      <c r="C13" s="4">
        <f>Input!I14</f>
        <v>1661.313054714286</v>
      </c>
      <c r="D13">
        <f t="shared" si="2"/>
        <v>14.338160142857078</v>
      </c>
      <c r="E13">
        <f t="shared" si="0"/>
        <v>68.366728099390812</v>
      </c>
      <c r="F13">
        <f t="shared" si="3"/>
        <v>2919.0861554337839</v>
      </c>
      <c r="G13">
        <f t="shared" si="4"/>
        <v>57997.132838129553</v>
      </c>
      <c r="L13">
        <f>Input!J14</f>
        <v>1.756228000000192</v>
      </c>
      <c r="M13">
        <f t="shared" si="5"/>
        <v>0.34076071428557952</v>
      </c>
      <c r="N13">
        <f t="shared" si="6"/>
        <v>4.0245329370859082</v>
      </c>
      <c r="O13">
        <f t="shared" si="7"/>
        <v>5.1452072876074348</v>
      </c>
      <c r="P13">
        <f t="shared" si="8"/>
        <v>34.697418527249468</v>
      </c>
      <c r="S13" t="s">
        <v>23</v>
      </c>
      <c r="T13">
        <f>_Ac*0.8413</f>
        <v>4920780.3040284188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147</v>
      </c>
      <c r="B14">
        <f t="shared" si="1"/>
        <v>11</v>
      </c>
      <c r="C14" s="4">
        <f>Input!I15</f>
        <v>1663.4886804285718</v>
      </c>
      <c r="D14">
        <f t="shared" si="2"/>
        <v>16.513785857142921</v>
      </c>
      <c r="E14">
        <f t="shared" si="0"/>
        <v>71.026217156922144</v>
      </c>
      <c r="F14">
        <f t="shared" si="3"/>
        <v>2971.6051662131495</v>
      </c>
      <c r="G14">
        <f t="shared" si="4"/>
        <v>56723.257821726853</v>
      </c>
      <c r="L14">
        <f>Input!J15</f>
        <v>2.1756257142858431</v>
      </c>
      <c r="M14">
        <f t="shared" si="5"/>
        <v>0.76015842857123062</v>
      </c>
      <c r="N14">
        <f t="shared" si="6"/>
        <v>4.1260252489549663</v>
      </c>
      <c r="O14">
        <f t="shared" si="7"/>
        <v>3.8040583448375322</v>
      </c>
      <c r="P14">
        <f t="shared" si="8"/>
        <v>33.512048141214827</v>
      </c>
      <c r="S14" t="s">
        <v>24</v>
      </c>
      <c r="T14">
        <f>_Ac*0.9772</f>
        <v>5715662.0861720797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148</v>
      </c>
      <c r="B15">
        <f t="shared" si="1"/>
        <v>12</v>
      </c>
      <c r="C15" s="4">
        <f>Input!I16</f>
        <v>1665.8215802857144</v>
      </c>
      <c r="D15">
        <f t="shared" si="2"/>
        <v>18.846685714285513</v>
      </c>
      <c r="E15">
        <f t="shared" si="0"/>
        <v>73.789159941342817</v>
      </c>
      <c r="F15">
        <f t="shared" si="3"/>
        <v>3018.6754741908562</v>
      </c>
      <c r="G15">
        <f t="shared" si="4"/>
        <v>55414.811126492699</v>
      </c>
      <c r="L15">
        <f>Input!J16</f>
        <v>2.3328998571425927</v>
      </c>
      <c r="M15">
        <f t="shared" si="5"/>
        <v>0.91743257142798029</v>
      </c>
      <c r="N15">
        <f t="shared" si="6"/>
        <v>4.2314654988355898</v>
      </c>
      <c r="O15">
        <f t="shared" si="7"/>
        <v>3.6045514958171414</v>
      </c>
      <c r="P15">
        <f t="shared" si="8"/>
        <v>32.302387187023456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149</v>
      </c>
      <c r="B16">
        <f t="shared" si="1"/>
        <v>13</v>
      </c>
      <c r="C16" s="4">
        <f>Input!I17</f>
        <v>1668.3903914285713</v>
      </c>
      <c r="D16">
        <f t="shared" si="2"/>
        <v>21.415496857142443</v>
      </c>
      <c r="E16">
        <f t="shared" si="0"/>
        <v>76.659580683650347</v>
      </c>
      <c r="F16">
        <f t="shared" si="3"/>
        <v>3051.9087978302323</v>
      </c>
      <c r="G16">
        <f t="shared" si="4"/>
        <v>54071.636222894369</v>
      </c>
      <c r="L16">
        <f>Input!J17</f>
        <v>2.56881114285693</v>
      </c>
      <c r="M16">
        <f t="shared" si="5"/>
        <v>1.1533438571423176</v>
      </c>
      <c r="N16">
        <f t="shared" si="6"/>
        <v>4.3410072492229181</v>
      </c>
      <c r="O16">
        <f t="shared" si="7"/>
        <v>3.1406790394187687</v>
      </c>
      <c r="P16">
        <f t="shared" si="8"/>
        <v>31.069221362836036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150</v>
      </c>
      <c r="B17">
        <f t="shared" si="1"/>
        <v>14</v>
      </c>
      <c r="C17" s="4">
        <f>Input!I18</f>
        <v>1670.9329901428571</v>
      </c>
      <c r="D17">
        <f t="shared" si="2"/>
        <v>23.958095571428203</v>
      </c>
      <c r="E17">
        <f t="shared" si="0"/>
        <v>79.641660144589494</v>
      </c>
      <c r="F17">
        <f t="shared" si="3"/>
        <v>3100.6593635734234</v>
      </c>
      <c r="G17">
        <f t="shared" si="4"/>
        <v>52693.664739534477</v>
      </c>
      <c r="L17">
        <f>Input!J18</f>
        <v>2.5425987142857593</v>
      </c>
      <c r="M17">
        <f t="shared" si="5"/>
        <v>1.1271314285711469</v>
      </c>
      <c r="N17">
        <f t="shared" si="6"/>
        <v>4.4548100350883022</v>
      </c>
      <c r="O17">
        <f t="shared" si="7"/>
        <v>3.6565521354054056</v>
      </c>
      <c r="P17">
        <f t="shared" si="8"/>
        <v>29.813504178945266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151</v>
      </c>
      <c r="B18">
        <f t="shared" si="1"/>
        <v>15</v>
      </c>
      <c r="C18" s="4">
        <f>Input!I19</f>
        <v>1673.8949865714283</v>
      </c>
      <c r="D18">
        <f t="shared" si="2"/>
        <v>26.920091999999386</v>
      </c>
      <c r="E18">
        <f t="shared" si="0"/>
        <v>82.739741702508965</v>
      </c>
      <c r="F18">
        <f t="shared" si="3"/>
        <v>3115.8332929108778</v>
      </c>
      <c r="G18">
        <f t="shared" si="4"/>
        <v>51280.927367111537</v>
      </c>
      <c r="L18">
        <f>Input!J19</f>
        <v>2.9619964285711831</v>
      </c>
      <c r="M18">
        <f t="shared" si="5"/>
        <v>1.5465291428565706</v>
      </c>
      <c r="N18">
        <f t="shared" si="6"/>
        <v>4.5730395961159651</v>
      </c>
      <c r="O18">
        <f t="shared" si="7"/>
        <v>2.5954600876927247</v>
      </c>
      <c r="P18">
        <f t="shared" si="8"/>
        <v>28.536374369637542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152</v>
      </c>
      <c r="B19">
        <f t="shared" si="1"/>
        <v>16</v>
      </c>
      <c r="C19" s="4">
        <f>Input!I20</f>
        <v>1677.1191065714283</v>
      </c>
      <c r="D19">
        <f t="shared" si="2"/>
        <v>30.14421199999947</v>
      </c>
      <c r="E19">
        <f t="shared" si="0"/>
        <v>85.958337677938928</v>
      </c>
      <c r="F19">
        <f t="shared" si="3"/>
        <v>3115.2166251928206</v>
      </c>
      <c r="G19">
        <f t="shared" si="4"/>
        <v>49833.565779314275</v>
      </c>
      <c r="L19">
        <f>Input!J20</f>
        <v>3.2241200000000845</v>
      </c>
      <c r="M19">
        <f t="shared" si="5"/>
        <v>1.808652714285472</v>
      </c>
      <c r="N19">
        <f t="shared" si="6"/>
        <v>4.6958681179660946</v>
      </c>
      <c r="O19">
        <f t="shared" si="7"/>
        <v>2.1660425227364928</v>
      </c>
      <c r="P19">
        <f t="shared" si="8"/>
        <v>27.239174845402314</v>
      </c>
    </row>
    <row r="20" spans="1:35" ht="14.45" x14ac:dyDescent="0.3">
      <c r="A20">
        <f>Input!G21</f>
        <v>153</v>
      </c>
      <c r="B20">
        <f t="shared" si="1"/>
        <v>17</v>
      </c>
      <c r="C20" s="4">
        <f>Input!I21</f>
        <v>1680.9985355714286</v>
      </c>
      <c r="D20">
        <f t="shared" si="2"/>
        <v>34.02364099999977</v>
      </c>
      <c r="E20">
        <f t="shared" si="0"/>
        <v>89.302135904091472</v>
      </c>
      <c r="F20">
        <f t="shared" si="3"/>
        <v>3055.7119988616923</v>
      </c>
      <c r="G20">
        <f t="shared" si="4"/>
        <v>48351.845657212732</v>
      </c>
      <c r="L20">
        <f>Input!J21</f>
        <v>3.8794290000003002</v>
      </c>
      <c r="M20">
        <f t="shared" si="5"/>
        <v>2.4639617142856878</v>
      </c>
      <c r="N20">
        <f t="shared" si="6"/>
        <v>4.8234744829149694</v>
      </c>
      <c r="O20">
        <f t="shared" si="7"/>
        <v>0.8912218738115909</v>
      </c>
      <c r="P20">
        <f t="shared" si="8"/>
        <v>25.923473313829863</v>
      </c>
    </row>
    <row r="21" spans="1:35" ht="14.45" x14ac:dyDescent="0.3">
      <c r="A21">
        <f>Input!G22</f>
        <v>154</v>
      </c>
      <c r="B21">
        <f t="shared" si="1"/>
        <v>18</v>
      </c>
      <c r="C21" s="4">
        <f>Input!I22</f>
        <v>1684.7206904285715</v>
      </c>
      <c r="D21">
        <f t="shared" si="2"/>
        <v>37.745795857142639</v>
      </c>
      <c r="E21">
        <f t="shared" si="0"/>
        <v>92.776006552838808</v>
      </c>
      <c r="F21">
        <f t="shared" si="3"/>
        <v>3028.3240892127133</v>
      </c>
      <c r="G21">
        <f t="shared" si="4"/>
        <v>46836.170910807028</v>
      </c>
      <c r="L21">
        <f>Input!J22</f>
        <v>3.7221548571428684</v>
      </c>
      <c r="M21">
        <f t="shared" si="5"/>
        <v>2.306687571428256</v>
      </c>
      <c r="N21">
        <f t="shared" si="6"/>
        <v>4.9560445302360998</v>
      </c>
      <c r="O21">
        <f t="shared" si="7"/>
        <v>1.5224837253661214</v>
      </c>
      <c r="P21">
        <f t="shared" si="8"/>
        <v>24.591084707956309</v>
      </c>
    </row>
    <row r="22" spans="1:35" ht="14.45" x14ac:dyDescent="0.3">
      <c r="A22">
        <f>Input!G23</f>
        <v>155</v>
      </c>
      <c r="B22">
        <f t="shared" si="1"/>
        <v>19</v>
      </c>
      <c r="C22" s="4">
        <f>Input!I23</f>
        <v>1688.6787565714283</v>
      </c>
      <c r="D22">
        <f t="shared" si="2"/>
        <v>41.70386199999939</v>
      </c>
      <c r="E22">
        <f t="shared" si="0"/>
        <v>96.385009226102198</v>
      </c>
      <c r="F22">
        <f t="shared" si="3"/>
        <v>2990.0278619627311</v>
      </c>
      <c r="G22">
        <f t="shared" si="4"/>
        <v>45287.09919905589</v>
      </c>
      <c r="L22">
        <f>Input!J23</f>
        <v>3.958066142856751</v>
      </c>
      <c r="M22">
        <f t="shared" si="5"/>
        <v>2.5425988571421385</v>
      </c>
      <c r="N22">
        <f t="shared" si="6"/>
        <v>5.0937713267007574</v>
      </c>
      <c r="O22">
        <f t="shared" si="7"/>
        <v>1.2898262646101484</v>
      </c>
      <c r="P22">
        <f t="shared" si="8"/>
        <v>23.244095572062427</v>
      </c>
    </row>
    <row r="23" spans="1:35" ht="14.45" x14ac:dyDescent="0.3">
      <c r="A23">
        <f>Input!G24</f>
        <v>156</v>
      </c>
      <c r="B23">
        <f t="shared" si="1"/>
        <v>20</v>
      </c>
      <c r="C23" s="4">
        <f>Input!I24</f>
        <v>1693.9736528571427</v>
      </c>
      <c r="D23">
        <f t="shared" si="2"/>
        <v>46.998758285713848</v>
      </c>
      <c r="E23">
        <f t="shared" si="0"/>
        <v>100.13440032296296</v>
      </c>
      <c r="F23">
        <f t="shared" si="3"/>
        <v>2823.3964547106752</v>
      </c>
      <c r="G23">
        <f t="shared" si="4"/>
        <v>43705.358857994332</v>
      </c>
      <c r="L23">
        <f>Input!J24</f>
        <v>5.2948962857144579</v>
      </c>
      <c r="M23">
        <f t="shared" si="5"/>
        <v>3.8794289999998455</v>
      </c>
      <c r="N23">
        <f t="shared" si="6"/>
        <v>5.2368554475906608</v>
      </c>
      <c r="O23">
        <f t="shared" si="7"/>
        <v>3.3687388901128216E-3</v>
      </c>
      <c r="P23">
        <f t="shared" si="8"/>
        <v>21.884890567087872</v>
      </c>
    </row>
    <row r="24" spans="1:35" ht="14.45" x14ac:dyDescent="0.3">
      <c r="A24">
        <f>Input!G25</f>
        <v>157</v>
      </c>
      <c r="B24">
        <f t="shared" si="1"/>
        <v>21</v>
      </c>
      <c r="C24" s="4">
        <f>Input!I25</f>
        <v>1699.5306728571429</v>
      </c>
      <c r="D24">
        <f t="shared" si="2"/>
        <v>52.555778285714041</v>
      </c>
      <c r="E24">
        <f t="shared" si="0"/>
        <v>104.02964069321204</v>
      </c>
      <c r="F24">
        <f t="shared" si="3"/>
        <v>2649.5585111460364</v>
      </c>
      <c r="G24">
        <f t="shared" si="4"/>
        <v>42091.867355496252</v>
      </c>
      <c r="L24">
        <f>Input!J25</f>
        <v>5.5570200000001932</v>
      </c>
      <c r="M24">
        <f t="shared" si="5"/>
        <v>4.1415527142855808</v>
      </c>
      <c r="N24">
        <f t="shared" si="6"/>
        <v>5.3855052686309604</v>
      </c>
      <c r="O24">
        <f t="shared" si="7"/>
        <v>2.9417303076660125E-2</v>
      </c>
      <c r="P24">
        <f t="shared" si="8"/>
        <v>20.516181270946145</v>
      </c>
    </row>
    <row r="25" spans="1:35" x14ac:dyDescent="0.25">
      <c r="A25">
        <f>Input!G26</f>
        <v>158</v>
      </c>
      <c r="B25">
        <f t="shared" si="1"/>
        <v>22</v>
      </c>
      <c r="C25" s="4">
        <f>Input!I26</f>
        <v>1705.7430018571431</v>
      </c>
      <c r="D25">
        <f t="shared" si="2"/>
        <v>58.768107285714223</v>
      </c>
      <c r="E25">
        <f t="shared" si="0"/>
        <v>108.07640358846859</v>
      </c>
      <c r="F25">
        <f t="shared" si="3"/>
        <v>2431.3080842802206</v>
      </c>
      <c r="G25">
        <f t="shared" si="4"/>
        <v>40447.751400908084</v>
      </c>
      <c r="L25">
        <f>Input!J26</f>
        <v>6.2123290000001816</v>
      </c>
      <c r="M25">
        <f t="shared" si="5"/>
        <v>4.7968617142855692</v>
      </c>
      <c r="N25">
        <f t="shared" si="6"/>
        <v>5.5399372692674316</v>
      </c>
      <c r="O25">
        <f t="shared" si="7"/>
        <v>0.45211063955778302</v>
      </c>
      <c r="P25">
        <f t="shared" si="8"/>
        <v>19.141037463202299</v>
      </c>
    </row>
    <row r="26" spans="1:35" x14ac:dyDescent="0.25">
      <c r="A26">
        <f>Input!G27</f>
        <v>159</v>
      </c>
      <c r="B26">
        <f t="shared" si="1"/>
        <v>23</v>
      </c>
      <c r="C26" s="4">
        <f>Input!I27</f>
        <v>1712.5582151428571</v>
      </c>
      <c r="D26">
        <f t="shared" si="2"/>
        <v>65.583320571428203</v>
      </c>
      <c r="E26">
        <f t="shared" si="0"/>
        <v>112.28058292243057</v>
      </c>
      <c r="F26">
        <f t="shared" si="3"/>
        <v>2180.6343110783428</v>
      </c>
      <c r="G26">
        <f t="shared" si="4"/>
        <v>38774.368848224505</v>
      </c>
      <c r="L26">
        <f>Input!J27</f>
        <v>6.8152132857139804</v>
      </c>
      <c r="M26">
        <f t="shared" si="5"/>
        <v>5.399745999999368</v>
      </c>
      <c r="N26">
        <f t="shared" si="6"/>
        <v>5.7003763477281941</v>
      </c>
      <c r="O26">
        <f t="shared" si="7"/>
        <v>1.2428613982975241</v>
      </c>
      <c r="P26">
        <f t="shared" si="8"/>
        <v>17.762921098885776</v>
      </c>
    </row>
    <row r="27" spans="1:35" x14ac:dyDescent="0.25">
      <c r="A27">
        <f>Input!G28</f>
        <v>160</v>
      </c>
      <c r="B27">
        <f t="shared" si="1"/>
        <v>24</v>
      </c>
      <c r="C27" s="4">
        <f>Input!I28</f>
        <v>1720.7102585714288</v>
      </c>
      <c r="D27">
        <f t="shared" si="2"/>
        <v>73.73536399999989</v>
      </c>
      <c r="E27">
        <f t="shared" si="0"/>
        <v>116.64830185226933</v>
      </c>
      <c r="F27">
        <f t="shared" si="3"/>
        <v>1841.5202351127391</v>
      </c>
      <c r="G27">
        <f t="shared" si="4"/>
        <v>37073.332542762786</v>
      </c>
      <c r="L27">
        <f>Input!J28</f>
        <v>8.1520434285716874</v>
      </c>
      <c r="M27">
        <f t="shared" si="5"/>
        <v>6.736576142857075</v>
      </c>
      <c r="N27">
        <f t="shared" si="6"/>
        <v>5.8670561483273529</v>
      </c>
      <c r="O27">
        <f t="shared" si="7"/>
        <v>5.2211668708784007</v>
      </c>
      <c r="P27">
        <f t="shared" si="8"/>
        <v>16.385723192745743</v>
      </c>
    </row>
    <row r="28" spans="1:35" x14ac:dyDescent="0.25">
      <c r="A28">
        <f>Input!G29</f>
        <v>161</v>
      </c>
      <c r="B28">
        <f t="shared" si="1"/>
        <v>25</v>
      </c>
      <c r="C28" s="4">
        <f>Input!I29</f>
        <v>1729.7797345714287</v>
      </c>
      <c r="D28">
        <f t="shared" si="2"/>
        <v>82.804839999999786</v>
      </c>
      <c r="E28">
        <f t="shared" si="0"/>
        <v>121.18592169364555</v>
      </c>
      <c r="F28">
        <f t="shared" si="3"/>
        <v>1473.1074319743104</v>
      </c>
      <c r="G28">
        <f t="shared" si="4"/>
        <v>35346.536273482488</v>
      </c>
      <c r="L28">
        <f>Input!J29</f>
        <v>9.0694759999998951</v>
      </c>
      <c r="M28">
        <f t="shared" si="5"/>
        <v>7.6540087142852826</v>
      </c>
      <c r="N28">
        <f t="shared" si="6"/>
        <v>6.0402194014856274</v>
      </c>
      <c r="O28">
        <f t="shared" si="7"/>
        <v>9.1763955396422308</v>
      </c>
      <c r="P28">
        <f t="shared" si="8"/>
        <v>15.013803853113602</v>
      </c>
    </row>
    <row r="29" spans="1:35" x14ac:dyDescent="0.25">
      <c r="A29">
        <f>Input!G30</f>
        <v>162</v>
      </c>
      <c r="B29">
        <f t="shared" si="1"/>
        <v>26</v>
      </c>
      <c r="C29" s="4">
        <f>Input!I30</f>
        <v>1739.4783071428571</v>
      </c>
      <c r="D29">
        <f t="shared" si="2"/>
        <v>92.503412571428271</v>
      </c>
      <c r="E29">
        <f t="shared" si="0"/>
        <v>125.90005118231046</v>
      </c>
      <c r="F29">
        <f t="shared" si="3"/>
        <v>1115.3354705058673</v>
      </c>
      <c r="G29">
        <f t="shared" si="4"/>
        <v>33596.183006265877</v>
      </c>
      <c r="L29">
        <f>Input!J30</f>
        <v>9.6985725714284854</v>
      </c>
      <c r="M29">
        <f t="shared" si="5"/>
        <v>8.2831052857138729</v>
      </c>
      <c r="N29">
        <f t="shared" si="6"/>
        <v>6.220118276961526</v>
      </c>
      <c r="O29">
        <f t="shared" si="7"/>
        <v>12.099644278695633</v>
      </c>
      <c r="P29">
        <f t="shared" si="8"/>
        <v>13.652035723820967</v>
      </c>
    </row>
    <row r="30" spans="1:35" x14ac:dyDescent="0.25">
      <c r="A30">
        <f>Input!G31</f>
        <v>163</v>
      </c>
      <c r="B30">
        <f t="shared" si="1"/>
        <v>27</v>
      </c>
      <c r="C30" s="4">
        <f>Input!I31</f>
        <v>1748.6526325714283</v>
      </c>
      <c r="D30">
        <f t="shared" si="2"/>
        <v>101.67773799999941</v>
      </c>
      <c r="E30">
        <f t="shared" si="0"/>
        <v>130.79755609575389</v>
      </c>
      <c r="F30">
        <f t="shared" si="3"/>
        <v>847.96380592983019</v>
      </c>
      <c r="G30">
        <f t="shared" si="4"/>
        <v>31824.815587700723</v>
      </c>
      <c r="L30">
        <f>Input!J31</f>
        <v>9.1743254285711373</v>
      </c>
      <c r="M30">
        <f t="shared" si="5"/>
        <v>7.7588581428565249</v>
      </c>
      <c r="N30">
        <f t="shared" si="6"/>
        <v>6.4070147508054802</v>
      </c>
      <c r="O30">
        <f t="shared" si="7"/>
        <v>7.65800838727582</v>
      </c>
      <c r="P30">
        <f t="shared" si="8"/>
        <v>12.305851113448337</v>
      </c>
    </row>
    <row r="31" spans="1:35" x14ac:dyDescent="0.25">
      <c r="A31">
        <f>Input!G32</f>
        <v>164</v>
      </c>
      <c r="B31">
        <f t="shared" si="1"/>
        <v>28</v>
      </c>
      <c r="C31" s="4">
        <f>Input!I32</f>
        <v>1758.8492398571429</v>
      </c>
      <c r="D31">
        <f t="shared" si="2"/>
        <v>111.87434528571407</v>
      </c>
      <c r="E31">
        <f t="shared" si="0"/>
        <v>135.88556924889133</v>
      </c>
      <c r="F31">
        <f t="shared" si="3"/>
        <v>576.53887620985779</v>
      </c>
      <c r="G31">
        <f t="shared" si="4"/>
        <v>30035.350124269804</v>
      </c>
      <c r="L31">
        <f>Input!J32</f>
        <v>10.196607285714663</v>
      </c>
      <c r="M31">
        <f t="shared" si="5"/>
        <v>8.7811400000000503</v>
      </c>
      <c r="N31">
        <f t="shared" si="6"/>
        <v>6.6011809865695872</v>
      </c>
      <c r="O31">
        <f t="shared" si="7"/>
        <v>12.927090272584055</v>
      </c>
      <c r="P31">
        <f t="shared" si="8"/>
        <v>10.981293113664833</v>
      </c>
    </row>
    <row r="32" spans="1:35" x14ac:dyDescent="0.25">
      <c r="A32">
        <f>Input!G33</f>
        <v>165</v>
      </c>
      <c r="B32">
        <f t="shared" si="1"/>
        <v>29</v>
      </c>
      <c r="C32" s="4">
        <f>Input!I33</f>
        <v>1768.6526617142856</v>
      </c>
      <c r="D32">
        <f t="shared" si="2"/>
        <v>121.67776714285674</v>
      </c>
      <c r="E32">
        <f t="shared" si="0"/>
        <v>141.17150087831661</v>
      </c>
      <c r="F32">
        <f t="shared" si="3"/>
        <v>380.00565494900621</v>
      </c>
      <c r="G32">
        <f t="shared" si="4"/>
        <v>28231.112258450397</v>
      </c>
      <c r="L32">
        <f>Input!J33</f>
        <v>9.8034218571426663</v>
      </c>
      <c r="M32">
        <f t="shared" si="5"/>
        <v>8.3879545714280539</v>
      </c>
      <c r="N32">
        <f t="shared" si="6"/>
        <v>6.8028997313257866</v>
      </c>
      <c r="O32">
        <f t="shared" si="7"/>
        <v>9.0031330275166468</v>
      </c>
      <c r="P32">
        <f t="shared" si="8"/>
        <v>9.6850710327064462</v>
      </c>
    </row>
    <row r="33" spans="1:16" x14ac:dyDescent="0.25">
      <c r="A33">
        <f>Input!G34</f>
        <v>166</v>
      </c>
      <c r="B33">
        <f t="shared" si="1"/>
        <v>30</v>
      </c>
      <c r="C33" s="4">
        <f>Input!I34</f>
        <v>1778.6919948571428</v>
      </c>
      <c r="D33">
        <f t="shared" si="2"/>
        <v>131.71710028571397</v>
      </c>
      <c r="E33">
        <f t="shared" si="0"/>
        <v>146.6630494302162</v>
      </c>
      <c r="F33">
        <f t="shared" si="3"/>
        <v>223.38139583004713</v>
      </c>
      <c r="G33">
        <f t="shared" si="4"/>
        <v>26415.876581150722</v>
      </c>
      <c r="L33">
        <f>Input!J34</f>
        <v>10.039333142857231</v>
      </c>
      <c r="M33">
        <f t="shared" si="5"/>
        <v>8.6238658571426186</v>
      </c>
      <c r="N33">
        <f t="shared" si="6"/>
        <v>7.0124647270669822</v>
      </c>
      <c r="O33">
        <f t="shared" si="7"/>
        <v>9.161932406508571</v>
      </c>
      <c r="P33">
        <f t="shared" si="8"/>
        <v>8.4246204962598448</v>
      </c>
    </row>
    <row r="34" spans="1:16" x14ac:dyDescent="0.25">
      <c r="A34">
        <f>Input!G35</f>
        <v>167</v>
      </c>
      <c r="B34">
        <f t="shared" si="1"/>
        <v>31</v>
      </c>
      <c r="C34" s="4">
        <f>Input!I35</f>
        <v>1788.0498067142855</v>
      </c>
      <c r="D34">
        <f t="shared" si="2"/>
        <v>141.07491214285665</v>
      </c>
      <c r="E34">
        <f t="shared" si="0"/>
        <v>152.36821276762316</v>
      </c>
      <c r="F34">
        <f t="shared" si="3"/>
        <v>127.53863900135178</v>
      </c>
      <c r="G34">
        <f t="shared" si="4"/>
        <v>24593.909439272076</v>
      </c>
      <c r="L34">
        <f>Input!J35</f>
        <v>9.3578118571426785</v>
      </c>
      <c r="M34">
        <f t="shared" si="5"/>
        <v>7.942344571428066</v>
      </c>
      <c r="N34">
        <f t="shared" si="6"/>
        <v>7.2301811380876941</v>
      </c>
      <c r="O34">
        <f t="shared" si="7"/>
        <v>4.5268124766664295</v>
      </c>
      <c r="P34">
        <f t="shared" si="8"/>
        <v>7.208168596333941</v>
      </c>
    </row>
    <row r="35" spans="1:16" x14ac:dyDescent="0.25">
      <c r="A35">
        <f>Input!G36</f>
        <v>168</v>
      </c>
      <c r="B35">
        <f t="shared" si="1"/>
        <v>32</v>
      </c>
      <c r="C35" s="4">
        <f>Input!I36</f>
        <v>1797.643529857143</v>
      </c>
      <c r="D35">
        <f t="shared" si="2"/>
        <v>150.66863528571412</v>
      </c>
      <c r="E35">
        <f t="shared" ref="E35:E66" si="9">(_Ac/(1+EXP(-1*(B35-_Muc)/_sc)))</f>
        <v>158.29529981329901</v>
      </c>
      <c r="F35">
        <f t="shared" si="3"/>
        <v>58.166011816321699</v>
      </c>
      <c r="G35">
        <f t="shared" si="4"/>
        <v>22770.015418094456</v>
      </c>
      <c r="L35">
        <f>Input!J36</f>
        <v>9.5937231428574705</v>
      </c>
      <c r="M35">
        <f t="shared" si="5"/>
        <v>8.1782558571428581</v>
      </c>
      <c r="N35">
        <f t="shared" ref="N35:N66" si="10">_Ac*EXP(-1*(B35-_Muc)/_sc)*(1/_sc)*(1/(1+EXP(-1*(B35-_Muc)/_sc))^2)+$L$3</f>
        <v>7.4563659949639396</v>
      </c>
      <c r="O35">
        <f t="shared" si="7"/>
        <v>4.5682955776515692</v>
      </c>
      <c r="P35">
        <f t="shared" si="8"/>
        <v>6.0448044992735506</v>
      </c>
    </row>
    <row r="36" spans="1:16" x14ac:dyDescent="0.25">
      <c r="A36">
        <f>Input!G37</f>
        <v>169</v>
      </c>
      <c r="B36">
        <f t="shared" si="1"/>
        <v>33</v>
      </c>
      <c r="C36" s="4">
        <f>Input!I37</f>
        <v>1807.2634652857143</v>
      </c>
      <c r="D36">
        <f t="shared" si="2"/>
        <v>160.28857071428547</v>
      </c>
      <c r="E36">
        <f t="shared" si="9"/>
        <v>164.45294264516241</v>
      </c>
      <c r="F36">
        <f t="shared" si="3"/>
        <v>17.341993578675726</v>
      </c>
      <c r="G36">
        <f t="shared" si="4"/>
        <v>20949.587800766767</v>
      </c>
      <c r="L36">
        <f>Input!J37</f>
        <v>9.6199354285713525</v>
      </c>
      <c r="M36">
        <f t="shared" si="5"/>
        <v>8.2044681428567401</v>
      </c>
      <c r="N36">
        <f t="shared" si="10"/>
        <v>7.6913486557759931</v>
      </c>
      <c r="O36">
        <f t="shared" si="7"/>
        <v>3.7194469402012191</v>
      </c>
      <c r="P36">
        <f t="shared" si="8"/>
        <v>4.9445559570797748</v>
      </c>
    </row>
    <row r="37" spans="1:16" x14ac:dyDescent="0.25">
      <c r="A37">
        <f>Input!G38</f>
        <v>170</v>
      </c>
      <c r="B37">
        <f t="shared" si="1"/>
        <v>34</v>
      </c>
      <c r="C37" s="4">
        <f>Input!I38</f>
        <v>1817.119312</v>
      </c>
      <c r="D37">
        <f t="shared" si="2"/>
        <v>170.14441742857116</v>
      </c>
      <c r="E37">
        <f t="shared" si="9"/>
        <v>170.85010906183885</v>
      </c>
      <c r="F37">
        <f t="shared" si="3"/>
        <v>0.49800068126402069</v>
      </c>
      <c r="G37">
        <f t="shared" si="4"/>
        <v>19138.663331571068</v>
      </c>
      <c r="L37">
        <f>Input!J38</f>
        <v>9.8558467142856898</v>
      </c>
      <c r="M37">
        <f t="shared" si="5"/>
        <v>8.4403794285710774</v>
      </c>
      <c r="N37">
        <f t="shared" si="10"/>
        <v>7.9354712852425182</v>
      </c>
      <c r="O37">
        <f t="shared" si="7"/>
        <v>3.6878417884727455</v>
      </c>
      <c r="P37">
        <f t="shared" si="8"/>
        <v>3.9184722018435032</v>
      </c>
    </row>
    <row r="38" spans="1:16" x14ac:dyDescent="0.25">
      <c r="A38">
        <f>Input!G39</f>
        <v>171</v>
      </c>
      <c r="B38">
        <f t="shared" si="1"/>
        <v>35</v>
      </c>
      <c r="C38" s="4">
        <f>Input!I39</f>
        <v>1826.5557609999998</v>
      </c>
      <c r="D38">
        <f t="shared" si="2"/>
        <v>179.58086642857097</v>
      </c>
      <c r="E38">
        <f t="shared" si="9"/>
        <v>177.49611563659008</v>
      </c>
      <c r="F38">
        <f t="shared" si="3"/>
        <v>4.3461858646649683</v>
      </c>
      <c r="G38">
        <f t="shared" si="4"/>
        <v>17343.98163596759</v>
      </c>
      <c r="L38">
        <f>Input!J39</f>
        <v>9.4364489999998113</v>
      </c>
      <c r="M38">
        <f t="shared" si="5"/>
        <v>8.0209817142851989</v>
      </c>
      <c r="N38">
        <f t="shared" si="10"/>
        <v>8.1890893524604991</v>
      </c>
      <c r="O38">
        <f t="shared" si="7"/>
        <v>1.5559060903093973</v>
      </c>
      <c r="P38">
        <f t="shared" si="8"/>
        <v>2.9787137415799574</v>
      </c>
    </row>
    <row r="39" spans="1:16" x14ac:dyDescent="0.25">
      <c r="A39">
        <f>Input!G40</f>
        <v>172</v>
      </c>
      <c r="B39">
        <f t="shared" si="1"/>
        <v>36</v>
      </c>
      <c r="C39" s="4">
        <f>Input!I40</f>
        <v>1836.4902448571429</v>
      </c>
      <c r="D39">
        <f t="shared" si="2"/>
        <v>189.51535028571402</v>
      </c>
      <c r="E39">
        <f t="shared" si="9"/>
        <v>184.4006412785829</v>
      </c>
      <c r="F39">
        <f t="shared" si="3"/>
        <v>26.160248227628262</v>
      </c>
      <c r="G39">
        <f t="shared" si="4"/>
        <v>15573.049678871788</v>
      </c>
      <c r="L39">
        <f>Input!J40</f>
        <v>9.93448385714305</v>
      </c>
      <c r="M39">
        <f t="shared" si="5"/>
        <v>8.5190165714284376</v>
      </c>
      <c r="N39">
        <f t="shared" si="10"/>
        <v>8.4525721479719529</v>
      </c>
      <c r="O39">
        <f t="shared" si="7"/>
        <v>2.1960623137784023</v>
      </c>
      <c r="P39">
        <f t="shared" si="8"/>
        <v>2.1386496173010414</v>
      </c>
    </row>
    <row r="40" spans="1:16" x14ac:dyDescent="0.25">
      <c r="A40">
        <f>Input!G41</f>
        <v>173</v>
      </c>
      <c r="B40">
        <f t="shared" si="1"/>
        <v>37</v>
      </c>
      <c r="C40" s="4">
        <f>Input!I41</f>
        <v>1845.559720857143</v>
      </c>
      <c r="D40">
        <f t="shared" si="2"/>
        <v>198.58482628571414</v>
      </c>
      <c r="E40">
        <f t="shared" si="9"/>
        <v>191.57374132120142</v>
      </c>
      <c r="F40">
        <f t="shared" si="3"/>
        <v>49.155312379616312</v>
      </c>
      <c r="G40">
        <f t="shared" si="4"/>
        <v>13834.211673326634</v>
      </c>
      <c r="L40">
        <f>Input!J41</f>
        <v>9.0694760000001224</v>
      </c>
      <c r="M40">
        <f t="shared" si="5"/>
        <v>7.65400871428551</v>
      </c>
      <c r="N40">
        <f t="shared" si="10"/>
        <v>8.7263033209066787</v>
      </c>
      <c r="O40">
        <f t="shared" si="7"/>
        <v>0.11776748767617172</v>
      </c>
      <c r="P40">
        <f t="shared" si="8"/>
        <v>1.4129627260173638</v>
      </c>
    </row>
    <row r="41" spans="1:16" x14ac:dyDescent="0.25">
      <c r="A41">
        <f>Input!G42</f>
        <v>174</v>
      </c>
      <c r="B41">
        <f t="shared" si="1"/>
        <v>38</v>
      </c>
      <c r="C41" s="4">
        <f>Input!I42</f>
        <v>1855.1796562857141</v>
      </c>
      <c r="D41">
        <f t="shared" si="2"/>
        <v>208.20476171428527</v>
      </c>
      <c r="E41">
        <f t="shared" si="9"/>
        <v>199.02586215786218</v>
      </c>
      <c r="F41">
        <f t="shared" si="3"/>
        <v>84.252197066904003</v>
      </c>
      <c r="G41">
        <f t="shared" si="4"/>
        <v>12136.724884903197</v>
      </c>
      <c r="L41">
        <f>Input!J42</f>
        <v>9.6199354285711252</v>
      </c>
      <c r="M41">
        <f t="shared" si="5"/>
        <v>8.2044681428565127</v>
      </c>
      <c r="N41">
        <f t="shared" si="10"/>
        <v>9.0106814369787536</v>
      </c>
      <c r="O41">
        <f t="shared" si="7"/>
        <v>0.37119042627123761</v>
      </c>
      <c r="P41">
        <f t="shared" si="8"/>
        <v>0.81776386279228996</v>
      </c>
    </row>
    <row r="42" spans="1:16" x14ac:dyDescent="0.25">
      <c r="A42">
        <f>Input!G43</f>
        <v>175</v>
      </c>
      <c r="B42">
        <f t="shared" si="1"/>
        <v>39</v>
      </c>
      <c r="C42" s="4">
        <f>Input!I43</f>
        <v>1863.9345840000001</v>
      </c>
      <c r="D42">
        <f t="shared" si="2"/>
        <v>216.95968942857121</v>
      </c>
      <c r="E42">
        <f t="shared" si="9"/>
        <v>206.76785644658759</v>
      </c>
      <c r="F42">
        <f t="shared" si="3"/>
        <v>103.87345953264919</v>
      </c>
      <c r="G42">
        <f t="shared" si="4"/>
        <v>10490.841812976674</v>
      </c>
      <c r="L42">
        <f>Input!J43</f>
        <v>8.754927714285941</v>
      </c>
      <c r="M42">
        <f t="shared" si="5"/>
        <v>7.3394604285713285</v>
      </c>
      <c r="N42">
        <f t="shared" si="10"/>
        <v>9.3061205581448672</v>
      </c>
      <c r="O42">
        <f t="shared" si="7"/>
        <v>0.3038135511212906</v>
      </c>
      <c r="P42">
        <f t="shared" si="8"/>
        <v>0.3707151872526902</v>
      </c>
    </row>
    <row r="43" spans="1:16" x14ac:dyDescent="0.25">
      <c r="A43">
        <f>Input!G44</f>
        <v>176</v>
      </c>
      <c r="B43">
        <f t="shared" si="1"/>
        <v>40</v>
      </c>
      <c r="C43" s="4">
        <f>Input!I44</f>
        <v>1872.2701140000001</v>
      </c>
      <c r="D43">
        <f t="shared" si="2"/>
        <v>225.29521942857127</v>
      </c>
      <c r="E43">
        <f t="shared" si="9"/>
        <v>214.81099890541756</v>
      </c>
      <c r="F43">
        <f t="shared" si="3"/>
        <v>109.91887997811745</v>
      </c>
      <c r="G43">
        <f t="shared" si="4"/>
        <v>8907.8992686984511</v>
      </c>
      <c r="L43">
        <f>Input!J44</f>
        <v>8.3355300000000625</v>
      </c>
      <c r="M43">
        <f t="shared" si="5"/>
        <v>6.9200627142854501</v>
      </c>
      <c r="N43">
        <f t="shared" si="10"/>
        <v>9.613050844763503</v>
      </c>
      <c r="O43">
        <f t="shared" si="7"/>
        <v>1.6320595088050946</v>
      </c>
      <c r="P43">
        <f t="shared" si="8"/>
        <v>9.1163876406498964E-2</v>
      </c>
    </row>
    <row r="44" spans="1:16" x14ac:dyDescent="0.25">
      <c r="A44">
        <f>Input!G45</f>
        <v>177</v>
      </c>
      <c r="B44">
        <f t="shared" si="1"/>
        <v>41</v>
      </c>
      <c r="C44" s="4">
        <f>Input!I45</f>
        <v>1881.051254</v>
      </c>
      <c r="D44">
        <f t="shared" si="2"/>
        <v>234.0763594285711</v>
      </c>
      <c r="E44">
        <f t="shared" si="9"/>
        <v>223.16700272159201</v>
      </c>
      <c r="F44">
        <f t="shared" si="3"/>
        <v>119.01406376010948</v>
      </c>
      <c r="G44">
        <f t="shared" si="4"/>
        <v>7400.4149112441601</v>
      </c>
      <c r="L44">
        <f>Input!J45</f>
        <v>8.781139999999823</v>
      </c>
      <c r="M44">
        <f t="shared" si="5"/>
        <v>7.3656727142852105</v>
      </c>
      <c r="N44">
        <f t="shared" si="10"/>
        <v>9.9319191811265117</v>
      </c>
      <c r="O44">
        <f t="shared" si="7"/>
        <v>1.3242927237146123</v>
      </c>
      <c r="P44">
        <f t="shared" si="8"/>
        <v>2.8678655218673571E-4</v>
      </c>
    </row>
    <row r="45" spans="1:16" x14ac:dyDescent="0.25">
      <c r="A45">
        <f>Input!G46</f>
        <v>178</v>
      </c>
      <c r="B45">
        <f t="shared" si="1"/>
        <v>42</v>
      </c>
      <c r="C45" s="4">
        <f>Input!I46</f>
        <v>1890.0420928571427</v>
      </c>
      <c r="D45">
        <f t="shared" si="2"/>
        <v>243.06719828571386</v>
      </c>
      <c r="E45">
        <f t="shared" si="9"/>
        <v>231.84803659832707</v>
      </c>
      <c r="F45">
        <f t="shared" si="3"/>
        <v>125.86958896772754</v>
      </c>
      <c r="G45">
        <f t="shared" si="4"/>
        <v>5982.1918490069156</v>
      </c>
      <c r="L45">
        <f>Input!J46</f>
        <v>8.9908388571427622</v>
      </c>
      <c r="M45">
        <f t="shared" si="5"/>
        <v>7.5753715714281498</v>
      </c>
      <c r="N45">
        <f t="shared" si="10"/>
        <v>10.263189825268128</v>
      </c>
      <c r="O45">
        <f t="shared" si="7"/>
        <v>1.618876986089556</v>
      </c>
      <c r="P45">
        <f t="shared" si="8"/>
        <v>0.1212470128480458</v>
      </c>
    </row>
    <row r="46" spans="1:16" x14ac:dyDescent="0.25">
      <c r="A46">
        <f>Input!G47</f>
        <v>179</v>
      </c>
      <c r="B46">
        <f t="shared" si="1"/>
        <v>43</v>
      </c>
      <c r="C46" s="4">
        <f>Input!I47</f>
        <v>1899.0067194285714</v>
      </c>
      <c r="D46">
        <f t="shared" si="2"/>
        <v>252.03182485714251</v>
      </c>
      <c r="E46">
        <f t="shared" si="9"/>
        <v>240.86674246392869</v>
      </c>
      <c r="F46">
        <f t="shared" si="3"/>
        <v>124.65906484725329</v>
      </c>
      <c r="G46">
        <f t="shared" si="4"/>
        <v>4668.4319610901093</v>
      </c>
      <c r="L46">
        <f>Input!J47</f>
        <v>8.9646265714286528</v>
      </c>
      <c r="M46">
        <f t="shared" si="5"/>
        <v>7.5491592857140404</v>
      </c>
      <c r="N46">
        <f t="shared" si="10"/>
        <v>10.607345083991341</v>
      </c>
      <c r="O46">
        <f t="shared" si="7"/>
        <v>2.6985241115161691</v>
      </c>
      <c r="P46">
        <f t="shared" si="8"/>
        <v>0.47936330612282296</v>
      </c>
    </row>
    <row r="47" spans="1:16" x14ac:dyDescent="0.25">
      <c r="A47">
        <f>Input!G48</f>
        <v>180</v>
      </c>
      <c r="B47">
        <f t="shared" si="1"/>
        <v>44</v>
      </c>
      <c r="C47" s="4">
        <f>Input!I48</f>
        <v>1908.0499830000001</v>
      </c>
      <c r="D47">
        <f t="shared" si="2"/>
        <v>261.07508842857123</v>
      </c>
      <c r="E47">
        <f t="shared" si="9"/>
        <v>250.23625386894852</v>
      </c>
      <c r="F47">
        <f t="shared" si="3"/>
        <v>117.48033461087165</v>
      </c>
      <c r="G47">
        <f t="shared" si="4"/>
        <v>3475.8586470195319</v>
      </c>
      <c r="L47">
        <f>Input!J48</f>
        <v>9.0432635714287244</v>
      </c>
      <c r="M47">
        <f t="shared" si="5"/>
        <v>7.6277962857141119</v>
      </c>
      <c r="N47">
        <f t="shared" si="10"/>
        <v>10.964886014087927</v>
      </c>
      <c r="O47">
        <f t="shared" si="7"/>
        <v>3.6926328121315213</v>
      </c>
      <c r="P47">
        <f t="shared" si="8"/>
        <v>1.102293383169072</v>
      </c>
    </row>
    <row r="48" spans="1:16" x14ac:dyDescent="0.25">
      <c r="A48">
        <f>Input!G49</f>
        <v>181</v>
      </c>
      <c r="B48">
        <f t="shared" si="1"/>
        <v>45</v>
      </c>
      <c r="C48" s="4">
        <f>Input!I49</f>
        <v>1916.0971770000001</v>
      </c>
      <c r="D48">
        <f t="shared" si="2"/>
        <v>269.12228242857122</v>
      </c>
      <c r="E48">
        <f t="shared" si="9"/>
        <v>259.97021509807348</v>
      </c>
      <c r="F48">
        <f t="shared" si="3"/>
        <v>83.760336421964098</v>
      </c>
      <c r="G48">
        <f t="shared" si="4"/>
        <v>2422.8497693508666</v>
      </c>
      <c r="L48">
        <f>Input!J49</f>
        <v>8.0471939999999904</v>
      </c>
      <c r="M48">
        <f t="shared" si="5"/>
        <v>6.631726714285378</v>
      </c>
      <c r="N48">
        <f t="shared" si="10"/>
        <v>11.33633315076562</v>
      </c>
      <c r="O48">
        <f t="shared" si="7"/>
        <v>10.818436353099248</v>
      </c>
      <c r="P48">
        <f t="shared" si="8"/>
        <v>2.0202322495132106</v>
      </c>
    </row>
    <row r="49" spans="1:16" x14ac:dyDescent="0.25">
      <c r="A49">
        <f>Input!G50</f>
        <v>182</v>
      </c>
      <c r="B49">
        <f t="shared" si="1"/>
        <v>46</v>
      </c>
      <c r="C49" s="4">
        <f>Input!I50</f>
        <v>1924.2754327142854</v>
      </c>
      <c r="D49">
        <f t="shared" si="2"/>
        <v>277.30053814285657</v>
      </c>
      <c r="E49">
        <f t="shared" si="9"/>
        <v>270.0828010244868</v>
      </c>
      <c r="F49">
        <f t="shared" si="3"/>
        <v>52.09572910989273</v>
      </c>
      <c r="G49">
        <f t="shared" si="4"/>
        <v>1529.5816151235986</v>
      </c>
      <c r="L49">
        <f>Input!J50</f>
        <v>8.178255714285342</v>
      </c>
      <c r="M49">
        <f t="shared" si="5"/>
        <v>6.7627884285707296</v>
      </c>
      <c r="N49">
        <f t="shared" si="10"/>
        <v>11.722227264335546</v>
      </c>
      <c r="O49">
        <f t="shared" si="7"/>
        <v>12.559734347565243</v>
      </c>
      <c r="P49">
        <f t="shared" si="8"/>
        <v>3.2661267429860756</v>
      </c>
    </row>
    <row r="50" spans="1:16" x14ac:dyDescent="0.25">
      <c r="A50">
        <f>Input!G51</f>
        <v>183</v>
      </c>
      <c r="B50">
        <f t="shared" si="1"/>
        <v>47</v>
      </c>
      <c r="C50" s="4">
        <f>Input!I51</f>
        <v>1932.6633872857142</v>
      </c>
      <c r="D50">
        <f t="shared" si="2"/>
        <v>285.6884927142853</v>
      </c>
      <c r="E50">
        <f t="shared" si="9"/>
        <v>280.58873773549897</v>
      </c>
      <c r="F50">
        <f t="shared" si="3"/>
        <v>26.007500843656025</v>
      </c>
      <c r="G50">
        <f t="shared" si="4"/>
        <v>818.18476827224447</v>
      </c>
      <c r="L50">
        <f>Input!J51</f>
        <v>8.387954571428736</v>
      </c>
      <c r="M50">
        <f t="shared" si="5"/>
        <v>6.9724872857141236</v>
      </c>
      <c r="N50">
        <f t="shared" si="10"/>
        <v>12.123130146252944</v>
      </c>
      <c r="O50">
        <f t="shared" si="7"/>
        <v>13.951536574763351</v>
      </c>
      <c r="P50">
        <f t="shared" si="8"/>
        <v>4.8759076028433146</v>
      </c>
    </row>
    <row r="51" spans="1:16" x14ac:dyDescent="0.25">
      <c r="A51">
        <f>Input!G52</f>
        <v>184</v>
      </c>
      <c r="B51">
        <f t="shared" si="1"/>
        <v>48</v>
      </c>
      <c r="C51" s="4">
        <f>Input!I52</f>
        <v>1942.8075700000002</v>
      </c>
      <c r="D51">
        <f t="shared" si="2"/>
        <v>295.83267542857129</v>
      </c>
      <c r="E51">
        <f t="shared" si="9"/>
        <v>291.50332395936732</v>
      </c>
      <c r="F51">
        <f t="shared" si="3"/>
        <v>18.743284143898581</v>
      </c>
      <c r="G51">
        <f t="shared" si="4"/>
        <v>312.91285653118092</v>
      </c>
      <c r="L51">
        <f>Input!J52</f>
        <v>10.144182714285989</v>
      </c>
      <c r="M51">
        <f t="shared" si="5"/>
        <v>8.7287154285713768</v>
      </c>
      <c r="N51">
        <f t="shared" si="10"/>
        <v>12.539625425646658</v>
      </c>
      <c r="O51">
        <f t="shared" si="7"/>
        <v>5.7381457834109542</v>
      </c>
      <c r="P51">
        <f t="shared" si="8"/>
        <v>6.8887404732708681</v>
      </c>
    </row>
    <row r="52" spans="1:16" x14ac:dyDescent="0.25">
      <c r="A52">
        <f>Input!G53</f>
        <v>185</v>
      </c>
      <c r="B52">
        <f t="shared" si="1"/>
        <v>49</v>
      </c>
      <c r="C52" s="4">
        <f>Input!I53</f>
        <v>1953.7381234285715</v>
      </c>
      <c r="D52">
        <f t="shared" si="2"/>
        <v>306.76322885714262</v>
      </c>
      <c r="E52">
        <f t="shared" si="9"/>
        <v>302.8424533243786</v>
      </c>
      <c r="F52">
        <f t="shared" si="3"/>
        <v>15.37248077832103</v>
      </c>
      <c r="G52">
        <f t="shared" si="4"/>
        <v>40.325213482657503</v>
      </c>
      <c r="L52">
        <f>Input!J53</f>
        <v>10.930553428571329</v>
      </c>
      <c r="M52">
        <f t="shared" si="5"/>
        <v>9.5150861428567168</v>
      </c>
      <c r="N52">
        <f t="shared" si="10"/>
        <v>12.972319417516307</v>
      </c>
      <c r="O52">
        <f t="shared" si="7"/>
        <v>4.1688083536124614</v>
      </c>
      <c r="P52">
        <f t="shared" si="8"/>
        <v>9.3472973624614077</v>
      </c>
    </row>
    <row r="53" spans="1:16" x14ac:dyDescent="0.25">
      <c r="A53">
        <f>Input!G54</f>
        <v>186</v>
      </c>
      <c r="B53">
        <f t="shared" si="1"/>
        <v>50</v>
      </c>
      <c r="C53" s="4">
        <f>Input!I54</f>
        <v>1967.6306732857142</v>
      </c>
      <c r="D53">
        <f t="shared" si="2"/>
        <v>320.65577871428536</v>
      </c>
      <c r="E53">
        <f t="shared" si="9"/>
        <v>314.62263748247165</v>
      </c>
      <c r="F53">
        <f t="shared" si="3"/>
        <v>36.398793123010712</v>
      </c>
      <c r="G53">
        <f t="shared" si="4"/>
        <v>29.48457964863379</v>
      </c>
      <c r="L53">
        <f>Input!J54</f>
        <v>13.89254985714274</v>
      </c>
      <c r="M53">
        <f t="shared" si="5"/>
        <v>12.477082571428127</v>
      </c>
      <c r="N53">
        <f t="shared" si="10"/>
        <v>13.421842003821506</v>
      </c>
      <c r="O53">
        <f t="shared" si="7"/>
        <v>0.2215658831782836</v>
      </c>
      <c r="P53">
        <f t="shared" si="8"/>
        <v>12.298050199719352</v>
      </c>
    </row>
    <row r="54" spans="1:16" x14ac:dyDescent="0.25">
      <c r="A54">
        <f>Input!G55</f>
        <v>187</v>
      </c>
      <c r="B54">
        <f t="shared" si="1"/>
        <v>51</v>
      </c>
      <c r="C54" s="4">
        <f>Input!I55</f>
        <v>1982.7814164285717</v>
      </c>
      <c r="D54">
        <f t="shared" si="2"/>
        <v>335.8065218571428</v>
      </c>
      <c r="E54">
        <f t="shared" si="9"/>
        <v>326.86103013092213</v>
      </c>
      <c r="F54">
        <f t="shared" si="3"/>
        <v>80.021822223882396</v>
      </c>
      <c r="G54">
        <f t="shared" si="4"/>
        <v>312.17105640332323</v>
      </c>
      <c r="L54">
        <f>Input!J55</f>
        <v>15.150743142857436</v>
      </c>
      <c r="M54">
        <f t="shared" si="5"/>
        <v>13.735275857142824</v>
      </c>
      <c r="N54">
        <f t="shared" si="10"/>
        <v>13.888847548734368</v>
      </c>
      <c r="O54">
        <f t="shared" si="7"/>
        <v>1.592380490467211</v>
      </c>
      <c r="P54">
        <f t="shared" si="8"/>
        <v>15.791588263948302</v>
      </c>
    </row>
    <row r="55" spans="1:16" x14ac:dyDescent="0.25">
      <c r="A55">
        <f>Input!G56</f>
        <v>188</v>
      </c>
      <c r="B55">
        <f t="shared" si="1"/>
        <v>52</v>
      </c>
      <c r="C55" s="4">
        <f>Input!I56</f>
        <v>1999.7932369999999</v>
      </c>
      <c r="D55">
        <f t="shared" si="2"/>
        <v>352.81834242857099</v>
      </c>
      <c r="E55">
        <f t="shared" si="9"/>
        <v>339.57545196690916</v>
      </c>
      <c r="F55">
        <f t="shared" si="3"/>
        <v>175.37414777957386</v>
      </c>
      <c r="G55">
        <f t="shared" si="4"/>
        <v>923.11362350995535</v>
      </c>
      <c r="L55">
        <f>Input!J56</f>
        <v>17.011820571428188</v>
      </c>
      <c r="M55">
        <f t="shared" si="5"/>
        <v>15.596353285713576</v>
      </c>
      <c r="N55">
        <f t="shared" si="10"/>
        <v>14.374015849375457</v>
      </c>
      <c r="O55">
        <f t="shared" si="7"/>
        <v>6.958013751683688</v>
      </c>
      <c r="P55">
        <f t="shared" si="8"/>
        <v>19.882961398160862</v>
      </c>
    </row>
    <row r="56" spans="1:16" x14ac:dyDescent="0.25">
      <c r="A56">
        <f>Input!G57</f>
        <v>189</v>
      </c>
      <c r="B56">
        <f t="shared" si="1"/>
        <v>53</v>
      </c>
      <c r="C56" s="4">
        <f>Input!I57</f>
        <v>2017.7487024285713</v>
      </c>
      <c r="D56">
        <f t="shared" si="2"/>
        <v>370.7738078571424</v>
      </c>
      <c r="E56">
        <f t="shared" si="9"/>
        <v>352.78441661113169</v>
      </c>
      <c r="F56">
        <f t="shared" si="3"/>
        <v>323.6181974020468</v>
      </c>
      <c r="G56">
        <f t="shared" si="4"/>
        <v>1900.2406358303886</v>
      </c>
      <c r="L56">
        <f>Input!J57</f>
        <v>17.955465428571415</v>
      </c>
      <c r="M56">
        <f t="shared" si="5"/>
        <v>16.539998142856803</v>
      </c>
      <c r="N56">
        <f t="shared" si="10"/>
        <v>14.87805312340407</v>
      </c>
      <c r="O56">
        <f t="shared" si="7"/>
        <v>9.4704664959953888</v>
      </c>
      <c r="P56">
        <f t="shared" si="8"/>
        <v>24.632051077146112</v>
      </c>
    </row>
    <row r="57" spans="1:16" x14ac:dyDescent="0.25">
      <c r="A57">
        <f>Input!G58</f>
        <v>190</v>
      </c>
      <c r="B57">
        <f t="shared" si="1"/>
        <v>54</v>
      </c>
      <c r="C57" s="4">
        <f>Input!I58</f>
        <v>2037.2769094285718</v>
      </c>
      <c r="D57">
        <f t="shared" si="2"/>
        <v>390.30201485714292</v>
      </c>
      <c r="E57">
        <f t="shared" si="9"/>
        <v>366.50715753802695</v>
      </c>
      <c r="F57">
        <f t="shared" si="3"/>
        <v>566.19523483708713</v>
      </c>
      <c r="G57">
        <f t="shared" si="4"/>
        <v>3284.9508278303356</v>
      </c>
      <c r="L57">
        <f>Input!J58</f>
        <v>19.528207000000521</v>
      </c>
      <c r="M57">
        <f t="shared" si="5"/>
        <v>18.112739714285908</v>
      </c>
      <c r="N57">
        <f t="shared" si="10"/>
        <v>15.401693034885881</v>
      </c>
      <c r="O57">
        <f t="shared" si="7"/>
        <v>17.028117504286147</v>
      </c>
      <c r="P57">
        <f t="shared" si="8"/>
        <v>30.103971560018103</v>
      </c>
    </row>
    <row r="58" spans="1:16" x14ac:dyDescent="0.25">
      <c r="A58">
        <f>Input!G59</f>
        <v>191</v>
      </c>
      <c r="B58">
        <f t="shared" si="1"/>
        <v>55</v>
      </c>
      <c r="C58" s="4">
        <f>Input!I59</f>
        <v>2056.6478421428569</v>
      </c>
      <c r="D58">
        <f t="shared" si="2"/>
        <v>409.67294757142804</v>
      </c>
      <c r="E58">
        <f t="shared" si="9"/>
        <v>380.76365605161453</v>
      </c>
      <c r="F58">
        <f t="shared" si="3"/>
        <v>835.74713617756117</v>
      </c>
      <c r="G58">
        <f t="shared" si="4"/>
        <v>5122.4064765695066</v>
      </c>
      <c r="L58">
        <f>Input!J59</f>
        <v>19.370932714285118</v>
      </c>
      <c r="M58">
        <f t="shared" si="5"/>
        <v>17.955465428570506</v>
      </c>
      <c r="N58">
        <f t="shared" si="10"/>
        <v>15.945697759916188</v>
      </c>
      <c r="O58">
        <f t="shared" si="7"/>
        <v>11.732234492630727</v>
      </c>
      <c r="P58">
        <f t="shared" si="8"/>
        <v>36.36950353701863</v>
      </c>
    </row>
    <row r="59" spans="1:16" x14ac:dyDescent="0.25">
      <c r="A59">
        <f>Input!G60</f>
        <v>192</v>
      </c>
      <c r="B59">
        <f t="shared" si="1"/>
        <v>56</v>
      </c>
      <c r="C59" s="4">
        <f>Input!I60</f>
        <v>2076.3595355714283</v>
      </c>
      <c r="D59">
        <f t="shared" si="2"/>
        <v>429.38464099999942</v>
      </c>
      <c r="E59">
        <f t="shared" si="9"/>
        <v>395.57467034747646</v>
      </c>
      <c r="F59">
        <f t="shared" si="3"/>
        <v>1143.1141155244641</v>
      </c>
      <c r="G59">
        <f t="shared" si="4"/>
        <v>7461.850505634291</v>
      </c>
      <c r="L59">
        <f>Input!J60</f>
        <v>19.71169342857138</v>
      </c>
      <c r="M59">
        <f t="shared" si="5"/>
        <v>18.296226142856767</v>
      </c>
      <c r="N59">
        <f t="shared" si="10"/>
        <v>16.510859093533107</v>
      </c>
      <c r="O59">
        <f t="shared" si="7"/>
        <v>10.245340440359904</v>
      </c>
      <c r="P59">
        <f t="shared" si="8"/>
        <v>43.505562871673362</v>
      </c>
    </row>
    <row r="60" spans="1:16" x14ac:dyDescent="0.25">
      <c r="A60">
        <f>Input!G61</f>
        <v>193</v>
      </c>
      <c r="B60">
        <f t="shared" si="1"/>
        <v>57</v>
      </c>
      <c r="C60" s="4">
        <f>Input!I61</f>
        <v>2095.0227345714284</v>
      </c>
      <c r="D60">
        <f t="shared" si="2"/>
        <v>448.0478399999995</v>
      </c>
      <c r="E60">
        <f t="shared" si="9"/>
        <v>410.96176570295557</v>
      </c>
      <c r="F60">
        <f t="shared" si="3"/>
        <v>1375.3769067658618</v>
      </c>
      <c r="G60">
        <f t="shared" si="4"/>
        <v>10356.94945471253</v>
      </c>
      <c r="L60">
        <f>Input!J61</f>
        <v>18.663199000000077</v>
      </c>
      <c r="M60">
        <f t="shared" si="5"/>
        <v>17.247731714285464</v>
      </c>
      <c r="N60">
        <f t="shared" si="10"/>
        <v>17.097999599513916</v>
      </c>
      <c r="O60">
        <f t="shared" si="7"/>
        <v>2.4498491632822388</v>
      </c>
      <c r="P60">
        <f t="shared" si="8"/>
        <v>51.595707246329773</v>
      </c>
    </row>
    <row r="61" spans="1:16" x14ac:dyDescent="0.25">
      <c r="A61">
        <f>Input!G62</f>
        <v>194</v>
      </c>
      <c r="B61">
        <f t="shared" si="1"/>
        <v>58</v>
      </c>
      <c r="C61" s="4">
        <f>Input!I62</f>
        <v>2114.6033661428569</v>
      </c>
      <c r="D61">
        <f t="shared" si="2"/>
        <v>467.62847157142801</v>
      </c>
      <c r="E61">
        <f t="shared" si="9"/>
        <v>426.94734583928056</v>
      </c>
      <c r="F61">
        <f t="shared" si="3"/>
        <v>1654.9539908347895</v>
      </c>
      <c r="G61">
        <f t="shared" si="4"/>
        <v>13866.164393055422</v>
      </c>
      <c r="L61">
        <f>Input!J62</f>
        <v>19.580631571428512</v>
      </c>
      <c r="M61">
        <f t="shared" si="5"/>
        <v>18.1651642857139</v>
      </c>
      <c r="N61">
        <f t="shared" si="10"/>
        <v>17.707973804708789</v>
      </c>
      <c r="O61">
        <f t="shared" si="7"/>
        <v>3.5068471112556989</v>
      </c>
      <c r="P61">
        <f t="shared" si="8"/>
        <v>60.730683742434167</v>
      </c>
    </row>
    <row r="62" spans="1:16" x14ac:dyDescent="0.25">
      <c r="A62">
        <f>Input!G63</f>
        <v>195</v>
      </c>
      <c r="B62">
        <f t="shared" si="1"/>
        <v>59</v>
      </c>
      <c r="C62" s="4">
        <f>Input!I63</f>
        <v>2134.8393067142856</v>
      </c>
      <c r="D62">
        <f t="shared" si="2"/>
        <v>487.86441214285674</v>
      </c>
      <c r="E62">
        <f t="shared" si="9"/>
        <v>443.55468550100437</v>
      </c>
      <c r="F62">
        <f t="shared" si="3"/>
        <v>1963.3518750756812</v>
      </c>
      <c r="G62">
        <f t="shared" si="4"/>
        <v>18053.152020814083</v>
      </c>
      <c r="L62">
        <f>Input!J63</f>
        <v>20.235940571428728</v>
      </c>
      <c r="M62">
        <f t="shared" si="5"/>
        <v>18.820473285714115</v>
      </c>
      <c r="N62">
        <f t="shared" si="10"/>
        <v>18.341669439629406</v>
      </c>
      <c r="O62">
        <f t="shared" si="7"/>
        <v>3.5882631207682825</v>
      </c>
      <c r="P62">
        <f t="shared" si="8"/>
        <v>71.009020627929985</v>
      </c>
    </row>
    <row r="63" spans="1:16" x14ac:dyDescent="0.25">
      <c r="A63">
        <f>Input!G64</f>
        <v>196</v>
      </c>
      <c r="B63">
        <f t="shared" si="1"/>
        <v>60</v>
      </c>
      <c r="C63" s="4">
        <f>Input!I64</f>
        <v>2155.3635832857144</v>
      </c>
      <c r="D63">
        <f t="shared" si="2"/>
        <v>508.38868871428554</v>
      </c>
      <c r="E63">
        <f t="shared" si="9"/>
        <v>460.80796429990056</v>
      </c>
      <c r="F63">
        <f t="shared" si="3"/>
        <v>2263.9253357976504</v>
      </c>
      <c r="G63">
        <f t="shared" si="4"/>
        <v>22987.198381148359</v>
      </c>
      <c r="L63">
        <f>Input!J64</f>
        <v>20.5242765714288</v>
      </c>
      <c r="M63">
        <f t="shared" si="5"/>
        <v>19.108809285714187</v>
      </c>
      <c r="N63">
        <f t="shared" si="10"/>
        <v>19.000008727075379</v>
      </c>
      <c r="O63">
        <f t="shared" si="7"/>
        <v>2.3233924613298247</v>
      </c>
      <c r="P63">
        <f t="shared" si="8"/>
        <v>82.537666884274799</v>
      </c>
    </row>
    <row r="64" spans="1:16" x14ac:dyDescent="0.25">
      <c r="A64">
        <f>Input!G65</f>
        <v>197</v>
      </c>
      <c r="B64">
        <f t="shared" si="1"/>
        <v>61</v>
      </c>
      <c r="C64" s="4">
        <f>Input!I65</f>
        <v>2175.4422497142855</v>
      </c>
      <c r="D64">
        <f t="shared" si="2"/>
        <v>528.4673551428566</v>
      </c>
      <c r="E64">
        <f t="shared" si="9"/>
        <v>478.73230187227108</v>
      </c>
      <c r="F64">
        <f t="shared" si="3"/>
        <v>2473.5755238279799</v>
      </c>
      <c r="G64">
        <f t="shared" si="4"/>
        <v>28743.687799121126</v>
      </c>
      <c r="L64">
        <f>Input!J65</f>
        <v>20.078666428571069</v>
      </c>
      <c r="M64">
        <f t="shared" si="5"/>
        <v>18.663199142856456</v>
      </c>
      <c r="N64">
        <f t="shared" si="10"/>
        <v>19.683949720649661</v>
      </c>
      <c r="O64">
        <f t="shared" si="7"/>
        <v>0.15580127951231376</v>
      </c>
      <c r="P64">
        <f t="shared" si="8"/>
        <v>95.432683286294036</v>
      </c>
    </row>
    <row r="65" spans="1:16" x14ac:dyDescent="0.25">
      <c r="A65">
        <f>Input!G66</f>
        <v>198</v>
      </c>
      <c r="B65">
        <f t="shared" si="1"/>
        <v>62</v>
      </c>
      <c r="C65" s="4">
        <f>Input!I66</f>
        <v>2195.232580285714</v>
      </c>
      <c r="D65">
        <f t="shared" si="2"/>
        <v>548.25768571428512</v>
      </c>
      <c r="E65">
        <f t="shared" si="9"/>
        <v>497.35379440051685</v>
      </c>
      <c r="F65">
        <f t="shared" si="3"/>
        <v>2591.2061508839329</v>
      </c>
      <c r="G65">
        <f t="shared" si="4"/>
        <v>35404.609871845387</v>
      </c>
      <c r="L65">
        <f>Input!J66</f>
        <v>19.790330571428512</v>
      </c>
      <c r="M65">
        <f t="shared" si="5"/>
        <v>18.3748632857139</v>
      </c>
      <c r="N65">
        <f t="shared" si="10"/>
        <v>20.394487695084823</v>
      </c>
      <c r="O65">
        <f t="shared" si="7"/>
        <v>0.3650058300646668</v>
      </c>
      <c r="P65">
        <f t="shared" si="8"/>
        <v>109.81998915103918</v>
      </c>
    </row>
    <row r="66" spans="1:16" x14ac:dyDescent="0.25">
      <c r="A66">
        <f>Input!G67</f>
        <v>199</v>
      </c>
      <c r="B66">
        <f t="shared" si="1"/>
        <v>63</v>
      </c>
      <c r="C66" s="4">
        <f>Input!I67</f>
        <v>2215.416096142857</v>
      </c>
      <c r="D66">
        <f t="shared" si="2"/>
        <v>568.44120157142811</v>
      </c>
      <c r="E66">
        <f t="shared" si="9"/>
        <v>516.69955255175921</v>
      </c>
      <c r="F66">
        <f t="shared" si="3"/>
        <v>2677.1982432746036</v>
      </c>
      <c r="G66">
        <f t="shared" si="4"/>
        <v>43059.107559344237</v>
      </c>
      <c r="L66">
        <f>Input!J67</f>
        <v>20.183515857142993</v>
      </c>
      <c r="M66">
        <f t="shared" si="5"/>
        <v>18.76804857142838</v>
      </c>
      <c r="N66">
        <f t="shared" si="10"/>
        <v>21.132656590374712</v>
      </c>
      <c r="O66">
        <f t="shared" si="7"/>
        <v>0.90086813147964473</v>
      </c>
      <c r="P66">
        <f t="shared" si="8"/>
        <v>125.83616919873531</v>
      </c>
    </row>
    <row r="67" spans="1:16" x14ac:dyDescent="0.25">
      <c r="A67">
        <f>Input!G68</f>
        <v>200</v>
      </c>
      <c r="B67">
        <f t="shared" si="1"/>
        <v>64</v>
      </c>
      <c r="C67" s="4">
        <f>Input!I68</f>
        <v>2235.1277895714288</v>
      </c>
      <c r="D67">
        <f t="shared" si="2"/>
        <v>588.15289499999994</v>
      </c>
      <c r="E67">
        <f t="shared" ref="E67:E83" si="11">(_Ac/(1+EXP(-1*(B67-_Muc)/_sc)))</f>
        <v>536.79774088836416</v>
      </c>
      <c r="F67">
        <f t="shared" si="3"/>
        <v>2637.3518538298617</v>
      </c>
      <c r="G67">
        <f t="shared" si="4"/>
        <v>51804.069668451375</v>
      </c>
      <c r="L67">
        <f>Input!J68</f>
        <v>19.711693428571834</v>
      </c>
      <c r="M67">
        <f t="shared" si="5"/>
        <v>18.296226142857222</v>
      </c>
      <c r="N67">
        <f t="shared" ref="N67:N83" si="12">_Ac*EXP(-1*(B67-_Muc)/_sc)*(1/_sc)*(1/(1+EXP(-1*(B67-_Muc)/_sc))^2)+$L$3</f>
        <v>21.899530511783134</v>
      </c>
      <c r="O67">
        <f t="shared" si="7"/>
        <v>4.7866311026745256</v>
      </c>
      <c r="P67">
        <f t="shared" si="8"/>
        <v>143.62934532172889</v>
      </c>
    </row>
    <row r="68" spans="1:16" x14ac:dyDescent="0.25">
      <c r="A68">
        <f>Input!G69</f>
        <v>201</v>
      </c>
      <c r="B68">
        <f t="shared" ref="B68:B84" si="13">A68-$A$3</f>
        <v>65</v>
      </c>
      <c r="C68" s="4">
        <f>Input!I69</f>
        <v>2255.494792</v>
      </c>
      <c r="D68">
        <f t="shared" ref="D68:D83" si="14">C68-$C$3</f>
        <v>608.51989742857108</v>
      </c>
      <c r="E68">
        <f t="shared" si="11"/>
        <v>557.67761880730166</v>
      </c>
      <c r="F68">
        <f t="shared" ref="F68:F83" si="15">(D68-E68)^2</f>
        <v>2584.9372954027904</v>
      </c>
      <c r="G68">
        <f t="shared" ref="G68:G83" si="16">(E68-$H$4)^2</f>
        <v>61744.771284200979</v>
      </c>
      <c r="L68">
        <f>Input!J69</f>
        <v>20.367002428571141</v>
      </c>
      <c r="M68">
        <f t="shared" ref="M68:M83" si="17">L68-$L$3</f>
        <v>18.951535142856528</v>
      </c>
      <c r="N68">
        <f t="shared" si="12"/>
        <v>22.696225287878775</v>
      </c>
      <c r="O68">
        <f t="shared" ref="O68:O83" si="18">(L68-N68)^2</f>
        <v>5.4252791283212325</v>
      </c>
      <c r="P68">
        <f t="shared" ref="P68:P83" si="19">(N68-$Q$4)^2</f>
        <v>163.36011843804329</v>
      </c>
    </row>
    <row r="69" spans="1:16" x14ac:dyDescent="0.25">
      <c r="A69">
        <f>Input!G70</f>
        <v>202</v>
      </c>
      <c r="B69">
        <f t="shared" si="13"/>
        <v>66</v>
      </c>
      <c r="C69" s="4">
        <f>Input!I70</f>
        <v>2275.5734584285715</v>
      </c>
      <c r="D69">
        <f t="shared" si="14"/>
        <v>628.59856385714261</v>
      </c>
      <c r="E69">
        <f t="shared" si="11"/>
        <v>579.36958306748022</v>
      </c>
      <c r="F69">
        <f t="shared" si="15"/>
        <v>2423.4925495889483</v>
      </c>
      <c r="G69">
        <f t="shared" si="16"/>
        <v>72995.565986089612</v>
      </c>
      <c r="L69">
        <f>Input!J70</f>
        <v>20.078666428571523</v>
      </c>
      <c r="M69">
        <f t="shared" si="17"/>
        <v>18.663199142856911</v>
      </c>
      <c r="N69">
        <f t="shared" si="12"/>
        <v>23.523900088828185</v>
      </c>
      <c r="O69">
        <f t="shared" si="18"/>
        <v>11.869634973765516</v>
      </c>
      <c r="P69">
        <f t="shared" si="19"/>
        <v>185.20258601700442</v>
      </c>
    </row>
    <row r="70" spans="1:16" x14ac:dyDescent="0.25">
      <c r="A70">
        <f>Input!G71</f>
        <v>203</v>
      </c>
      <c r="B70">
        <f t="shared" si="13"/>
        <v>67</v>
      </c>
      <c r="C70" s="4">
        <f>Input!I71</f>
        <v>2295.9928854285713</v>
      </c>
      <c r="D70">
        <f t="shared" si="14"/>
        <v>649.01799085714242</v>
      </c>
      <c r="E70">
        <f t="shared" si="11"/>
        <v>601.90521196646557</v>
      </c>
      <c r="F70">
        <f t="shared" si="15"/>
        <v>2219.6139348018064</v>
      </c>
      <c r="G70">
        <f t="shared" si="16"/>
        <v>85680.633991964249</v>
      </c>
      <c r="L70">
        <f>Input!J71</f>
        <v>20.419426999999814</v>
      </c>
      <c r="M70">
        <f t="shared" si="17"/>
        <v>19.003959714285202</v>
      </c>
      <c r="N70">
        <f t="shared" si="12"/>
        <v>24.383759107262964</v>
      </c>
      <c r="O70">
        <f t="shared" si="18"/>
        <v>15.715929056677489</v>
      </c>
      <c r="P70">
        <f t="shared" si="19"/>
        <v>209.34544130772105</v>
      </c>
    </row>
    <row r="71" spans="1:16" x14ac:dyDescent="0.25">
      <c r="A71">
        <f>Input!G72</f>
        <v>204</v>
      </c>
      <c r="B71">
        <f t="shared" si="13"/>
        <v>68</v>
      </c>
      <c r="C71" s="4">
        <f>Input!I72</f>
        <v>2315.4686675714283</v>
      </c>
      <c r="D71">
        <f t="shared" si="14"/>
        <v>668.49377299999946</v>
      </c>
      <c r="E71">
        <f t="shared" si="11"/>
        <v>625.3173112303499</v>
      </c>
      <c r="F71">
        <f t="shared" si="15"/>
        <v>1864.2068509460103</v>
      </c>
      <c r="G71">
        <f t="shared" si="16"/>
        <v>99934.79070188175</v>
      </c>
      <c r="L71">
        <f>Input!J72</f>
        <v>19.475782142857042</v>
      </c>
      <c r="M71">
        <f t="shared" si="17"/>
        <v>18.06031485714243</v>
      </c>
      <c r="N71">
        <f t="shared" si="12"/>
        <v>25.27705330412542</v>
      </c>
      <c r="O71">
        <f t="shared" si="18"/>
        <v>33.654747086564157</v>
      </c>
      <c r="P71">
        <f t="shared" si="19"/>
        <v>235.99316077959125</v>
      </c>
    </row>
    <row r="72" spans="1:16" x14ac:dyDescent="0.25">
      <c r="A72">
        <f>Input!G73</f>
        <v>205</v>
      </c>
      <c r="B72">
        <f t="shared" si="13"/>
        <v>69</v>
      </c>
      <c r="C72" s="4">
        <f>Input!I73</f>
        <v>2334.5774767142861</v>
      </c>
      <c r="D72">
        <f t="shared" si="14"/>
        <v>687.60258214285727</v>
      </c>
      <c r="E72">
        <f t="shared" si="11"/>
        <v>649.63996168299457</v>
      </c>
      <c r="F72">
        <f t="shared" si="15"/>
        <v>1441.1605521795866</v>
      </c>
      <c r="G72">
        <f t="shared" si="16"/>
        <v>115904.36047001844</v>
      </c>
      <c r="L72">
        <f>Input!J73</f>
        <v>19.108809142857808</v>
      </c>
      <c r="M72">
        <f t="shared" si="17"/>
        <v>17.693341857143196</v>
      </c>
      <c r="N72">
        <f t="shared" si="12"/>
        <v>26.205082221988025</v>
      </c>
      <c r="O72">
        <f t="shared" si="18"/>
        <v>50.357091613588253</v>
      </c>
      <c r="P72">
        <f t="shared" si="19"/>
        <v>265.36728680020605</v>
      </c>
    </row>
    <row r="73" spans="1:16" x14ac:dyDescent="0.25">
      <c r="A73">
        <f>Input!G74</f>
        <v>206</v>
      </c>
      <c r="B73">
        <f t="shared" si="13"/>
        <v>70</v>
      </c>
      <c r="C73" s="4">
        <f>Input!I74</f>
        <v>2354.498869</v>
      </c>
      <c r="D73">
        <f t="shared" si="14"/>
        <v>707.52397442857114</v>
      </c>
      <c r="E73">
        <f t="shared" si="11"/>
        <v>674.90856876340035</v>
      </c>
      <c r="F73">
        <f t="shared" si="15"/>
        <v>1063.7646867036544</v>
      </c>
      <c r="G73">
        <f t="shared" si="16"/>
        <v>133748.1208166343</v>
      </c>
      <c r="L73">
        <f>Input!J74</f>
        <v>19.921392285713864</v>
      </c>
      <c r="M73">
        <f t="shared" si="17"/>
        <v>18.505924999999252</v>
      </c>
      <c r="N73">
        <f t="shared" si="12"/>
        <v>27.169195868436443</v>
      </c>
      <c r="O73">
        <f t="shared" si="18"/>
        <v>52.53065677372625</v>
      </c>
      <c r="P73">
        <f t="shared" si="19"/>
        <v>297.70781313301052</v>
      </c>
    </row>
    <row r="74" spans="1:16" x14ac:dyDescent="0.25">
      <c r="A74">
        <f>Input!G75</f>
        <v>207</v>
      </c>
      <c r="B74">
        <f t="shared" si="13"/>
        <v>71</v>
      </c>
      <c r="C74" s="4">
        <f>Input!I75</f>
        <v>2374.9182961428569</v>
      </c>
      <c r="D74">
        <f t="shared" si="14"/>
        <v>727.94340157142801</v>
      </c>
      <c r="E74">
        <f t="shared" si="11"/>
        <v>701.15991396261609</v>
      </c>
      <c r="F74">
        <f t="shared" si="15"/>
        <v>717.35520849138186</v>
      </c>
      <c r="G74">
        <f t="shared" si="16"/>
        <v>153638.32270647582</v>
      </c>
      <c r="L74">
        <f>Input!J75</f>
        <v>20.419427142856875</v>
      </c>
      <c r="M74">
        <f t="shared" si="17"/>
        <v>19.003959857142263</v>
      </c>
      <c r="N74">
        <f t="shared" si="12"/>
        <v>28.170796672204215</v>
      </c>
      <c r="O74">
        <f t="shared" si="18"/>
        <v>60.083729580494399</v>
      </c>
      <c r="P74">
        <f t="shared" si="19"/>
        <v>333.27468143809398</v>
      </c>
    </row>
    <row r="75" spans="1:16" x14ac:dyDescent="0.25">
      <c r="A75">
        <f>Input!G76</f>
        <v>208</v>
      </c>
      <c r="B75">
        <f t="shared" si="13"/>
        <v>72</v>
      </c>
      <c r="C75" s="4">
        <f>Input!I76</f>
        <v>2394.8921131428569</v>
      </c>
      <c r="D75">
        <f t="shared" si="14"/>
        <v>747.91721857142807</v>
      </c>
      <c r="E75">
        <f t="shared" si="11"/>
        <v>728.43220825430251</v>
      </c>
      <c r="F75">
        <f t="shared" si="15"/>
        <v>379.66562705848941</v>
      </c>
      <c r="G75">
        <f t="shared" si="16"/>
        <v>175761.79296718666</v>
      </c>
      <c r="L75">
        <f>Input!J76</f>
        <v>19.973817000000054</v>
      </c>
      <c r="M75">
        <f t="shared" si="17"/>
        <v>18.558349714285441</v>
      </c>
      <c r="N75">
        <f t="shared" si="12"/>
        <v>29.211341514847916</v>
      </c>
      <c r="O75">
        <f t="shared" si="18"/>
        <v>85.331859162415242</v>
      </c>
      <c r="P75">
        <f t="shared" si="19"/>
        <v>372.34939760792184</v>
      </c>
    </row>
    <row r="76" spans="1:16" x14ac:dyDescent="0.25">
      <c r="A76">
        <f>Input!G77</f>
        <v>209</v>
      </c>
      <c r="B76">
        <f t="shared" si="13"/>
        <v>73</v>
      </c>
      <c r="C76" s="4">
        <f>Input!I77</f>
        <v>2415.2329031428571</v>
      </c>
      <c r="D76">
        <f t="shared" si="14"/>
        <v>768.25800857142826</v>
      </c>
      <c r="E76">
        <f t="shared" si="11"/>
        <v>756.76514759595614</v>
      </c>
      <c r="F76">
        <f t="shared" si="15"/>
        <v>132.08585340153013</v>
      </c>
      <c r="G76">
        <f t="shared" si="16"/>
        <v>200321.12540397214</v>
      </c>
      <c r="L76">
        <f>Input!J77</f>
        <v>20.340790000000197</v>
      </c>
      <c r="M76">
        <f t="shared" si="17"/>
        <v>18.925322714285585</v>
      </c>
      <c r="N76">
        <f t="shared" si="12"/>
        <v>30.292343840858251</v>
      </c>
      <c r="O76">
        <f t="shared" si="18"/>
        <v>99.033423847496692</v>
      </c>
      <c r="P76">
        <f t="shared" si="19"/>
        <v>415.2367774695428</v>
      </c>
    </row>
    <row r="77" spans="1:16" x14ac:dyDescent="0.25">
      <c r="A77">
        <f>Input!G78</f>
        <v>210</v>
      </c>
      <c r="B77">
        <f t="shared" si="13"/>
        <v>74</v>
      </c>
      <c r="C77" s="4">
        <f>Input!I78</f>
        <v>2435.3902067142853</v>
      </c>
      <c r="D77">
        <f t="shared" si="14"/>
        <v>788.41531214285646</v>
      </c>
      <c r="E77">
        <f t="shared" si="11"/>
        <v>786.19997058070248</v>
      </c>
      <c r="F77">
        <f t="shared" si="15"/>
        <v>4.9077382370068392</v>
      </c>
      <c r="G77">
        <f t="shared" si="16"/>
        <v>227535.96768761525</v>
      </c>
      <c r="L77">
        <f>Input!J78</f>
        <v>20.157303571428201</v>
      </c>
      <c r="M77">
        <f t="shared" si="17"/>
        <v>18.741836285713589</v>
      </c>
      <c r="N77">
        <f t="shared" si="12"/>
        <v>31.41537584921036</v>
      </c>
      <c r="O77">
        <f t="shared" si="18"/>
        <v>126.74419141176716</v>
      </c>
      <c r="P77">
        <f t="shared" si="19"/>
        <v>462.26683213966936</v>
      </c>
    </row>
    <row r="78" spans="1:16" x14ac:dyDescent="0.25">
      <c r="A78">
        <f>Input!G79</f>
        <v>211</v>
      </c>
      <c r="B78">
        <f t="shared" si="13"/>
        <v>75</v>
      </c>
      <c r="C78" s="4">
        <f>Input!I79</f>
        <v>2456.3863057142858</v>
      </c>
      <c r="D78">
        <f t="shared" si="14"/>
        <v>809.41141114285688</v>
      </c>
      <c r="E78">
        <f t="shared" si="11"/>
        <v>816.77951832265467</v>
      </c>
      <c r="F78">
        <f t="shared" si="15"/>
        <v>54.289003412987732</v>
      </c>
      <c r="G78">
        <f t="shared" si="16"/>
        <v>257644.41165510158</v>
      </c>
      <c r="L78">
        <f>Input!J79</f>
        <v>20.996099000000413</v>
      </c>
      <c r="M78">
        <f t="shared" si="17"/>
        <v>19.580631714285801</v>
      </c>
      <c r="N78">
        <f t="shared" si="12"/>
        <v>32.582070769470391</v>
      </c>
      <c r="O78">
        <f t="shared" si="18"/>
        <v>134.23474184295529</v>
      </c>
      <c r="P78">
        <f t="shared" si="19"/>
        <v>513.79680413353594</v>
      </c>
    </row>
    <row r="79" spans="1:16" x14ac:dyDescent="0.25">
      <c r="A79">
        <f>Input!G80</f>
        <v>212</v>
      </c>
      <c r="B79">
        <f t="shared" si="13"/>
        <v>76</v>
      </c>
      <c r="C79" s="4">
        <f>Input!I80</f>
        <v>2476.9105822857141</v>
      </c>
      <c r="D79">
        <f t="shared" si="14"/>
        <v>829.93568771428522</v>
      </c>
      <c r="E79">
        <f t="shared" si="11"/>
        <v>848.54829666199873</v>
      </c>
      <c r="F79">
        <f t="shared" si="15"/>
        <v>346.42921184050505</v>
      </c>
      <c r="G79">
        <f t="shared" si="16"/>
        <v>290904.49526876363</v>
      </c>
      <c r="L79">
        <f>Input!J80</f>
        <v>20.524276571428345</v>
      </c>
      <c r="M79">
        <f t="shared" si="17"/>
        <v>19.108809285713733</v>
      </c>
      <c r="N79">
        <f t="shared" si="12"/>
        <v>33.794125225692532</v>
      </c>
      <c r="O79">
        <f t="shared" si="18"/>
        <v>176.08888330707705</v>
      </c>
      <c r="P79">
        <f t="shared" si="19"/>
        <v>570.21336620718012</v>
      </c>
    </row>
    <row r="80" spans="1:16" x14ac:dyDescent="0.25">
      <c r="A80">
        <f>Input!G81</f>
        <v>213</v>
      </c>
      <c r="B80">
        <f t="shared" si="13"/>
        <v>77</v>
      </c>
      <c r="C80" s="4">
        <f>Input!I81</f>
        <v>2496.8843992857142</v>
      </c>
      <c r="D80">
        <f t="shared" si="14"/>
        <v>849.90950471428528</v>
      </c>
      <c r="E80">
        <f t="shared" si="11"/>
        <v>881.55254077926531</v>
      </c>
      <c r="F80">
        <f t="shared" si="15"/>
        <v>1001.2817314096274</v>
      </c>
      <c r="G80">
        <f t="shared" si="16"/>
        <v>327595.825134554</v>
      </c>
      <c r="L80">
        <f>Input!J81</f>
        <v>19.973817000000054</v>
      </c>
      <c r="M80">
        <f t="shared" si="17"/>
        <v>18.558349714285441</v>
      </c>
      <c r="N80">
        <f t="shared" si="12"/>
        <v>35.053301691462096</v>
      </c>
      <c r="O80">
        <f t="shared" si="18"/>
        <v>227.39085856003808</v>
      </c>
      <c r="P80">
        <f t="shared" si="19"/>
        <v>631.93499586084295</v>
      </c>
    </row>
    <row r="81" spans="1:16" x14ac:dyDescent="0.25">
      <c r="A81">
        <f>Input!G82</f>
        <v>214</v>
      </c>
      <c r="B81">
        <f t="shared" si="13"/>
        <v>78</v>
      </c>
      <c r="C81" s="4">
        <f>Input!I82</f>
        <v>2516.5436679999998</v>
      </c>
      <c r="D81">
        <f t="shared" si="14"/>
        <v>869.56877342857092</v>
      </c>
      <c r="E81">
        <f t="shared" si="11"/>
        <v>915.84028231166133</v>
      </c>
      <c r="F81">
        <f t="shared" si="15"/>
        <v>2141.0525343179143</v>
      </c>
      <c r="G81">
        <f t="shared" si="16"/>
        <v>368021.32918657706</v>
      </c>
      <c r="L81">
        <f>Input!J82</f>
        <v>19.659268714285645</v>
      </c>
      <c r="M81">
        <f t="shared" si="17"/>
        <v>18.243801428571032</v>
      </c>
      <c r="N81">
        <f t="shared" si="12"/>
        <v>36.361431039565822</v>
      </c>
      <c r="O81">
        <f t="shared" si="18"/>
        <v>278.96222634000856</v>
      </c>
      <c r="P81">
        <f t="shared" si="19"/>
        <v>699.41453945396904</v>
      </c>
    </row>
    <row r="82" spans="1:16" x14ac:dyDescent="0.25">
      <c r="A82">
        <f>Input!G83</f>
        <v>215</v>
      </c>
      <c r="B82">
        <f t="shared" si="13"/>
        <v>79</v>
      </c>
      <c r="C82" s="4">
        <f>Input!I83</f>
        <v>2536.0194501428568</v>
      </c>
      <c r="D82">
        <f t="shared" si="14"/>
        <v>889.04455557142796</v>
      </c>
      <c r="E82">
        <f t="shared" si="11"/>
        <v>951.46141906788375</v>
      </c>
      <c r="F82">
        <f t="shared" si="15"/>
        <v>3895.8648487351952</v>
      </c>
      <c r="G82">
        <f t="shared" si="16"/>
        <v>412509.14990745368</v>
      </c>
      <c r="L82">
        <f>Input!J83</f>
        <v>19.475782142857042</v>
      </c>
      <c r="M82">
        <f t="shared" si="17"/>
        <v>18.06031485714243</v>
      </c>
      <c r="N82">
        <f t="shared" si="12"/>
        <v>37.720415189901402</v>
      </c>
      <c r="O82">
        <f t="shared" si="18"/>
        <v>332.86663502130318</v>
      </c>
      <c r="P82">
        <f t="shared" si="19"/>
        <v>773.14198098572979</v>
      </c>
    </row>
    <row r="83" spans="1:16" x14ac:dyDescent="0.25">
      <c r="A83">
        <f>Input!G84</f>
        <v>216</v>
      </c>
      <c r="B83">
        <f t="shared" si="13"/>
        <v>80</v>
      </c>
      <c r="C83" s="4">
        <f>Input!I84</f>
        <v>2555.3903828571429</v>
      </c>
      <c r="D83">
        <f t="shared" si="14"/>
        <v>908.41548828571399</v>
      </c>
      <c r="E83">
        <f t="shared" si="11"/>
        <v>988.46778744152687</v>
      </c>
      <c r="F83">
        <f t="shared" si="15"/>
        <v>6408.3706001317587</v>
      </c>
      <c r="G83">
        <f t="shared" si="16"/>
        <v>461414.68927688617</v>
      </c>
      <c r="L83">
        <f>Input!J84</f>
        <v>19.370932714286027</v>
      </c>
      <c r="M83">
        <f t="shared" si="17"/>
        <v>17.955465428571415</v>
      </c>
      <c r="N83">
        <f t="shared" si="12"/>
        <v>39.132229859373076</v>
      </c>
      <c r="O83">
        <f t="shared" si="18"/>
        <v>390.50886485642553</v>
      </c>
      <c r="P83">
        <f t="shared" si="19"/>
        <v>853.64743178534593</v>
      </c>
    </row>
    <row r="84" spans="1:16" x14ac:dyDescent="0.25">
      <c r="A84">
        <f>Input!G85</f>
        <v>217</v>
      </c>
      <c r="B84">
        <f t="shared" si="13"/>
        <v>81</v>
      </c>
      <c r="C84" s="4">
        <f>Input!I85</f>
        <v>2574.656466142857</v>
      </c>
      <c r="D84">
        <f t="shared" ref="D84" si="20">C84-$C$3</f>
        <v>927.68157157142809</v>
      </c>
      <c r="E84">
        <f t="shared" ref="E84" si="21">(_Ac/(1+EXP(-1*(B84-_Muc)/_sc)))</f>
        <v>1026.913237626974</v>
      </c>
      <c r="F84">
        <f t="shared" ref="F84" si="22">(D84-E84)^2</f>
        <v>9846.923548159386</v>
      </c>
      <c r="G84">
        <f t="shared" ref="G84" si="23">(E84-$H$4)^2</f>
        <v>515122.81752861809</v>
      </c>
      <c r="L84">
        <f>Input!J85</f>
        <v>19.266083285714103</v>
      </c>
      <c r="M84">
        <f t="shared" ref="M84" si="24">L84-$L$3</f>
        <v>17.850615999999491</v>
      </c>
      <c r="N84">
        <f t="shared" ref="N84" si="25">_Ac*EXP(-1*(B84-_Muc)/_sc)*(1/_sc)*(1/(1+EXP(-1*(B84-_Muc)/_sc))^2)+$L$3</f>
        <v>40.598927417659098</v>
      </c>
      <c r="O84">
        <f t="shared" ref="O84" si="26">(L84-N84)^2</f>
        <v>455.09023875785999</v>
      </c>
      <c r="P84">
        <f t="shared" ref="P84" si="27">(N84-$Q$4)^2</f>
        <v>941.50435864055487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Z13" sqref="Z1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  <col min="27" max="27" width="13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136</v>
      </c>
      <c r="B3">
        <f>A3-$A$3</f>
        <v>0</v>
      </c>
      <c r="C3" s="3"/>
      <c r="D3" s="3"/>
      <c r="E3" s="15">
        <f>Input!I4</f>
        <v>1646.9748945714289</v>
      </c>
      <c r="F3" s="3"/>
      <c r="G3" s="3"/>
      <c r="H3" s="3"/>
      <c r="I3" s="3"/>
      <c r="J3" s="2" t="s">
        <v>11</v>
      </c>
      <c r="K3" s="23">
        <f>SUM(H4:H161)</f>
        <v>8483.7869744572508</v>
      </c>
      <c r="L3">
        <f>1-(K3/K5)</f>
        <v>0.9978341416338431</v>
      </c>
      <c r="N3" s="15">
        <f>Input!J4</f>
        <v>1.4154672857146124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477.12508486968687</v>
      </c>
      <c r="U3">
        <f>1-(T3/T5)</f>
        <v>0.9484199403038116</v>
      </c>
      <c r="W3">
        <f>COUNT(B4:B500)</f>
        <v>73</v>
      </c>
      <c r="Y3">
        <v>27668550808.644787</v>
      </c>
      <c r="Z3">
        <v>20.573441451488186</v>
      </c>
      <c r="AA3">
        <v>2.8107734989613675</v>
      </c>
    </row>
    <row r="4" spans="1:27" ht="14.45" x14ac:dyDescent="0.3">
      <c r="A4">
        <f>Input!G5</f>
        <v>137</v>
      </c>
      <c r="B4">
        <f t="shared" ref="B4:B67" si="0">A4-$A$3</f>
        <v>1</v>
      </c>
      <c r="C4">
        <f>LN(B4)</f>
        <v>0</v>
      </c>
      <c r="D4">
        <f>((C4-$Z$3)/$AA$3)</f>
        <v>-7.3194946014292688</v>
      </c>
      <c r="E4" s="4">
        <f>Input!I5</f>
        <v>1648.5738484285716</v>
      </c>
      <c r="F4">
        <f>E4-$E$4</f>
        <v>0</v>
      </c>
      <c r="G4">
        <f>P4</f>
        <v>7.2120483533095248E-2</v>
      </c>
      <c r="H4">
        <f>(F4-G4)^2</f>
        <v>5.2013641450474627E-3</v>
      </c>
      <c r="I4">
        <f>(G4-$J$4)^2</f>
        <v>63251.753622574593</v>
      </c>
      <c r="J4">
        <f>AVERAGE(F3:F161)</f>
        <v>251.57113364774929</v>
      </c>
      <c r="K4" t="s">
        <v>5</v>
      </c>
      <c r="L4" t="s">
        <v>6</v>
      </c>
      <c r="N4" s="4">
        <f>Input!J5</f>
        <v>1.5989538571427602</v>
      </c>
      <c r="O4">
        <f>N4-$N$4</f>
        <v>0</v>
      </c>
      <c r="P4">
        <f>$Y$3*((1/B4*$AA$3)*(1/SQRT(2*PI()))*EXP(-1*D4*D4/2))</f>
        <v>7.2120483533095248E-2</v>
      </c>
      <c r="Q4">
        <f>(O4-P4)^2</f>
        <v>5.2013641450474627E-3</v>
      </c>
      <c r="R4">
        <f>(O4-S4)^2</f>
        <v>79.657917885679666</v>
      </c>
      <c r="S4">
        <f>AVERAGE(O3:O167)</f>
        <v>8.9251284520548868</v>
      </c>
      <c r="T4" t="s">
        <v>5</v>
      </c>
      <c r="U4" t="s">
        <v>6</v>
      </c>
    </row>
    <row r="5" spans="1:27" ht="14.45" x14ac:dyDescent="0.3">
      <c r="A5">
        <f>Input!G6</f>
        <v>138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-7.0728908886733057</v>
      </c>
      <c r="E5" s="4">
        <f>Input!I6</f>
        <v>1649.8844662857143</v>
      </c>
      <c r="F5">
        <f t="shared" ref="F5:F68" si="3">E5-$E$4</f>
        <v>1.3106178571426881</v>
      </c>
      <c r="G5">
        <f>G4+P5</f>
        <v>0.2848026278510622</v>
      </c>
      <c r="H5">
        <f t="shared" ref="H5:H68" si="4">(F5-G5)^2</f>
        <v>1.052296884646631</v>
      </c>
      <c r="I5">
        <f t="shared" ref="I5:I68" si="5">(G5-$J$4)^2</f>
        <v>63144.820157441864</v>
      </c>
      <c r="K5">
        <f>SUM(I4:I161)</f>
        <v>3917055.2918059425</v>
      </c>
      <c r="L5">
        <f>1-((1-L3)*(W3-1)/(W3-1-1))</f>
        <v>0.99780363658643245</v>
      </c>
      <c r="N5" s="4">
        <f>Input!J6</f>
        <v>1.3106178571426881</v>
      </c>
      <c r="O5">
        <f t="shared" ref="O5:O68" si="6">N5-$N$4</f>
        <v>-0.28833600000007209</v>
      </c>
      <c r="P5">
        <f t="shared" ref="P5:P68" si="7">$Y$3*((1/B5*$AA$3)*(1/SQRT(2*PI()))*EXP(-1*D5*D5/2))</f>
        <v>0.21268214431796695</v>
      </c>
      <c r="Q5">
        <f t="shared" ref="Q5:Q68" si="8">(O5-P5)^2</f>
        <v>0.25101918093589137</v>
      </c>
      <c r="R5">
        <f t="shared" ref="R5:R68" si="9">(O5-S5)^2</f>
        <v>8.3137648896041569E-2</v>
      </c>
      <c r="T5">
        <f>SUM(R4:R167)</f>
        <v>9250.1848132786217</v>
      </c>
      <c r="U5">
        <f>1-((1-U3)*(Y3-1)/(Y3-1-1))</f>
        <v>0.94841994030194743</v>
      </c>
    </row>
    <row r="6" spans="1:27" ht="14.45" x14ac:dyDescent="0.3">
      <c r="A6">
        <f>Input!G7</f>
        <v>139</v>
      </c>
      <c r="B6">
        <f t="shared" si="0"/>
        <v>3</v>
      </c>
      <c r="C6">
        <f t="shared" si="1"/>
        <v>1.0986122886681098</v>
      </c>
      <c r="D6">
        <f t="shared" si="2"/>
        <v>-6.9286369641724539</v>
      </c>
      <c r="E6" s="4">
        <f>Input!I7</f>
        <v>1651.2212965714284</v>
      </c>
      <c r="F6">
        <f t="shared" si="3"/>
        <v>2.6474481428567742</v>
      </c>
      <c r="G6">
        <f t="shared" ref="G6:G69" si="10">G5+P6</f>
        <v>0.67405244218712901</v>
      </c>
      <c r="H6">
        <f t="shared" si="4"/>
        <v>3.8942905914214401</v>
      </c>
      <c r="I6">
        <f t="shared" si="5"/>
        <v>62949.345357470454</v>
      </c>
      <c r="N6" s="4">
        <f>Input!J7</f>
        <v>1.3368302857140861</v>
      </c>
      <c r="O6">
        <f t="shared" si="6"/>
        <v>-0.26212357142867404</v>
      </c>
      <c r="P6">
        <f t="shared" si="7"/>
        <v>0.38924981433606676</v>
      </c>
      <c r="Q6">
        <f t="shared" si="8"/>
        <v>0.42428728768262181</v>
      </c>
      <c r="R6">
        <f t="shared" si="9"/>
        <v>6.8708766698523188E-2</v>
      </c>
    </row>
    <row r="7" spans="1:27" ht="14.45" x14ac:dyDescent="0.3">
      <c r="A7">
        <f>Input!G8</f>
        <v>140</v>
      </c>
      <c r="B7">
        <f t="shared" si="0"/>
        <v>4</v>
      </c>
      <c r="C7">
        <f t="shared" si="1"/>
        <v>1.3862943611198906</v>
      </c>
      <c r="D7">
        <f t="shared" si="2"/>
        <v>-6.8262871759173409</v>
      </c>
      <c r="E7" s="4">
        <f>Input!I8</f>
        <v>1652.5581268571427</v>
      </c>
      <c r="F7">
        <f t="shared" si="3"/>
        <v>3.9842784285710877</v>
      </c>
      <c r="G7">
        <f t="shared" si="10"/>
        <v>1.2642433445464034</v>
      </c>
      <c r="H7">
        <f t="shared" si="4"/>
        <v>7.3985908583251714</v>
      </c>
      <c r="I7">
        <f t="shared" si="5"/>
        <v>62653.539333259643</v>
      </c>
      <c r="N7" s="4">
        <f>Input!J8</f>
        <v>1.3368302857143135</v>
      </c>
      <c r="O7">
        <f t="shared" si="6"/>
        <v>-0.26212357142844667</v>
      </c>
      <c r="P7">
        <f t="shared" si="7"/>
        <v>0.59019090235927429</v>
      </c>
      <c r="Q7">
        <f t="shared" si="8"/>
        <v>0.72643996222803964</v>
      </c>
      <c r="R7">
        <f t="shared" si="9"/>
        <v>6.8708766698403978E-2</v>
      </c>
      <c r="T7" s="17"/>
      <c r="U7" s="18"/>
    </row>
    <row r="8" spans="1:27" ht="14.45" x14ac:dyDescent="0.3">
      <c r="A8">
        <f>Input!G9</f>
        <v>141</v>
      </c>
      <c r="B8">
        <f t="shared" si="0"/>
        <v>5</v>
      </c>
      <c r="C8">
        <f t="shared" si="1"/>
        <v>1.6094379124341003</v>
      </c>
      <c r="D8">
        <f t="shared" si="2"/>
        <v>-6.7468985124776628</v>
      </c>
      <c r="E8" s="4">
        <f>Input!I9</f>
        <v>1653.7901077142856</v>
      </c>
      <c r="F8">
        <f t="shared" si="3"/>
        <v>5.2162592857139316</v>
      </c>
      <c r="G8">
        <f t="shared" si="10"/>
        <v>2.0734716075537061</v>
      </c>
      <c r="H8">
        <f t="shared" si="4"/>
        <v>9.8771143899957412</v>
      </c>
      <c r="I8">
        <f t="shared" si="5"/>
        <v>62249.083363523656</v>
      </c>
      <c r="N8" s="4">
        <f>Input!J9</f>
        <v>1.2319808571428439</v>
      </c>
      <c r="O8">
        <f t="shared" si="6"/>
        <v>-0.36697299999991628</v>
      </c>
      <c r="P8">
        <f t="shared" si="7"/>
        <v>0.80922826300730277</v>
      </c>
      <c r="Q8">
        <f t="shared" si="8"/>
        <v>1.383449411099777</v>
      </c>
      <c r="R8">
        <f t="shared" si="9"/>
        <v>0.13466918272893855</v>
      </c>
      <c r="T8" s="19" t="s">
        <v>28</v>
      </c>
      <c r="U8" s="24">
        <f>SQRT((U5-L5)^2)</f>
        <v>4.9383696284485024E-2</v>
      </c>
    </row>
    <row r="9" spans="1:27" ht="14.45" x14ac:dyDescent="0.3">
      <c r="A9">
        <f>Input!G10</f>
        <v>142</v>
      </c>
      <c r="B9">
        <f t="shared" si="0"/>
        <v>6</v>
      </c>
      <c r="C9">
        <f t="shared" si="1"/>
        <v>1.791759469228055</v>
      </c>
      <c r="D9">
        <f t="shared" si="2"/>
        <v>-6.68203325141649</v>
      </c>
      <c r="E9" s="4">
        <f>Input!I10</f>
        <v>1655.1007255714285</v>
      </c>
      <c r="F9">
        <f t="shared" si="3"/>
        <v>6.5268771428568471</v>
      </c>
      <c r="G9">
        <f t="shared" si="10"/>
        <v>3.1158862340871325</v>
      </c>
      <c r="H9">
        <f t="shared" si="4"/>
        <v>11.634858979709643</v>
      </c>
      <c r="I9">
        <f t="shared" si="5"/>
        <v>61730.009967384081</v>
      </c>
      <c r="N9" s="4">
        <f>Input!J10</f>
        <v>1.3106178571429155</v>
      </c>
      <c r="O9">
        <f t="shared" si="6"/>
        <v>-0.28833599999984472</v>
      </c>
      <c r="P9">
        <f t="shared" si="7"/>
        <v>1.0424146265334264</v>
      </c>
      <c r="Q9">
        <f t="shared" si="8"/>
        <v>1.7708972300186936</v>
      </c>
      <c r="R9">
        <f t="shared" si="9"/>
        <v>8.3137648895910451E-2</v>
      </c>
      <c r="T9" s="21"/>
      <c r="U9" s="22"/>
    </row>
    <row r="10" spans="1:27" ht="14.45" x14ac:dyDescent="0.3">
      <c r="A10">
        <f>Input!G11</f>
        <v>143</v>
      </c>
      <c r="B10">
        <f t="shared" si="0"/>
        <v>7</v>
      </c>
      <c r="C10">
        <f t="shared" si="1"/>
        <v>1.9459101490553132</v>
      </c>
      <c r="D10">
        <f t="shared" si="2"/>
        <v>-6.6271904546261338</v>
      </c>
      <c r="E10" s="4">
        <f>Input!I11</f>
        <v>1656.4637682857142</v>
      </c>
      <c r="F10">
        <f t="shared" si="3"/>
        <v>7.8899198571425586</v>
      </c>
      <c r="G10">
        <f t="shared" si="10"/>
        <v>4.4029283138276787</v>
      </c>
      <c r="H10">
        <f t="shared" si="4"/>
        <v>12.159110023149488</v>
      </c>
      <c r="I10">
        <f t="shared" si="5"/>
        <v>61092.121727991631</v>
      </c>
      <c r="N10" s="4">
        <f>Input!J11</f>
        <v>1.3630427142857116</v>
      </c>
      <c r="O10">
        <f t="shared" si="6"/>
        <v>-0.23591114285704862</v>
      </c>
      <c r="P10">
        <f t="shared" si="7"/>
        <v>1.287042079740546</v>
      </c>
      <c r="Q10">
        <f t="shared" si="8"/>
        <v>2.3193865182203983</v>
      </c>
      <c r="R10">
        <f t="shared" si="9"/>
        <v>5.5654067324118803E-2</v>
      </c>
    </row>
    <row r="11" spans="1:27" ht="14.45" x14ac:dyDescent="0.3">
      <c r="A11">
        <f>Input!G12</f>
        <v>144</v>
      </c>
      <c r="B11">
        <f t="shared" si="0"/>
        <v>8</v>
      </c>
      <c r="C11">
        <f t="shared" si="1"/>
        <v>2.0794415416798357</v>
      </c>
      <c r="D11">
        <f t="shared" si="2"/>
        <v>-6.579683463161377</v>
      </c>
      <c r="E11" s="4">
        <f>Input!I12</f>
        <v>1657.7219615714287</v>
      </c>
      <c r="F11">
        <f t="shared" si="3"/>
        <v>9.1481131428570279</v>
      </c>
      <c r="G11">
        <f t="shared" si="10"/>
        <v>5.9440717850669573</v>
      </c>
      <c r="H11">
        <f t="shared" si="4"/>
        <v>10.265881022429239</v>
      </c>
      <c r="I11">
        <f t="shared" si="5"/>
        <v>60332.65351929397</v>
      </c>
      <c r="N11" s="4">
        <f>Input!J12</f>
        <v>1.2581932857144693</v>
      </c>
      <c r="O11">
        <f t="shared" si="6"/>
        <v>-0.34076057142829086</v>
      </c>
      <c r="P11">
        <f t="shared" si="7"/>
        <v>1.5411434712392786</v>
      </c>
      <c r="Q11">
        <f t="shared" si="8"/>
        <v>3.5415628258085414</v>
      </c>
      <c r="R11">
        <f t="shared" si="9"/>
        <v>0.11611776704013532</v>
      </c>
      <c r="Z11">
        <f>Z3+AA3</f>
        <v>23.384214950449554</v>
      </c>
    </row>
    <row r="12" spans="1:27" ht="14.45" x14ac:dyDescent="0.3">
      <c r="A12">
        <f>Input!G13</f>
        <v>145</v>
      </c>
      <c r="B12">
        <f t="shared" si="0"/>
        <v>9</v>
      </c>
      <c r="C12">
        <f t="shared" si="1"/>
        <v>2.1972245773362196</v>
      </c>
      <c r="D12">
        <f t="shared" si="2"/>
        <v>-6.5377793269156399</v>
      </c>
      <c r="E12" s="4">
        <f>Input!I13</f>
        <v>1659.5568267142858</v>
      </c>
      <c r="F12">
        <f t="shared" si="3"/>
        <v>10.982978285714125</v>
      </c>
      <c r="G12">
        <f t="shared" si="10"/>
        <v>7.7473019505244904</v>
      </c>
      <c r="H12">
        <f t="shared" si="4"/>
        <v>10.469601346106227</v>
      </c>
      <c r="I12">
        <f t="shared" si="5"/>
        <v>59450.060903516598</v>
      </c>
      <c r="N12" s="4">
        <f>Input!J13</f>
        <v>1.8348651428570975</v>
      </c>
      <c r="O12">
        <f t="shared" si="6"/>
        <v>0.23591128571433728</v>
      </c>
      <c r="P12">
        <f t="shared" si="7"/>
        <v>1.8032301654575331</v>
      </c>
      <c r="Q12">
        <f t="shared" si="8"/>
        <v>2.4564884707994663</v>
      </c>
      <c r="R12">
        <f t="shared" si="9"/>
        <v>5.5654134727391676E-2</v>
      </c>
      <c r="Z12">
        <f>Z3+AA3*2</f>
        <v>26.194988449410921</v>
      </c>
    </row>
    <row r="13" spans="1:27" ht="14.45" x14ac:dyDescent="0.3">
      <c r="A13">
        <f>Input!G14</f>
        <v>146</v>
      </c>
      <c r="B13">
        <f t="shared" si="0"/>
        <v>10</v>
      </c>
      <c r="C13">
        <f t="shared" si="1"/>
        <v>2.3025850929940459</v>
      </c>
      <c r="D13">
        <f t="shared" si="2"/>
        <v>-6.500294799721698</v>
      </c>
      <c r="E13" s="4">
        <f>Input!I14</f>
        <v>1661.313054714286</v>
      </c>
      <c r="F13">
        <f t="shared" si="3"/>
        <v>12.739206285714317</v>
      </c>
      <c r="G13">
        <f t="shared" si="10"/>
        <v>9.8194423851538932</v>
      </c>
      <c r="H13">
        <f t="shared" si="4"/>
        <v>8.5250212350158225</v>
      </c>
      <c r="I13">
        <f t="shared" si="5"/>
        <v>58443.880228325237</v>
      </c>
      <c r="N13" s="4">
        <f>Input!J14</f>
        <v>1.756228000000192</v>
      </c>
      <c r="O13">
        <f t="shared" si="6"/>
        <v>0.1572741428574318</v>
      </c>
      <c r="P13">
        <f t="shared" si="7"/>
        <v>2.0721404346294032</v>
      </c>
      <c r="Q13">
        <f t="shared" si="8"/>
        <v>3.666712915364541</v>
      </c>
      <c r="R13">
        <f t="shared" si="9"/>
        <v>2.4735156011539864E-2</v>
      </c>
    </row>
    <row r="14" spans="1:27" ht="14.45" x14ac:dyDescent="0.3">
      <c r="A14">
        <f>Input!G15</f>
        <v>147</v>
      </c>
      <c r="B14">
        <f t="shared" si="0"/>
        <v>11</v>
      </c>
      <c r="C14">
        <f t="shared" si="1"/>
        <v>2.3978952727983707</v>
      </c>
      <c r="D14">
        <f t="shared" si="2"/>
        <v>-6.4663859202479363</v>
      </c>
      <c r="E14" s="4">
        <f>Input!I15</f>
        <v>1663.4886804285718</v>
      </c>
      <c r="F14">
        <f t="shared" si="3"/>
        <v>14.91483200000016</v>
      </c>
      <c r="G14">
        <f t="shared" si="10"/>
        <v>12.16638795794468</v>
      </c>
      <c r="H14">
        <f t="shared" si="4"/>
        <v>7.5539446523102658</v>
      </c>
      <c r="I14">
        <f t="shared" si="5"/>
        <v>57314.632258800011</v>
      </c>
      <c r="N14" s="4">
        <f>Input!J15</f>
        <v>2.1756257142858431</v>
      </c>
      <c r="O14">
        <f t="shared" si="6"/>
        <v>0.57667185714308289</v>
      </c>
      <c r="P14">
        <f t="shared" si="7"/>
        <v>2.3469455727907866</v>
      </c>
      <c r="Q14">
        <f t="shared" si="8"/>
        <v>3.1338690283131272</v>
      </c>
      <c r="R14">
        <f t="shared" si="9"/>
        <v>0.33255043082085217</v>
      </c>
    </row>
    <row r="15" spans="1:27" ht="14.45" x14ac:dyDescent="0.3">
      <c r="A15">
        <f>Input!G16</f>
        <v>148</v>
      </c>
      <c r="B15">
        <f t="shared" si="0"/>
        <v>12</v>
      </c>
      <c r="C15">
        <f t="shared" si="1"/>
        <v>2.4849066497880004</v>
      </c>
      <c r="D15">
        <f t="shared" si="2"/>
        <v>-6.4354295386605251</v>
      </c>
      <c r="E15" s="4">
        <f>Input!I16</f>
        <v>1665.8215802857144</v>
      </c>
      <c r="F15">
        <f t="shared" si="3"/>
        <v>17.247731857142753</v>
      </c>
      <c r="G15">
        <f t="shared" si="10"/>
        <v>14.793276575627262</v>
      </c>
      <c r="H15">
        <f t="shared" si="4"/>
        <v>6.0243507289592895</v>
      </c>
      <c r="I15">
        <f t="shared" si="5"/>
        <v>56063.753599666248</v>
      </c>
      <c r="N15" s="4">
        <f>Input!J16</f>
        <v>2.3328998571425927</v>
      </c>
      <c r="O15">
        <f t="shared" si="6"/>
        <v>0.73394599999983257</v>
      </c>
      <c r="P15">
        <f t="shared" si="7"/>
        <v>2.6268886176825812</v>
      </c>
      <c r="Q15">
        <f t="shared" si="8"/>
        <v>3.5832317538396166</v>
      </c>
      <c r="R15">
        <f t="shared" si="9"/>
        <v>0.53867673091575419</v>
      </c>
    </row>
    <row r="16" spans="1:27" ht="14.45" x14ac:dyDescent="0.3">
      <c r="A16">
        <f>Input!G17</f>
        <v>149</v>
      </c>
      <c r="B16">
        <f t="shared" si="0"/>
        <v>13</v>
      </c>
      <c r="C16">
        <f t="shared" si="1"/>
        <v>2.5649493574615367</v>
      </c>
      <c r="D16">
        <f t="shared" si="2"/>
        <v>-6.4069524281060426</v>
      </c>
      <c r="E16" s="4">
        <f>Input!I17</f>
        <v>1668.3903914285713</v>
      </c>
      <c r="F16">
        <f t="shared" si="3"/>
        <v>19.816542999999683</v>
      </c>
      <c r="G16">
        <f t="shared" si="10"/>
        <v>17.704619231664651</v>
      </c>
      <c r="H16">
        <f t="shared" si="4"/>
        <v>4.4602220032584423</v>
      </c>
      <c r="I16">
        <f t="shared" si="5"/>
        <v>54693.546565128723</v>
      </c>
      <c r="N16" s="4">
        <f>Input!J17</f>
        <v>2.56881114285693</v>
      </c>
      <c r="O16">
        <f t="shared" si="6"/>
        <v>0.96985728571416985</v>
      </c>
      <c r="P16">
        <f t="shared" si="7"/>
        <v>2.9113426560373878</v>
      </c>
      <c r="Q16">
        <f t="shared" si="8"/>
        <v>3.7693654431790828</v>
      </c>
      <c r="R16">
        <f t="shared" si="9"/>
        <v>0.94062315465285684</v>
      </c>
    </row>
    <row r="17" spans="1:18" ht="14.45" x14ac:dyDescent="0.3">
      <c r="A17">
        <f>Input!G18</f>
        <v>150</v>
      </c>
      <c r="B17">
        <f t="shared" si="0"/>
        <v>14</v>
      </c>
      <c r="C17">
        <f t="shared" si="1"/>
        <v>2.6390573296152584</v>
      </c>
      <c r="D17">
        <f t="shared" si="2"/>
        <v>-6.3805867418701689</v>
      </c>
      <c r="E17" s="4">
        <f>Input!I18</f>
        <v>1670.9329901428571</v>
      </c>
      <c r="F17">
        <f t="shared" si="3"/>
        <v>22.359141714285443</v>
      </c>
      <c r="G17">
        <f t="shared" si="10"/>
        <v>20.904400709155514</v>
      </c>
      <c r="H17">
        <f t="shared" si="4"/>
        <v>2.1162713920064355</v>
      </c>
      <c r="I17">
        <f t="shared" si="5"/>
        <v>53207.141684564544</v>
      </c>
      <c r="N17" s="4">
        <f>Input!J18</f>
        <v>2.5425987142857593</v>
      </c>
      <c r="O17">
        <f t="shared" si="6"/>
        <v>0.94364485714299917</v>
      </c>
      <c r="P17">
        <f t="shared" si="7"/>
        <v>3.1997814774908613</v>
      </c>
      <c r="Q17">
        <f t="shared" si="8"/>
        <v>5.0901524496746733</v>
      </c>
      <c r="R17">
        <f t="shared" si="9"/>
        <v>0.89046561641243127</v>
      </c>
    </row>
    <row r="18" spans="1:18" ht="14.45" x14ac:dyDescent="0.3">
      <c r="A18">
        <f>Input!G19</f>
        <v>151</v>
      </c>
      <c r="B18">
        <f t="shared" si="0"/>
        <v>15</v>
      </c>
      <c r="C18">
        <f t="shared" si="1"/>
        <v>2.7080502011022101</v>
      </c>
      <c r="D18">
        <f t="shared" si="2"/>
        <v>-6.3560408752208479</v>
      </c>
      <c r="E18" s="4">
        <f>Input!I19</f>
        <v>1673.8949865714283</v>
      </c>
      <c r="F18">
        <f t="shared" si="3"/>
        <v>25.321138142856626</v>
      </c>
      <c r="G18">
        <f t="shared" si="10"/>
        <v>24.396159040567259</v>
      </c>
      <c r="H18">
        <f t="shared" si="4"/>
        <v>0.85558633967204278</v>
      </c>
      <c r="I18">
        <f t="shared" si="5"/>
        <v>51608.469087773803</v>
      </c>
      <c r="N18" s="4">
        <f>Input!J19</f>
        <v>2.9619964285711831</v>
      </c>
      <c r="O18">
        <f t="shared" si="6"/>
        <v>1.3630425714284229</v>
      </c>
      <c r="P18">
        <f t="shared" si="7"/>
        <v>3.491758331411746</v>
      </c>
      <c r="Q18">
        <f t="shared" si="8"/>
        <v>4.5314307868013763</v>
      </c>
      <c r="R18">
        <f t="shared" si="9"/>
        <v>1.8578850515262073</v>
      </c>
    </row>
    <row r="19" spans="1:18" ht="14.45" x14ac:dyDescent="0.3">
      <c r="A19">
        <f>Input!G20</f>
        <v>152</v>
      </c>
      <c r="B19">
        <f t="shared" si="0"/>
        <v>16</v>
      </c>
      <c r="C19">
        <f t="shared" si="1"/>
        <v>2.7725887222397811</v>
      </c>
      <c r="D19">
        <f t="shared" si="2"/>
        <v>-6.3330797504054122</v>
      </c>
      <c r="E19" s="4">
        <f>Input!I20</f>
        <v>1677.1191065714283</v>
      </c>
      <c r="F19">
        <f t="shared" si="3"/>
        <v>28.54525814285671</v>
      </c>
      <c r="G19">
        <f t="shared" si="10"/>
        <v>28.183049220722882</v>
      </c>
      <c r="H19">
        <f t="shared" si="4"/>
        <v>0.13119530327334936</v>
      </c>
      <c r="I19">
        <f t="shared" si="5"/>
        <v>49902.236263976272</v>
      </c>
      <c r="N19" s="4">
        <f>Input!J20</f>
        <v>3.2241200000000845</v>
      </c>
      <c r="O19">
        <f t="shared" si="6"/>
        <v>1.6251661428573243</v>
      </c>
      <c r="P19">
        <f t="shared" si="7"/>
        <v>3.7868901801556243</v>
      </c>
      <c r="Q19">
        <f t="shared" si="8"/>
        <v>4.673050813433262</v>
      </c>
      <c r="R19">
        <f t="shared" si="9"/>
        <v>2.6411649918897528</v>
      </c>
    </row>
    <row r="20" spans="1:18" ht="14.45" x14ac:dyDescent="0.3">
      <c r="A20">
        <f>Input!G21</f>
        <v>153</v>
      </c>
      <c r="B20">
        <f t="shared" si="0"/>
        <v>17</v>
      </c>
      <c r="C20">
        <f t="shared" si="1"/>
        <v>2.8332133440562162</v>
      </c>
      <c r="D20">
        <f t="shared" si="2"/>
        <v>-6.3115110890248936</v>
      </c>
      <c r="E20" s="4">
        <f>Input!I21</f>
        <v>1680.9985355714286</v>
      </c>
      <c r="F20">
        <f t="shared" si="3"/>
        <v>32.42468714285701</v>
      </c>
      <c r="G20">
        <f t="shared" si="10"/>
        <v>32.267895007773831</v>
      </c>
      <c r="H20">
        <f t="shared" si="4"/>
        <v>2.458377362394203E-2</v>
      </c>
      <c r="I20">
        <f t="shared" si="5"/>
        <v>48093.910477982026</v>
      </c>
      <c r="N20" s="4">
        <f>Input!J21</f>
        <v>3.8794290000003002</v>
      </c>
      <c r="O20">
        <f t="shared" si="6"/>
        <v>2.28047514285754</v>
      </c>
      <c r="P20">
        <f t="shared" si="7"/>
        <v>4.0848457870509467</v>
      </c>
      <c r="Q20">
        <f t="shared" si="8"/>
        <v>3.2557534216269293</v>
      </c>
      <c r="R20">
        <f t="shared" si="9"/>
        <v>5.2005668771911173</v>
      </c>
    </row>
    <row r="21" spans="1:18" ht="14.45" x14ac:dyDescent="0.3">
      <c r="A21">
        <f>Input!G22</f>
        <v>154</v>
      </c>
      <c r="B21">
        <f t="shared" si="0"/>
        <v>18</v>
      </c>
      <c r="C21">
        <f t="shared" si="1"/>
        <v>2.8903717578961645</v>
      </c>
      <c r="D21">
        <f t="shared" si="2"/>
        <v>-6.2911756141596751</v>
      </c>
      <c r="E21" s="4">
        <f>Input!I22</f>
        <v>1684.7206904285715</v>
      </c>
      <c r="F21">
        <f t="shared" si="3"/>
        <v>36.146841999999879</v>
      </c>
      <c r="G21">
        <f t="shared" si="10"/>
        <v>36.653231552997632</v>
      </c>
      <c r="H21">
        <f t="shared" si="4"/>
        <v>0.25643037938526397</v>
      </c>
      <c r="I21">
        <f t="shared" si="5"/>
        <v>46189.704640809265</v>
      </c>
      <c r="N21" s="4">
        <f>Input!J22</f>
        <v>3.7221548571428684</v>
      </c>
      <c r="O21">
        <f t="shared" si="6"/>
        <v>2.1232010000001083</v>
      </c>
      <c r="P21">
        <f t="shared" si="7"/>
        <v>4.3853365452237982</v>
      </c>
      <c r="Q21">
        <f t="shared" si="8"/>
        <v>5.1172572249644812</v>
      </c>
      <c r="R21">
        <f t="shared" si="9"/>
        <v>4.5079824864014597</v>
      </c>
    </row>
    <row r="22" spans="1:18" ht="14.45" x14ac:dyDescent="0.3">
      <c r="A22">
        <f>Input!G23</f>
        <v>155</v>
      </c>
      <c r="B22">
        <f t="shared" si="0"/>
        <v>19</v>
      </c>
      <c r="C22">
        <f t="shared" si="1"/>
        <v>2.9444389791664403</v>
      </c>
      <c r="D22">
        <f t="shared" si="2"/>
        <v>-6.2719399050958691</v>
      </c>
      <c r="E22" s="4">
        <f>Input!I23</f>
        <v>1688.6787565714283</v>
      </c>
      <c r="F22">
        <f t="shared" si="3"/>
        <v>40.10490814285663</v>
      </c>
      <c r="G22">
        <f t="shared" si="10"/>
        <v>41.341340859968852</v>
      </c>
      <c r="H22">
        <f t="shared" si="4"/>
        <v>1.5287658639455137</v>
      </c>
      <c r="I22">
        <f t="shared" si="5"/>
        <v>44196.565775593102</v>
      </c>
      <c r="N22" s="4">
        <f>Input!J23</f>
        <v>3.958066142856751</v>
      </c>
      <c r="O22">
        <f t="shared" si="6"/>
        <v>2.3591122857139908</v>
      </c>
      <c r="P22">
        <f t="shared" si="7"/>
        <v>4.688109306971219</v>
      </c>
      <c r="Q22">
        <f t="shared" si="8"/>
        <v>5.424227125025042</v>
      </c>
      <c r="R22">
        <f t="shared" si="9"/>
        <v>5.56541077660669</v>
      </c>
    </row>
    <row r="23" spans="1:18" ht="14.45" x14ac:dyDescent="0.3">
      <c r="A23">
        <f>Input!G24</f>
        <v>156</v>
      </c>
      <c r="B23">
        <f t="shared" si="0"/>
        <v>20</v>
      </c>
      <c r="C23">
        <f t="shared" si="1"/>
        <v>2.9957322735539909</v>
      </c>
      <c r="D23">
        <f t="shared" si="2"/>
        <v>-6.2536910869657349</v>
      </c>
      <c r="E23" s="4">
        <f>Input!I24</f>
        <v>1693.9736528571427</v>
      </c>
      <c r="F23">
        <f t="shared" si="3"/>
        <v>45.399804428571088</v>
      </c>
      <c r="G23">
        <f t="shared" si="10"/>
        <v>46.334281560457057</v>
      </c>
      <c r="H23">
        <f t="shared" si="4"/>
        <v>0.87324751001782841</v>
      </c>
      <c r="I23">
        <f t="shared" si="5"/>
        <v>42122.165454701062</v>
      </c>
      <c r="N23" s="4">
        <f>Input!J24</f>
        <v>5.2948962857144579</v>
      </c>
      <c r="O23">
        <f t="shared" si="6"/>
        <v>3.6959424285716977</v>
      </c>
      <c r="P23">
        <f t="shared" si="7"/>
        <v>4.9929407004882016</v>
      </c>
      <c r="Q23">
        <f t="shared" si="8"/>
        <v>1.6822045173543974</v>
      </c>
      <c r="R23">
        <f t="shared" si="9"/>
        <v>13.659990435316459</v>
      </c>
    </row>
    <row r="24" spans="1:18" x14ac:dyDescent="0.25">
      <c r="A24">
        <f>Input!G25</f>
        <v>157</v>
      </c>
      <c r="B24">
        <f t="shared" si="0"/>
        <v>21</v>
      </c>
      <c r="C24">
        <f t="shared" si="1"/>
        <v>3.044522437723423</v>
      </c>
      <c r="D24">
        <f t="shared" si="2"/>
        <v>-6.2363328173693189</v>
      </c>
      <c r="E24" s="4">
        <f>Input!I25</f>
        <v>1699.5306728571429</v>
      </c>
      <c r="F24">
        <f t="shared" si="3"/>
        <v>50.956824428571281</v>
      </c>
      <c r="G24">
        <f t="shared" si="10"/>
        <v>51.633914131028263</v>
      </c>
      <c r="H24">
        <f t="shared" si="4"/>
        <v>0.45845046517328436</v>
      </c>
      <c r="I24">
        <f t="shared" si="5"/>
        <v>39974.891748077491</v>
      </c>
      <c r="N24" s="4">
        <f>Input!J25</f>
        <v>5.5570200000001932</v>
      </c>
      <c r="O24">
        <f t="shared" si="6"/>
        <v>3.9580661428574331</v>
      </c>
      <c r="P24">
        <f t="shared" si="7"/>
        <v>5.299632570571208</v>
      </c>
      <c r="Q24">
        <f t="shared" si="8"/>
        <v>1.7998004799686991</v>
      </c>
      <c r="R24">
        <f t="shared" si="9"/>
        <v>15.666287591234317</v>
      </c>
    </row>
    <row r="25" spans="1:18" x14ac:dyDescent="0.25">
      <c r="A25">
        <f>Input!G26</f>
        <v>158</v>
      </c>
      <c r="B25">
        <f t="shared" si="0"/>
        <v>22</v>
      </c>
      <c r="C25">
        <f t="shared" si="1"/>
        <v>3.0910424533583161</v>
      </c>
      <c r="D25">
        <f t="shared" si="2"/>
        <v>-6.2197822074919724</v>
      </c>
      <c r="E25" s="4">
        <f>Input!I26</f>
        <v>1705.7430018571431</v>
      </c>
      <c r="F25">
        <f t="shared" si="3"/>
        <v>57.169153428571462</v>
      </c>
      <c r="G25">
        <f t="shared" si="10"/>
        <v>57.241922412156612</v>
      </c>
      <c r="H25">
        <f t="shared" si="4"/>
        <v>5.2953249720157245E-3</v>
      </c>
      <c r="I25">
        <f t="shared" si="5"/>
        <v>37763.842339447598</v>
      </c>
      <c r="N25" s="4">
        <f>Input!J26</f>
        <v>6.2123290000001816</v>
      </c>
      <c r="O25">
        <f t="shared" si="6"/>
        <v>4.6133751428574215</v>
      </c>
      <c r="P25">
        <f t="shared" si="7"/>
        <v>5.6080082811283498</v>
      </c>
      <c r="Q25">
        <f t="shared" si="8"/>
        <v>0.98929507974667574</v>
      </c>
      <c r="R25">
        <f t="shared" si="9"/>
        <v>21.283230208734732</v>
      </c>
    </row>
    <row r="26" spans="1:18" x14ac:dyDescent="0.25">
      <c r="A26">
        <f>Input!G27</f>
        <v>159</v>
      </c>
      <c r="B26">
        <f t="shared" si="0"/>
        <v>23</v>
      </c>
      <c r="C26">
        <f t="shared" si="1"/>
        <v>3.1354942159291497</v>
      </c>
      <c r="D26">
        <f t="shared" si="2"/>
        <v>-6.2039674281839776</v>
      </c>
      <c r="E26" s="4">
        <f>Input!I27</f>
        <v>1712.5582151428571</v>
      </c>
      <c r="F26">
        <f t="shared" si="3"/>
        <v>63.984366714285443</v>
      </c>
      <c r="G26">
        <f t="shared" si="10"/>
        <v>63.159832099305561</v>
      </c>
      <c r="H26">
        <f t="shared" si="4"/>
        <v>0.67985733130002224</v>
      </c>
      <c r="I26">
        <f t="shared" si="5"/>
        <v>35498.818551178592</v>
      </c>
      <c r="N26" s="4">
        <f>Input!J27</f>
        <v>6.8152132857139804</v>
      </c>
      <c r="O26">
        <f t="shared" si="6"/>
        <v>5.2162594285712203</v>
      </c>
      <c r="P26">
        <f t="shared" si="7"/>
        <v>5.9179096871489483</v>
      </c>
      <c r="Q26">
        <f t="shared" si="8"/>
        <v>0.49231308536219259</v>
      </c>
      <c r="R26">
        <f t="shared" si="9"/>
        <v>27.209362426158155</v>
      </c>
    </row>
    <row r="27" spans="1:18" x14ac:dyDescent="0.25">
      <c r="A27">
        <f>Input!G28</f>
        <v>160</v>
      </c>
      <c r="B27">
        <f t="shared" si="0"/>
        <v>24</v>
      </c>
      <c r="C27">
        <f t="shared" si="1"/>
        <v>3.1780538303479458</v>
      </c>
      <c r="D27">
        <f t="shared" si="2"/>
        <v>-6.1888258259045621</v>
      </c>
      <c r="E27" s="4">
        <f>Input!I28</f>
        <v>1720.7102585714288</v>
      </c>
      <c r="F27">
        <f t="shared" si="3"/>
        <v>72.13641014285713</v>
      </c>
      <c r="G27">
        <f t="shared" si="10"/>
        <v>69.38902673217396</v>
      </c>
      <c r="H27">
        <f t="shared" si="4"/>
        <v>7.548115605297089</v>
      </c>
      <c r="I27">
        <f t="shared" si="5"/>
        <v>33190.320080198122</v>
      </c>
      <c r="N27" s="4">
        <f>Input!J28</f>
        <v>8.1520434285716874</v>
      </c>
      <c r="O27">
        <f t="shared" si="6"/>
        <v>6.5530895714289272</v>
      </c>
      <c r="P27">
        <f t="shared" si="7"/>
        <v>6.2291946328683965</v>
      </c>
      <c r="Q27">
        <f t="shared" si="8"/>
        <v>0.10490793122512999</v>
      </c>
      <c r="R27">
        <f t="shared" si="9"/>
        <v>42.942982931170562</v>
      </c>
    </row>
    <row r="28" spans="1:18" x14ac:dyDescent="0.25">
      <c r="A28">
        <f>Input!G29</f>
        <v>161</v>
      </c>
      <c r="B28">
        <f t="shared" si="0"/>
        <v>25</v>
      </c>
      <c r="C28">
        <f t="shared" si="1"/>
        <v>3.2188758248682006</v>
      </c>
      <c r="D28">
        <f t="shared" si="2"/>
        <v>-6.1743024235260568</v>
      </c>
      <c r="E28" s="4">
        <f>Input!I29</f>
        <v>1729.7797345714287</v>
      </c>
      <c r="F28">
        <f t="shared" si="3"/>
        <v>81.205886142857025</v>
      </c>
      <c r="G28">
        <f t="shared" si="10"/>
        <v>75.930761600135753</v>
      </c>
      <c r="H28">
        <f t="shared" si="4"/>
        <v>27.826938941220313</v>
      </c>
      <c r="I28">
        <f t="shared" si="5"/>
        <v>30849.540293024103</v>
      </c>
      <c r="N28" s="4">
        <f>Input!J29</f>
        <v>9.0694759999998951</v>
      </c>
      <c r="O28">
        <f t="shared" si="6"/>
        <v>7.4705221428571349</v>
      </c>
      <c r="P28">
        <f t="shared" si="7"/>
        <v>6.5417348679617957</v>
      </c>
      <c r="Q28">
        <f t="shared" si="8"/>
        <v>0.8626458020075104</v>
      </c>
      <c r="R28">
        <f t="shared" si="9"/>
        <v>55.808701086918759</v>
      </c>
    </row>
    <row r="29" spans="1:18" x14ac:dyDescent="0.25">
      <c r="A29">
        <f>Input!G30</f>
        <v>162</v>
      </c>
      <c r="B29">
        <f t="shared" si="0"/>
        <v>26</v>
      </c>
      <c r="C29">
        <f t="shared" si="1"/>
        <v>3.2580965380214821</v>
      </c>
      <c r="D29">
        <f t="shared" si="2"/>
        <v>-6.1603487153500778</v>
      </c>
      <c r="E29" s="4">
        <f>Input!I30</f>
        <v>1739.4783071428571</v>
      </c>
      <c r="F29">
        <f t="shared" si="3"/>
        <v>90.904458714285511</v>
      </c>
      <c r="G29">
        <f t="shared" si="10"/>
        <v>82.786175899216147</v>
      </c>
      <c r="H29">
        <f t="shared" si="4"/>
        <v>65.906515865450558</v>
      </c>
      <c r="I29">
        <f t="shared" si="5"/>
        <v>28488.36196217412</v>
      </c>
      <c r="N29" s="4">
        <f>Input!J30</f>
        <v>9.6985725714284854</v>
      </c>
      <c r="O29">
        <f t="shared" si="6"/>
        <v>8.0996187142857252</v>
      </c>
      <c r="P29">
        <f t="shared" si="7"/>
        <v>6.8554142990803868</v>
      </c>
      <c r="Q29">
        <f t="shared" si="8"/>
        <v>1.5480446268164583</v>
      </c>
      <c r="R29">
        <f t="shared" si="9"/>
        <v>65.603823316807549</v>
      </c>
    </row>
    <row r="30" spans="1:18" x14ac:dyDescent="0.25">
      <c r="A30">
        <f>Input!G31</f>
        <v>163</v>
      </c>
      <c r="B30">
        <f t="shared" si="0"/>
        <v>27</v>
      </c>
      <c r="C30">
        <f t="shared" si="1"/>
        <v>3.2958368660043291</v>
      </c>
      <c r="D30">
        <f t="shared" si="2"/>
        <v>-6.146921689658825</v>
      </c>
      <c r="E30" s="4">
        <f>Input!I31</f>
        <v>1748.6526325714283</v>
      </c>
      <c r="F30">
        <f t="shared" si="3"/>
        <v>100.07878414285665</v>
      </c>
      <c r="G30">
        <f t="shared" si="10"/>
        <v>89.956303412023345</v>
      </c>
      <c r="H30">
        <f t="shared" si="4"/>
        <v>102.46461614609152</v>
      </c>
      <c r="I30">
        <f t="shared" si="5"/>
        <v>26119.353352122518</v>
      </c>
      <c r="N30" s="4">
        <f>Input!J31</f>
        <v>9.1743254285711373</v>
      </c>
      <c r="O30">
        <f t="shared" si="6"/>
        <v>7.5753715714283771</v>
      </c>
      <c r="P30">
        <f t="shared" si="7"/>
        <v>7.1701275128072037</v>
      </c>
      <c r="Q30">
        <f t="shared" si="8"/>
        <v>0.16422274704776102</v>
      </c>
      <c r="R30">
        <f t="shared" si="9"/>
        <v>57.386254445205239</v>
      </c>
    </row>
    <row r="31" spans="1:18" x14ac:dyDescent="0.25">
      <c r="A31">
        <f>Input!G32</f>
        <v>164</v>
      </c>
      <c r="B31">
        <f t="shared" si="0"/>
        <v>28</v>
      </c>
      <c r="C31">
        <f t="shared" si="1"/>
        <v>3.3322045101752038</v>
      </c>
      <c r="D31">
        <f t="shared" si="2"/>
        <v>-6.1339830291142059</v>
      </c>
      <c r="E31" s="4">
        <f>Input!I32</f>
        <v>1758.8492398571429</v>
      </c>
      <c r="F31">
        <f t="shared" si="3"/>
        <v>110.27539142857131</v>
      </c>
      <c r="G31">
        <f t="shared" si="10"/>
        <v>97.44208193212161</v>
      </c>
      <c r="H31">
        <f t="shared" si="4"/>
        <v>164.69383263166608</v>
      </c>
      <c r="I31">
        <f t="shared" si="5"/>
        <v>23755.764582758628</v>
      </c>
      <c r="N31" s="4">
        <f>Input!J32</f>
        <v>10.196607285714663</v>
      </c>
      <c r="O31">
        <f t="shared" si="6"/>
        <v>8.5976534285719026</v>
      </c>
      <c r="P31">
        <f t="shared" si="7"/>
        <v>7.4857785200982621</v>
      </c>
      <c r="Q31">
        <f t="shared" si="8"/>
        <v>1.2362658120932666</v>
      </c>
      <c r="R31">
        <f t="shared" si="9"/>
        <v>73.919644477834197</v>
      </c>
    </row>
    <row r="32" spans="1:18" x14ac:dyDescent="0.25">
      <c r="A32">
        <f>Input!G33</f>
        <v>165</v>
      </c>
      <c r="B32">
        <f t="shared" si="0"/>
        <v>29</v>
      </c>
      <c r="C32">
        <f t="shared" si="1"/>
        <v>3.3672958299864741</v>
      </c>
      <c r="D32">
        <f t="shared" si="2"/>
        <v>-6.1214984515328963</v>
      </c>
      <c r="E32" s="4">
        <f>Input!I33</f>
        <v>1768.6526617142856</v>
      </c>
      <c r="F32">
        <f t="shared" si="3"/>
        <v>120.07881328571398</v>
      </c>
      <c r="G32">
        <f t="shared" si="10"/>
        <v>105.24436161495262</v>
      </c>
      <c r="H32">
        <f t="shared" si="4"/>
        <v>220.06095637215432</v>
      </c>
      <c r="I32">
        <f t="shared" si="5"/>
        <v>21411.524213538047</v>
      </c>
      <c r="N32" s="4">
        <f>Input!J33</f>
        <v>9.8034218571426663</v>
      </c>
      <c r="O32">
        <f t="shared" si="6"/>
        <v>8.2044679999999062</v>
      </c>
      <c r="P32">
        <f t="shared" si="7"/>
        <v>7.8022796828310206</v>
      </c>
      <c r="Q32">
        <f t="shared" si="8"/>
        <v>0.1617554424671401</v>
      </c>
      <c r="R32">
        <f t="shared" si="9"/>
        <v>67.31329516302246</v>
      </c>
    </row>
    <row r="33" spans="1:18" x14ac:dyDescent="0.25">
      <c r="A33">
        <f>Input!G34</f>
        <v>166</v>
      </c>
      <c r="B33">
        <f t="shared" si="0"/>
        <v>30</v>
      </c>
      <c r="C33">
        <f t="shared" si="1"/>
        <v>3.4011973816621555</v>
      </c>
      <c r="D33">
        <f t="shared" si="2"/>
        <v>-6.1094371624648849</v>
      </c>
      <c r="E33" s="4">
        <f>Input!I34</f>
        <v>1778.6919948571428</v>
      </c>
      <c r="F33">
        <f t="shared" si="3"/>
        <v>130.11814642857121</v>
      </c>
      <c r="G33">
        <f t="shared" si="10"/>
        <v>113.36391240608447</v>
      </c>
      <c r="H33">
        <f t="shared" si="4"/>
        <v>280.70435768025226</v>
      </c>
      <c r="I33">
        <f t="shared" si="5"/>
        <v>19101.236003342488</v>
      </c>
      <c r="N33" s="4">
        <f>Input!J34</f>
        <v>10.039333142857231</v>
      </c>
      <c r="O33">
        <f t="shared" si="6"/>
        <v>8.4403792857144708</v>
      </c>
      <c r="P33">
        <f t="shared" si="7"/>
        <v>8.1195507911318376</v>
      </c>
      <c r="Q33">
        <f t="shared" si="8"/>
        <v>0.10293092293615869</v>
      </c>
      <c r="R33">
        <f t="shared" si="9"/>
        <v>71.240002486717927</v>
      </c>
    </row>
    <row r="34" spans="1:18" x14ac:dyDescent="0.25">
      <c r="A34">
        <f>Input!G35</f>
        <v>167</v>
      </c>
      <c r="B34">
        <f t="shared" si="0"/>
        <v>31</v>
      </c>
      <c r="C34">
        <f t="shared" si="1"/>
        <v>3.4339872044851463</v>
      </c>
      <c r="D34">
        <f t="shared" si="2"/>
        <v>-6.0977713975659666</v>
      </c>
      <c r="E34" s="4">
        <f>Input!I35</f>
        <v>1788.0498067142855</v>
      </c>
      <c r="F34">
        <f t="shared" si="3"/>
        <v>139.47595828571389</v>
      </c>
      <c r="G34">
        <f t="shared" si="10"/>
        <v>121.80143067244103</v>
      </c>
      <c r="H34">
        <f t="shared" si="4"/>
        <v>312.38892635234475</v>
      </c>
      <c r="I34">
        <f t="shared" si="5"/>
        <v>16840.17581029973</v>
      </c>
      <c r="N34" s="4">
        <f>Input!J35</f>
        <v>9.3578118571426785</v>
      </c>
      <c r="O34">
        <f t="shared" si="6"/>
        <v>7.7588579999999183</v>
      </c>
      <c r="P34">
        <f t="shared" si="7"/>
        <v>8.4375182663565695</v>
      </c>
      <c r="Q34">
        <f t="shared" si="8"/>
        <v>0.4605797571312808</v>
      </c>
      <c r="R34">
        <f t="shared" si="9"/>
        <v>60.199877464162732</v>
      </c>
    </row>
    <row r="35" spans="1:18" x14ac:dyDescent="0.25">
      <c r="A35">
        <f>Input!G36</f>
        <v>168</v>
      </c>
      <c r="B35">
        <f t="shared" si="0"/>
        <v>32</v>
      </c>
      <c r="C35">
        <f t="shared" si="1"/>
        <v>3.4657359027997265</v>
      </c>
      <c r="D35">
        <f t="shared" si="2"/>
        <v>-6.0864760376494491</v>
      </c>
      <c r="E35" s="4">
        <f>Input!I36</f>
        <v>1797.643529857143</v>
      </c>
      <c r="F35">
        <f t="shared" si="3"/>
        <v>149.06968142857136</v>
      </c>
      <c r="G35">
        <f t="shared" si="10"/>
        <v>130.55754514185668</v>
      </c>
      <c r="H35">
        <f t="shared" si="4"/>
        <v>342.69918989789835</v>
      </c>
      <c r="I35">
        <f t="shared" si="5"/>
        <v>14644.288603073504</v>
      </c>
      <c r="N35" s="4">
        <f>Input!J36</f>
        <v>9.5937231428574705</v>
      </c>
      <c r="O35">
        <f t="shared" si="6"/>
        <v>7.9947692857147103</v>
      </c>
      <c r="P35">
        <f t="shared" si="7"/>
        <v>8.7561144694156496</v>
      </c>
      <c r="Q35">
        <f t="shared" si="8"/>
        <v>0.57964648874461699</v>
      </c>
      <c r="R35">
        <f t="shared" si="9"/>
        <v>63.916335931807303</v>
      </c>
    </row>
    <row r="36" spans="1:18" x14ac:dyDescent="0.25">
      <c r="A36">
        <f>Input!G37</f>
        <v>169</v>
      </c>
      <c r="B36">
        <f t="shared" si="0"/>
        <v>33</v>
      </c>
      <c r="C36">
        <f t="shared" si="1"/>
        <v>3.4965075614664802</v>
      </c>
      <c r="D36">
        <f t="shared" si="2"/>
        <v>-6.0755282829911224</v>
      </c>
      <c r="E36" s="4">
        <f>Input!I37</f>
        <v>1807.2634652857143</v>
      </c>
      <c r="F36">
        <f t="shared" si="3"/>
        <v>158.68961685714271</v>
      </c>
      <c r="G36">
        <f t="shared" si="10"/>
        <v>139.63282223977623</v>
      </c>
      <c r="H36">
        <f t="shared" si="4"/>
        <v>363.16142108848794</v>
      </c>
      <c r="I36">
        <f t="shared" si="5"/>
        <v>12530.185560868351</v>
      </c>
      <c r="N36" s="4">
        <f>Input!J37</f>
        <v>9.6199354285713525</v>
      </c>
      <c r="O36">
        <f t="shared" si="6"/>
        <v>8.0209815714285924</v>
      </c>
      <c r="P36">
        <f t="shared" si="7"/>
        <v>9.0752770979195514</v>
      </c>
      <c r="Q36">
        <f t="shared" si="8"/>
        <v>1.1115390571788486</v>
      </c>
      <c r="R36">
        <f t="shared" si="9"/>
        <v>64.336145369197098</v>
      </c>
    </row>
    <row r="37" spans="1:18" x14ac:dyDescent="0.25">
      <c r="A37">
        <f>Input!G38</f>
        <v>170</v>
      </c>
      <c r="B37">
        <f t="shared" si="0"/>
        <v>34</v>
      </c>
      <c r="C37">
        <f t="shared" si="1"/>
        <v>3.5263605246161616</v>
      </c>
      <c r="D37">
        <f t="shared" si="2"/>
        <v>-6.0649073762689287</v>
      </c>
      <c r="E37" s="4">
        <f>Input!I38</f>
        <v>1817.119312</v>
      </c>
      <c r="F37">
        <f t="shared" si="3"/>
        <v>168.5454635714284</v>
      </c>
      <c r="G37">
        <f t="shared" si="10"/>
        <v>149.02777089837934</v>
      </c>
      <c r="H37">
        <f t="shared" si="4"/>
        <v>380.94032727959274</v>
      </c>
      <c r="I37">
        <f t="shared" si="5"/>
        <v>10515.141243948872</v>
      </c>
      <c r="N37" s="4">
        <f>Input!J38</f>
        <v>9.8558467142856898</v>
      </c>
      <c r="O37">
        <f t="shared" si="6"/>
        <v>8.2568928571429296</v>
      </c>
      <c r="P37">
        <f t="shared" si="7"/>
        <v>9.3949486586031217</v>
      </c>
      <c r="Q37">
        <f t="shared" si="8"/>
        <v>1.2951710072372</v>
      </c>
      <c r="R37">
        <f t="shared" si="9"/>
        <v>68.176279654337932</v>
      </c>
    </row>
    <row r="38" spans="1:18" x14ac:dyDescent="0.25">
      <c r="A38">
        <f>Input!G39</f>
        <v>171</v>
      </c>
      <c r="B38">
        <f t="shared" si="0"/>
        <v>35</v>
      </c>
      <c r="C38">
        <f t="shared" si="1"/>
        <v>3.5553480614894135</v>
      </c>
      <c r="D38">
        <f t="shared" si="2"/>
        <v>-6.0545943656745269</v>
      </c>
      <c r="E38" s="4">
        <f>Input!I39</f>
        <v>1826.5557609999998</v>
      </c>
      <c r="F38">
        <f t="shared" si="3"/>
        <v>177.98191257142821</v>
      </c>
      <c r="G38">
        <f t="shared" si="10"/>
        <v>158.74284690225076</v>
      </c>
      <c r="H38">
        <f t="shared" si="4"/>
        <v>370.14164782292232</v>
      </c>
      <c r="I38">
        <f t="shared" si="5"/>
        <v>8617.0908201044986</v>
      </c>
      <c r="N38" s="4">
        <f>Input!J39</f>
        <v>9.4364489999998113</v>
      </c>
      <c r="O38">
        <f t="shared" si="6"/>
        <v>7.8374951428570512</v>
      </c>
      <c r="P38">
        <f t="shared" si="7"/>
        <v>9.7150760038714292</v>
      </c>
      <c r="Q38">
        <f t="shared" si="8"/>
        <v>3.525309889647493</v>
      </c>
      <c r="R38">
        <f t="shared" si="9"/>
        <v>61.426330114307866</v>
      </c>
    </row>
    <row r="39" spans="1:18" x14ac:dyDescent="0.25">
      <c r="A39">
        <f>Input!G40</f>
        <v>172</v>
      </c>
      <c r="B39">
        <f t="shared" si="0"/>
        <v>36</v>
      </c>
      <c r="C39">
        <f t="shared" si="1"/>
        <v>3.5835189384561099</v>
      </c>
      <c r="D39">
        <f t="shared" si="2"/>
        <v>-6.044571901403712</v>
      </c>
      <c r="E39" s="4">
        <f>Input!I40</f>
        <v>1836.4902448571429</v>
      </c>
      <c r="F39">
        <f t="shared" si="3"/>
        <v>187.91639642857126</v>
      </c>
      <c r="G39">
        <f t="shared" si="10"/>
        <v>168.77845682546373</v>
      </c>
      <c r="H39">
        <f t="shared" si="4"/>
        <v>366.26073225219147</v>
      </c>
      <c r="I39">
        <f t="shared" si="5"/>
        <v>6854.6273353994202</v>
      </c>
      <c r="N39" s="4">
        <f>Input!J40</f>
        <v>9.93448385714305</v>
      </c>
      <c r="O39">
        <f t="shared" si="6"/>
        <v>8.3355300000002899</v>
      </c>
      <c r="P39">
        <f t="shared" si="7"/>
        <v>10.035609923212972</v>
      </c>
      <c r="Q39">
        <f t="shared" si="8"/>
        <v>2.8902717453108386</v>
      </c>
      <c r="R39">
        <f t="shared" si="9"/>
        <v>69.481060380904836</v>
      </c>
    </row>
    <row r="40" spans="1:18" x14ac:dyDescent="0.25">
      <c r="A40">
        <f>Input!G41</f>
        <v>173</v>
      </c>
      <c r="B40">
        <f t="shared" si="0"/>
        <v>37</v>
      </c>
      <c r="C40">
        <f t="shared" si="1"/>
        <v>3.6109179126442243</v>
      </c>
      <c r="D40">
        <f t="shared" si="2"/>
        <v>-6.034824060036116</v>
      </c>
      <c r="E40" s="4">
        <f>Input!I41</f>
        <v>1845.559720857143</v>
      </c>
      <c r="F40">
        <f t="shared" si="3"/>
        <v>196.98587242857138</v>
      </c>
      <c r="G40">
        <f t="shared" si="10"/>
        <v>179.13496160723398</v>
      </c>
      <c r="H40">
        <f t="shared" si="4"/>
        <v>318.65501715134099</v>
      </c>
      <c r="I40">
        <f t="shared" si="5"/>
        <v>5246.9990198831329</v>
      </c>
      <c r="N40" s="4">
        <f>Input!J41</f>
        <v>9.0694760000001224</v>
      </c>
      <c r="O40">
        <f t="shared" si="6"/>
        <v>7.4705221428573623</v>
      </c>
      <c r="P40">
        <f t="shared" si="7"/>
        <v>10.356504781770239</v>
      </c>
      <c r="Q40">
        <f t="shared" si="8"/>
        <v>8.3288957921065307</v>
      </c>
      <c r="R40">
        <f t="shared" si="9"/>
        <v>55.808701086922156</v>
      </c>
    </row>
    <row r="41" spans="1:18" x14ac:dyDescent="0.25">
      <c r="A41">
        <f>Input!G42</f>
        <v>174</v>
      </c>
      <c r="B41">
        <f t="shared" si="0"/>
        <v>38</v>
      </c>
      <c r="C41">
        <f t="shared" si="1"/>
        <v>3.6375861597263857</v>
      </c>
      <c r="D41">
        <f t="shared" si="2"/>
        <v>-6.025336192339906</v>
      </c>
      <c r="E41" s="4">
        <f>Input!I42</f>
        <v>1855.1796562857141</v>
      </c>
      <c r="F41">
        <f t="shared" si="3"/>
        <v>206.60580785714251</v>
      </c>
      <c r="G41">
        <f t="shared" si="10"/>
        <v>189.8126798068381</v>
      </c>
      <c r="H41">
        <f t="shared" si="4"/>
        <v>282.00914971392058</v>
      </c>
      <c r="I41">
        <f t="shared" si="5"/>
        <v>3814.1066208199577</v>
      </c>
      <c r="N41" s="4">
        <f>Input!J42</f>
        <v>9.6199354285711252</v>
      </c>
      <c r="O41">
        <f t="shared" si="6"/>
        <v>8.020981571428365</v>
      </c>
      <c r="P41">
        <f t="shared" si="7"/>
        <v>10.677718199604131</v>
      </c>
      <c r="Q41">
        <f t="shared" si="8"/>
        <v>7.0582495114907386</v>
      </c>
      <c r="R41">
        <f t="shared" si="9"/>
        <v>64.336145369193446</v>
      </c>
    </row>
    <row r="42" spans="1:18" x14ac:dyDescent="0.25">
      <c r="A42">
        <f>Input!G43</f>
        <v>175</v>
      </c>
      <c r="B42">
        <f t="shared" si="0"/>
        <v>39</v>
      </c>
      <c r="C42">
        <f t="shared" si="1"/>
        <v>3.6635616461296463</v>
      </c>
      <c r="D42">
        <f t="shared" si="2"/>
        <v>-6.0160947908492277</v>
      </c>
      <c r="E42" s="4">
        <f>Input!I43</f>
        <v>1863.9345840000001</v>
      </c>
      <c r="F42">
        <f t="shared" si="3"/>
        <v>215.36073557142845</v>
      </c>
      <c r="G42">
        <f t="shared" si="10"/>
        <v>200.81189057305428</v>
      </c>
      <c r="H42">
        <f t="shared" si="4"/>
        <v>211.66889078671696</v>
      </c>
      <c r="I42">
        <f t="shared" si="5"/>
        <v>2576.500757515973</v>
      </c>
      <c r="N42" s="4">
        <f>Input!J43</f>
        <v>8.754927714285941</v>
      </c>
      <c r="O42">
        <f t="shared" si="6"/>
        <v>7.1559738571431808</v>
      </c>
      <c r="P42">
        <f t="shared" si="7"/>
        <v>10.999210766216176</v>
      </c>
      <c r="Q42">
        <f t="shared" si="8"/>
        <v>14.770469939260954</v>
      </c>
      <c r="R42">
        <f t="shared" si="9"/>
        <v>51.207961844116653</v>
      </c>
    </row>
    <row r="43" spans="1:18" x14ac:dyDescent="0.25">
      <c r="A43">
        <f>Input!G44</f>
        <v>176</v>
      </c>
      <c r="B43">
        <f t="shared" si="0"/>
        <v>40</v>
      </c>
      <c r="C43">
        <f t="shared" si="1"/>
        <v>3.6888794541139363</v>
      </c>
      <c r="D43">
        <f t="shared" si="2"/>
        <v>-6.0070873742097701</v>
      </c>
      <c r="E43" s="4">
        <f>Input!I44</f>
        <v>1872.2701140000001</v>
      </c>
      <c r="F43">
        <f t="shared" si="3"/>
        <v>223.69626557142851</v>
      </c>
      <c r="G43">
        <f t="shared" si="10"/>
        <v>212.13283635877909</v>
      </c>
      <c r="H43">
        <f t="shared" si="4"/>
        <v>133.7128951559541</v>
      </c>
      <c r="I43">
        <f t="shared" si="5"/>
        <v>1555.3792930531945</v>
      </c>
      <c r="N43" s="4">
        <f>Input!J44</f>
        <v>8.3355300000000625</v>
      </c>
      <c r="O43">
        <f t="shared" si="6"/>
        <v>6.7365761428573023</v>
      </c>
      <c r="P43">
        <f t="shared" si="7"/>
        <v>11.320945785724799</v>
      </c>
      <c r="Q43">
        <f t="shared" si="8"/>
        <v>21.016445022445058</v>
      </c>
      <c r="R43">
        <f t="shared" si="9"/>
        <v>45.381458128514168</v>
      </c>
    </row>
    <row r="44" spans="1:18" x14ac:dyDescent="0.25">
      <c r="A44">
        <f>Input!G45</f>
        <v>177</v>
      </c>
      <c r="B44">
        <f t="shared" si="0"/>
        <v>41</v>
      </c>
      <c r="C44">
        <f t="shared" si="1"/>
        <v>3.713572066704308</v>
      </c>
      <c r="D44">
        <f t="shared" si="2"/>
        <v>-5.9983023858072908</v>
      </c>
      <c r="E44" s="4">
        <f>Input!I45</f>
        <v>1881.051254</v>
      </c>
      <c r="F44">
        <f t="shared" si="3"/>
        <v>232.47740557142833</v>
      </c>
      <c r="G44">
        <f t="shared" si="10"/>
        <v>223.77572540757055</v>
      </c>
      <c r="H44">
        <f t="shared" si="4"/>
        <v>75.719237674076084</v>
      </c>
      <c r="I44">
        <f t="shared" si="5"/>
        <v>772.5847192381965</v>
      </c>
      <c r="N44" s="4">
        <f>Input!J45</f>
        <v>8.781139999999823</v>
      </c>
      <c r="O44">
        <f t="shared" si="6"/>
        <v>7.1821861428570628</v>
      </c>
      <c r="P44">
        <f t="shared" si="7"/>
        <v>11.642889048791465</v>
      </c>
      <c r="Q44">
        <f t="shared" si="8"/>
        <v>19.897870415011624</v>
      </c>
      <c r="R44">
        <f t="shared" si="9"/>
        <v>51.583797790648013</v>
      </c>
    </row>
    <row r="45" spans="1:18" x14ac:dyDescent="0.25">
      <c r="A45">
        <f>Input!G46</f>
        <v>178</v>
      </c>
      <c r="B45">
        <f t="shared" si="0"/>
        <v>42</v>
      </c>
      <c r="C45">
        <f t="shared" si="1"/>
        <v>3.7376696182833684</v>
      </c>
      <c r="D45">
        <f t="shared" si="2"/>
        <v>-5.9897291046133541</v>
      </c>
      <c r="E45" s="4">
        <f>Input!I46</f>
        <v>1890.0420928571427</v>
      </c>
      <c r="F45">
        <f t="shared" si="3"/>
        <v>241.4682444285711</v>
      </c>
      <c r="G45">
        <f t="shared" si="10"/>
        <v>235.74073403553422</v>
      </c>
      <c r="H45">
        <f t="shared" si="4"/>
        <v>32.804375302345477</v>
      </c>
      <c r="I45">
        <f t="shared" si="5"/>
        <v>250.60155188241919</v>
      </c>
      <c r="N45" s="4">
        <f>Input!J46</f>
        <v>8.9908388571427622</v>
      </c>
      <c r="O45">
        <f t="shared" si="6"/>
        <v>7.391885000000002</v>
      </c>
      <c r="P45">
        <f t="shared" si="7"/>
        <v>11.965008627963675</v>
      </c>
      <c r="Q45">
        <f t="shared" si="8"/>
        <v>20.913459716639625</v>
      </c>
      <c r="R45">
        <f t="shared" si="9"/>
        <v>54.639963853225034</v>
      </c>
    </row>
    <row r="46" spans="1:18" x14ac:dyDescent="0.25">
      <c r="A46">
        <f>Input!G47</f>
        <v>179</v>
      </c>
      <c r="B46">
        <f t="shared" si="0"/>
        <v>43</v>
      </c>
      <c r="C46">
        <f t="shared" si="1"/>
        <v>3.7612001156935624</v>
      </c>
      <c r="D46">
        <f t="shared" si="2"/>
        <v>-5.9813575665229006</v>
      </c>
      <c r="E46" s="4">
        <f>Input!I47</f>
        <v>1899.0067194285714</v>
      </c>
      <c r="F46">
        <f t="shared" si="3"/>
        <v>250.43287099999975</v>
      </c>
      <c r="G46">
        <f t="shared" si="10"/>
        <v>248.02800872911618</v>
      </c>
      <c r="H46">
        <f t="shared" si="4"/>
        <v>5.7833625419192787</v>
      </c>
      <c r="I46">
        <f t="shared" si="5"/>
        <v>12.553734189038893</v>
      </c>
      <c r="N46" s="4">
        <f>Input!J47</f>
        <v>8.9646265714286528</v>
      </c>
      <c r="O46">
        <f t="shared" si="6"/>
        <v>7.3656727142858927</v>
      </c>
      <c r="P46">
        <f t="shared" si="7"/>
        <v>12.287274693581967</v>
      </c>
      <c r="Q46">
        <f t="shared" si="8"/>
        <v>24.222166042611036</v>
      </c>
      <c r="R46">
        <f t="shared" si="9"/>
        <v>54.253134533975711</v>
      </c>
    </row>
    <row r="47" spans="1:18" x14ac:dyDescent="0.25">
      <c r="A47">
        <f>Input!G48</f>
        <v>180</v>
      </c>
      <c r="B47">
        <f t="shared" si="0"/>
        <v>44</v>
      </c>
      <c r="C47">
        <f t="shared" si="1"/>
        <v>3.784189633918261</v>
      </c>
      <c r="D47">
        <f t="shared" si="2"/>
        <v>-5.9731784947360094</v>
      </c>
      <c r="E47" s="4">
        <f>Input!I48</f>
        <v>1908.0499830000001</v>
      </c>
      <c r="F47">
        <f t="shared" si="3"/>
        <v>259.47613457142847</v>
      </c>
      <c r="G47">
        <f t="shared" si="10"/>
        <v>260.63766807691695</v>
      </c>
      <c r="H47">
        <f t="shared" si="4"/>
        <v>1.3491600843723524</v>
      </c>
      <c r="I47">
        <f t="shared" si="5"/>
        <v>82.20204655528255</v>
      </c>
      <c r="N47" s="4">
        <f>Input!J48</f>
        <v>9.0432635714287244</v>
      </c>
      <c r="O47">
        <f t="shared" si="6"/>
        <v>7.4443097142859642</v>
      </c>
      <c r="P47">
        <f t="shared" si="7"/>
        <v>12.609659347800752</v>
      </c>
      <c r="Q47">
        <f t="shared" si="8"/>
        <v>26.680836836451356</v>
      </c>
      <c r="R47">
        <f t="shared" si="9"/>
        <v>55.417747122212376</v>
      </c>
    </row>
    <row r="48" spans="1:18" x14ac:dyDescent="0.25">
      <c r="A48">
        <f>Input!G49</f>
        <v>181</v>
      </c>
      <c r="B48">
        <f t="shared" si="0"/>
        <v>45</v>
      </c>
      <c r="C48">
        <f t="shared" si="1"/>
        <v>3.8066624897703196</v>
      </c>
      <c r="D48">
        <f t="shared" si="2"/>
        <v>-5.9651832379640339</v>
      </c>
      <c r="E48" s="4">
        <f>Input!I49</f>
        <v>1916.0971770000001</v>
      </c>
      <c r="F48">
        <f t="shared" si="3"/>
        <v>267.52332857142846</v>
      </c>
      <c r="G48">
        <f t="shared" si="10"/>
        <v>273.56980455152546</v>
      </c>
      <c r="H48">
        <f t="shared" si="4"/>
        <v>36.559871777889974</v>
      </c>
      <c r="I48">
        <f t="shared" si="5"/>
        <v>483.94152153264838</v>
      </c>
      <c r="N48" s="4">
        <f>Input!J49</f>
        <v>8.0471939999999904</v>
      </c>
      <c r="O48">
        <f t="shared" si="6"/>
        <v>6.4482401428572302</v>
      </c>
      <c r="P48">
        <f t="shared" si="7"/>
        <v>12.932136474608498</v>
      </c>
      <c r="Q48">
        <f t="shared" si="8"/>
        <v>42.040911640897548</v>
      </c>
      <c r="R48">
        <f t="shared" si="9"/>
        <v>41.579800939955433</v>
      </c>
    </row>
    <row r="49" spans="1:18" x14ac:dyDescent="0.25">
      <c r="A49">
        <f>Input!G50</f>
        <v>182</v>
      </c>
      <c r="B49">
        <f t="shared" si="0"/>
        <v>46</v>
      </c>
      <c r="C49">
        <f t="shared" si="1"/>
        <v>3.8286413964890951</v>
      </c>
      <c r="D49">
        <f t="shared" si="2"/>
        <v>-5.9573637154280137</v>
      </c>
      <c r="E49" s="4">
        <f>Input!I50</f>
        <v>1924.2754327142854</v>
      </c>
      <c r="F49">
        <f t="shared" si="3"/>
        <v>275.70158428571381</v>
      </c>
      <c r="G49">
        <f t="shared" si="10"/>
        <v>286.82448615554387</v>
      </c>
      <c r="H49">
        <f t="shared" si="4"/>
        <v>123.71894600586903</v>
      </c>
      <c r="I49">
        <f t="shared" si="5"/>
        <v>1242.7988630388261</v>
      </c>
      <c r="N49" s="4">
        <f>Input!J50</f>
        <v>8.178255714285342</v>
      </c>
      <c r="O49">
        <f t="shared" si="6"/>
        <v>6.5793018571425819</v>
      </c>
      <c r="P49">
        <f t="shared" si="7"/>
        <v>13.254681604018421</v>
      </c>
      <c r="Q49">
        <f t="shared" si="8"/>
        <v>44.560694765000136</v>
      </c>
      <c r="R49">
        <f t="shared" si="9"/>
        <v>43.287212927399828</v>
      </c>
    </row>
    <row r="50" spans="1:18" x14ac:dyDescent="0.25">
      <c r="A50">
        <f>Input!G51</f>
        <v>183</v>
      </c>
      <c r="B50">
        <f t="shared" si="0"/>
        <v>47</v>
      </c>
      <c r="C50">
        <f t="shared" si="1"/>
        <v>3.8501476017100584</v>
      </c>
      <c r="D50">
        <f t="shared" si="2"/>
        <v>-5.9497123677726762</v>
      </c>
      <c r="E50" s="4">
        <f>Input!I51</f>
        <v>1932.6633872857142</v>
      </c>
      <c r="F50">
        <f t="shared" si="3"/>
        <v>284.08953885714254</v>
      </c>
      <c r="G50">
        <f t="shared" si="10"/>
        <v>300.40175794438801</v>
      </c>
      <c r="H50">
        <f t="shared" si="4"/>
        <v>266.08849155029532</v>
      </c>
      <c r="I50">
        <f t="shared" si="5"/>
        <v>2384.4298691994836</v>
      </c>
      <c r="N50" s="4">
        <f>Input!J51</f>
        <v>8.387954571428736</v>
      </c>
      <c r="O50">
        <f t="shared" si="6"/>
        <v>6.7890007142859758</v>
      </c>
      <c r="P50">
        <f t="shared" si="7"/>
        <v>13.577271788844142</v>
      </c>
      <c r="Q50">
        <f t="shared" si="8"/>
        <v>46.080624181683078</v>
      </c>
      <c r="R50">
        <f t="shared" si="9"/>
        <v>46.090530698575492</v>
      </c>
    </row>
    <row r="51" spans="1:18" x14ac:dyDescent="0.25">
      <c r="A51">
        <f>Input!G52</f>
        <v>184</v>
      </c>
      <c r="B51">
        <f t="shared" si="0"/>
        <v>48</v>
      </c>
      <c r="C51">
        <f t="shared" si="1"/>
        <v>3.8712010109078911</v>
      </c>
      <c r="D51">
        <f t="shared" si="2"/>
        <v>-5.9422221131485973</v>
      </c>
      <c r="E51" s="4">
        <f>Input!I52</f>
        <v>1942.8075700000002</v>
      </c>
      <c r="F51">
        <f t="shared" si="3"/>
        <v>294.23372157142853</v>
      </c>
      <c r="G51">
        <f t="shared" si="10"/>
        <v>314.3016434370648</v>
      </c>
      <c r="H51">
        <f t="shared" si="4"/>
        <v>402.72148800528208</v>
      </c>
      <c r="I51">
        <f t="shared" si="5"/>
        <v>3935.1168584274083</v>
      </c>
      <c r="N51" s="4">
        <f>Input!J52</f>
        <v>10.144182714285989</v>
      </c>
      <c r="O51">
        <f t="shared" si="6"/>
        <v>8.5452288571432291</v>
      </c>
      <c r="P51">
        <f t="shared" si="7"/>
        <v>13.899885492676765</v>
      </c>
      <c r="Q51">
        <f t="shared" si="8"/>
        <v>28.672347684463322</v>
      </c>
      <c r="R51">
        <f t="shared" si="9"/>
        <v>73.020936220953374</v>
      </c>
    </row>
    <row r="52" spans="1:18" x14ac:dyDescent="0.25">
      <c r="A52">
        <f>Input!G53</f>
        <v>185</v>
      </c>
      <c r="B52">
        <f t="shared" si="0"/>
        <v>49</v>
      </c>
      <c r="C52">
        <f t="shared" si="1"/>
        <v>3.8918202981106265</v>
      </c>
      <c r="D52">
        <f t="shared" si="2"/>
        <v>-5.9348863078229979</v>
      </c>
      <c r="E52" s="4">
        <f>Input!I53</f>
        <v>1953.7381234285715</v>
      </c>
      <c r="F52">
        <f t="shared" si="3"/>
        <v>305.16427499999986</v>
      </c>
      <c r="G52">
        <f t="shared" si="10"/>
        <v>328.5241459249221</v>
      </c>
      <c r="H52">
        <f t="shared" si="4"/>
        <v>545.68356962902715</v>
      </c>
      <c r="I52">
        <f t="shared" si="5"/>
        <v>5921.7660985307084</v>
      </c>
      <c r="N52" s="4">
        <f>Input!J53</f>
        <v>10.930553428571329</v>
      </c>
      <c r="O52">
        <f t="shared" si="6"/>
        <v>9.3315995714285691</v>
      </c>
      <c r="P52">
        <f t="shared" si="7"/>
        <v>14.222502487857287</v>
      </c>
      <c r="Q52">
        <f t="shared" si="8"/>
        <v>23.920931337930941</v>
      </c>
      <c r="R52">
        <f t="shared" si="9"/>
        <v>87.078750561485862</v>
      </c>
    </row>
    <row r="53" spans="1:18" x14ac:dyDescent="0.25">
      <c r="A53">
        <f>Input!G54</f>
        <v>186</v>
      </c>
      <c r="B53">
        <f t="shared" si="0"/>
        <v>50</v>
      </c>
      <c r="C53">
        <f t="shared" si="1"/>
        <v>3.912023005428146</v>
      </c>
      <c r="D53">
        <f t="shared" si="2"/>
        <v>-5.927698710770092</v>
      </c>
      <c r="E53" s="4">
        <f>Input!I54</f>
        <v>1967.6306732857142</v>
      </c>
      <c r="F53">
        <f t="shared" si="3"/>
        <v>319.0568248571426</v>
      </c>
      <c r="G53">
        <f t="shared" si="10"/>
        <v>343.06924968731147</v>
      </c>
      <c r="H53">
        <f t="shared" si="4"/>
        <v>576.59654622451035</v>
      </c>
      <c r="I53">
        <f t="shared" si="5"/>
        <v>8371.9052387891861</v>
      </c>
      <c r="N53" s="4">
        <f>Input!J54</f>
        <v>13.89254985714274</v>
      </c>
      <c r="O53">
        <f t="shared" si="6"/>
        <v>12.29359599999998</v>
      </c>
      <c r="P53">
        <f t="shared" si="7"/>
        <v>14.545103762389362</v>
      </c>
      <c r="Q53">
        <f t="shared" si="8"/>
        <v>5.0692872040996422</v>
      </c>
      <c r="R53">
        <f t="shared" si="9"/>
        <v>151.1325026112155</v>
      </c>
    </row>
    <row r="54" spans="1:18" x14ac:dyDescent="0.25">
      <c r="A54">
        <f>Input!G55</f>
        <v>187</v>
      </c>
      <c r="B54">
        <f t="shared" si="0"/>
        <v>51</v>
      </c>
      <c r="C54">
        <f t="shared" si="1"/>
        <v>3.9318256327243257</v>
      </c>
      <c r="D54">
        <f t="shared" si="2"/>
        <v>-5.9206534517680787</v>
      </c>
      <c r="E54" s="4">
        <f>Input!I55</f>
        <v>1982.7814164285717</v>
      </c>
      <c r="F54">
        <f t="shared" si="3"/>
        <v>334.20756800000004</v>
      </c>
      <c r="G54">
        <f t="shared" si="10"/>
        <v>357.93692112217451</v>
      </c>
      <c r="H54">
        <f t="shared" si="4"/>
        <v>563.08219959685141</v>
      </c>
      <c r="I54">
        <f t="shared" si="5"/>
        <v>11313.680745054593</v>
      </c>
      <c r="N54" s="4">
        <f>Input!J55</f>
        <v>15.150743142857436</v>
      </c>
      <c r="O54">
        <f t="shared" si="6"/>
        <v>13.551789285714676</v>
      </c>
      <c r="P54">
        <f t="shared" si="7"/>
        <v>14.867671434863039</v>
      </c>
      <c r="Q54">
        <f t="shared" si="8"/>
        <v>1.7315458304473152</v>
      </c>
      <c r="R54">
        <f t="shared" si="9"/>
        <v>183.65099284441109</v>
      </c>
    </row>
    <row r="55" spans="1:18" x14ac:dyDescent="0.25">
      <c r="A55">
        <f>Input!G56</f>
        <v>188</v>
      </c>
      <c r="B55">
        <f t="shared" si="0"/>
        <v>52</v>
      </c>
      <c r="C55">
        <f t="shared" si="1"/>
        <v>3.9512437185814275</v>
      </c>
      <c r="D55">
        <f t="shared" si="2"/>
        <v>-5.9137450025941138</v>
      </c>
      <c r="E55" s="4">
        <f>Input!I56</f>
        <v>1999.7932369999999</v>
      </c>
      <c r="F55">
        <f t="shared" si="3"/>
        <v>351.21938857142823</v>
      </c>
      <c r="G55">
        <f t="shared" si="10"/>
        <v>373.12710979874998</v>
      </c>
      <c r="H55">
        <f t="shared" si="4"/>
        <v>479.94824937404439</v>
      </c>
      <c r="I55">
        <f t="shared" si="5"/>
        <v>14775.855338022649</v>
      </c>
      <c r="N55" s="4">
        <f>Input!J56</f>
        <v>17.011820571428188</v>
      </c>
      <c r="O55">
        <f t="shared" si="6"/>
        <v>15.412866714285428</v>
      </c>
      <c r="P55">
        <f t="shared" si="7"/>
        <v>15.19018867657549</v>
      </c>
      <c r="Q55">
        <f t="shared" si="8"/>
        <v>4.9585508478348764E-2</v>
      </c>
      <c r="R55">
        <f t="shared" si="9"/>
        <v>237.55646035232769</v>
      </c>
    </row>
    <row r="56" spans="1:18" x14ac:dyDescent="0.25">
      <c r="A56">
        <f>Input!G57</f>
        <v>189</v>
      </c>
      <c r="B56">
        <f t="shared" si="0"/>
        <v>53</v>
      </c>
      <c r="C56">
        <f t="shared" si="1"/>
        <v>3.970291913552122</v>
      </c>
      <c r="D56">
        <f t="shared" si="2"/>
        <v>-5.9069681509631549</v>
      </c>
      <c r="E56" s="4">
        <f>Input!I57</f>
        <v>2017.7487024285713</v>
      </c>
      <c r="F56">
        <f t="shared" si="3"/>
        <v>369.17485399999964</v>
      </c>
      <c r="G56">
        <f t="shared" si="10"/>
        <v>388.63974943887627</v>
      </c>
      <c r="H56">
        <f t="shared" si="4"/>
        <v>378.88215444640002</v>
      </c>
      <c r="I56">
        <f t="shared" si="5"/>
        <v>18787.805434895581</v>
      </c>
      <c r="N56" s="4">
        <f>Input!J57</f>
        <v>17.955465428571415</v>
      </c>
      <c r="O56">
        <f t="shared" si="6"/>
        <v>16.356511571428655</v>
      </c>
      <c r="P56">
        <f t="shared" si="7"/>
        <v>15.512639640126308</v>
      </c>
      <c r="Q56">
        <f t="shared" si="8"/>
        <v>0.71211983643995347</v>
      </c>
      <c r="R56">
        <f t="shared" si="9"/>
        <v>267.53547078627946</v>
      </c>
    </row>
    <row r="57" spans="1:18" x14ac:dyDescent="0.25">
      <c r="A57">
        <f>Input!G58</f>
        <v>190</v>
      </c>
      <c r="B57">
        <f t="shared" si="0"/>
        <v>54</v>
      </c>
      <c r="C57">
        <f t="shared" si="1"/>
        <v>3.9889840465642745</v>
      </c>
      <c r="D57">
        <f t="shared" si="2"/>
        <v>-5.9003179769028602</v>
      </c>
      <c r="E57" s="4">
        <f>Input!I58</f>
        <v>2037.2769094285718</v>
      </c>
      <c r="F57">
        <f t="shared" si="3"/>
        <v>388.70306100000016</v>
      </c>
      <c r="G57">
        <f t="shared" si="10"/>
        <v>404.47475883272938</v>
      </c>
      <c r="H57">
        <f t="shared" si="4"/>
        <v>248.74645252691548</v>
      </c>
      <c r="I57">
        <f t="shared" si="5"/>
        <v>23379.518594708876</v>
      </c>
      <c r="N57" s="4">
        <f>Input!J58</f>
        <v>19.528207000000521</v>
      </c>
      <c r="O57">
        <f t="shared" si="6"/>
        <v>17.92925314285776</v>
      </c>
      <c r="P57">
        <f t="shared" si="7"/>
        <v>15.835009393853117</v>
      </c>
      <c r="Q57">
        <f t="shared" si="8"/>
        <v>4.3858568802450248</v>
      </c>
      <c r="R57">
        <f t="shared" si="9"/>
        <v>321.45811826067489</v>
      </c>
    </row>
    <row r="58" spans="1:18" x14ac:dyDescent="0.25">
      <c r="A58">
        <f>Input!G59</f>
        <v>191</v>
      </c>
      <c r="B58">
        <f t="shared" si="0"/>
        <v>55</v>
      </c>
      <c r="C58">
        <f t="shared" si="1"/>
        <v>4.0073331852324712</v>
      </c>
      <c r="D58">
        <f t="shared" si="2"/>
        <v>-5.8937898312963304</v>
      </c>
      <c r="E58" s="4">
        <f>Input!I59</f>
        <v>2056.6478421428569</v>
      </c>
      <c r="F58">
        <f t="shared" si="3"/>
        <v>408.07399371428528</v>
      </c>
      <c r="G58">
        <f t="shared" si="10"/>
        <v>420.6320426942695</v>
      </c>
      <c r="H58">
        <f t="shared" si="4"/>
        <v>157.70459418368273</v>
      </c>
      <c r="I58">
        <f t="shared" si="5"/>
        <v>28581.590967635777</v>
      </c>
      <c r="N58" s="4">
        <f>Input!J59</f>
        <v>19.370932714285118</v>
      </c>
      <c r="O58">
        <f t="shared" si="6"/>
        <v>17.771978857142358</v>
      </c>
      <c r="P58">
        <f t="shared" si="7"/>
        <v>16.157283861540137</v>
      </c>
      <c r="Q58">
        <f t="shared" si="8"/>
        <v>2.6072399288228572</v>
      </c>
      <c r="R58">
        <f t="shared" si="9"/>
        <v>315.843232498715</v>
      </c>
    </row>
    <row r="59" spans="1:18" x14ac:dyDescent="0.25">
      <c r="A59">
        <f>Input!G60</f>
        <v>192</v>
      </c>
      <c r="B59">
        <f t="shared" si="0"/>
        <v>56</v>
      </c>
      <c r="C59">
        <f t="shared" si="1"/>
        <v>4.0253516907351496</v>
      </c>
      <c r="D59">
        <f t="shared" si="2"/>
        <v>-5.8873793163582411</v>
      </c>
      <c r="E59" s="4">
        <f>Input!I60</f>
        <v>2076.3595355714283</v>
      </c>
      <c r="F59">
        <f t="shared" si="3"/>
        <v>427.78568714285666</v>
      </c>
      <c r="G59">
        <f t="shared" si="10"/>
        <v>437.11149246117105</v>
      </c>
      <c r="H59">
        <f t="shared" si="4"/>
        <v>86.970644835101041</v>
      </c>
      <c r="I59">
        <f t="shared" si="5"/>
        <v>34425.224748613291</v>
      </c>
      <c r="N59" s="4">
        <f>Input!J60</f>
        <v>19.71169342857138</v>
      </c>
      <c r="O59">
        <f t="shared" si="6"/>
        <v>18.112739571428619</v>
      </c>
      <c r="P59">
        <f t="shared" si="7"/>
        <v>16.479449766901578</v>
      </c>
      <c r="Q59">
        <f t="shared" si="8"/>
        <v>2.6676355855719827</v>
      </c>
      <c r="R59">
        <f t="shared" si="9"/>
        <v>328.07133478239621</v>
      </c>
    </row>
    <row r="60" spans="1:18" x14ac:dyDescent="0.25">
      <c r="A60">
        <f>Input!G61</f>
        <v>193</v>
      </c>
      <c r="B60">
        <f t="shared" si="0"/>
        <v>57</v>
      </c>
      <c r="C60">
        <f t="shared" si="1"/>
        <v>4.0430512678345503</v>
      </c>
      <c r="D60">
        <f t="shared" si="2"/>
        <v>-5.881082267839056</v>
      </c>
      <c r="E60" s="4">
        <f>Input!I61</f>
        <v>2095.0227345714284</v>
      </c>
      <c r="F60">
        <f t="shared" si="3"/>
        <v>446.44888614285674</v>
      </c>
      <c r="G60">
        <f t="shared" si="10"/>
        <v>453.91298704356137</v>
      </c>
      <c r="H60">
        <f t="shared" si="4"/>
        <v>55.712802255899767</v>
      </c>
      <c r="I60">
        <f t="shared" si="5"/>
        <v>40942.225635652307</v>
      </c>
      <c r="N60" s="4">
        <f>Input!J61</f>
        <v>18.663199000000077</v>
      </c>
      <c r="O60">
        <f t="shared" si="6"/>
        <v>17.064245142857317</v>
      </c>
      <c r="P60">
        <f t="shared" si="7"/>
        <v>16.801494582390301</v>
      </c>
      <c r="Q60">
        <f t="shared" si="8"/>
        <v>6.9037857025730773E-2</v>
      </c>
      <c r="R60">
        <f t="shared" si="9"/>
        <v>291.18846229552952</v>
      </c>
    </row>
    <row r="61" spans="1:18" x14ac:dyDescent="0.25">
      <c r="A61">
        <f>Input!G62</f>
        <v>194</v>
      </c>
      <c r="B61">
        <f t="shared" si="0"/>
        <v>58</v>
      </c>
      <c r="C61">
        <f t="shared" si="1"/>
        <v>4.0604430105464191</v>
      </c>
      <c r="D61">
        <f t="shared" si="2"/>
        <v>-5.8748947387769324</v>
      </c>
      <c r="E61" s="4">
        <f>Input!I62</f>
        <v>2114.6033661428569</v>
      </c>
      <c r="F61">
        <f t="shared" si="3"/>
        <v>466.02951771428525</v>
      </c>
      <c r="G61">
        <f t="shared" si="10"/>
        <v>471.03639352549681</v>
      </c>
      <c r="H61">
        <f t="shared" si="4"/>
        <v>25.068805388895392</v>
      </c>
      <c r="I61">
        <f t="shared" si="5"/>
        <v>48165.000293207253</v>
      </c>
      <c r="N61" s="4">
        <f>Input!J62</f>
        <v>19.580631571428512</v>
      </c>
      <c r="O61">
        <f t="shared" si="6"/>
        <v>17.981677714285752</v>
      </c>
      <c r="P61">
        <f t="shared" si="7"/>
        <v>17.123406481935412</v>
      </c>
      <c r="Q61">
        <f t="shared" si="8"/>
        <v>0.73662950828017149</v>
      </c>
      <c r="R61">
        <f t="shared" si="9"/>
        <v>323.34073342044087</v>
      </c>
    </row>
    <row r="62" spans="1:18" x14ac:dyDescent="0.25">
      <c r="A62">
        <f>Input!G63</f>
        <v>195</v>
      </c>
      <c r="B62">
        <f t="shared" si="0"/>
        <v>59</v>
      </c>
      <c r="C62">
        <f t="shared" si="1"/>
        <v>4.0775374439057197</v>
      </c>
      <c r="D62">
        <f t="shared" si="2"/>
        <v>-5.8688129846385726</v>
      </c>
      <c r="E62" s="4">
        <f>Input!I63</f>
        <v>2134.8393067142856</v>
      </c>
      <c r="F62">
        <f t="shared" si="3"/>
        <v>486.26545828571398</v>
      </c>
      <c r="G62">
        <f t="shared" si="10"/>
        <v>488.48156782274964</v>
      </c>
      <c r="H62">
        <f t="shared" si="4"/>
        <v>4.9111414801404223</v>
      </c>
      <c r="I62">
        <f t="shared" si="5"/>
        <v>56126.553820987174</v>
      </c>
      <c r="N62" s="4">
        <f>Input!J63</f>
        <v>20.235940571428728</v>
      </c>
      <c r="O62">
        <f t="shared" si="6"/>
        <v>18.636986714285968</v>
      </c>
      <c r="P62">
        <f t="shared" si="7"/>
        <v>17.445174297252841</v>
      </c>
      <c r="Q62">
        <f t="shared" si="8"/>
        <v>1.4204168373943438</v>
      </c>
      <c r="R62">
        <f t="shared" si="9"/>
        <v>347.33727378847169</v>
      </c>
    </row>
    <row r="63" spans="1:18" x14ac:dyDescent="0.25">
      <c r="A63">
        <f>Input!G64</f>
        <v>196</v>
      </c>
      <c r="B63">
        <f t="shared" si="0"/>
        <v>60</v>
      </c>
      <c r="C63">
        <f t="shared" si="1"/>
        <v>4.0943445622221004</v>
      </c>
      <c r="D63">
        <f t="shared" si="2"/>
        <v>-5.8628334497089201</v>
      </c>
      <c r="E63" s="4">
        <f>Input!I64</f>
        <v>2155.3635832857144</v>
      </c>
      <c r="F63">
        <f t="shared" si="3"/>
        <v>506.78973485714278</v>
      </c>
      <c r="G63">
        <f t="shared" si="10"/>
        <v>506.24835530015935</v>
      </c>
      <c r="H63">
        <f t="shared" si="4"/>
        <v>0.29309182471957407</v>
      </c>
      <c r="I63">
        <f t="shared" si="5"/>
        <v>64860.487228590799</v>
      </c>
      <c r="N63" s="4">
        <f>Input!J64</f>
        <v>20.5242765714288</v>
      </c>
      <c r="O63">
        <f t="shared" si="6"/>
        <v>18.92532271428604</v>
      </c>
      <c r="P63">
        <f t="shared" si="7"/>
        <v>17.7667874774097</v>
      </c>
      <c r="Q63">
        <f t="shared" si="8"/>
        <v>1.3422038950841162</v>
      </c>
      <c r="R63">
        <f t="shared" si="9"/>
        <v>358.16783983987114</v>
      </c>
    </row>
    <row r="64" spans="1:18" x14ac:dyDescent="0.25">
      <c r="A64">
        <f>Input!G65</f>
        <v>197</v>
      </c>
      <c r="B64">
        <f t="shared" si="0"/>
        <v>61</v>
      </c>
      <c r="C64">
        <f t="shared" si="1"/>
        <v>4.1108738641733114</v>
      </c>
      <c r="D64">
        <f t="shared" si="2"/>
        <v>-5.8569527546058398</v>
      </c>
      <c r="E64" s="4">
        <f>Input!I65</f>
        <v>2175.4422497142855</v>
      </c>
      <c r="F64">
        <f t="shared" si="3"/>
        <v>526.86840128571384</v>
      </c>
      <c r="G64">
        <f t="shared" si="10"/>
        <v>524.3365913515164</v>
      </c>
      <c r="H64">
        <f t="shared" si="4"/>
        <v>6.4100615429008467</v>
      </c>
      <c r="I64">
        <f t="shared" si="5"/>
        <v>74400.994916345546</v>
      </c>
      <c r="N64" s="4">
        <f>Input!J65</f>
        <v>20.078666428571069</v>
      </c>
      <c r="O64">
        <f t="shared" si="6"/>
        <v>18.479712571428308</v>
      </c>
      <c r="P64">
        <f t="shared" si="7"/>
        <v>18.088236051357008</v>
      </c>
      <c r="Q64">
        <f t="shared" si="8"/>
        <v>0.15325386576713546</v>
      </c>
      <c r="R64">
        <f t="shared" si="9"/>
        <v>341.49977672260547</v>
      </c>
    </row>
    <row r="65" spans="1:18" x14ac:dyDescent="0.25">
      <c r="A65">
        <f>Input!G66</f>
        <v>198</v>
      </c>
      <c r="B65">
        <f t="shared" si="0"/>
        <v>62</v>
      </c>
      <c r="C65">
        <f t="shared" si="1"/>
        <v>4.1271343850450917</v>
      </c>
      <c r="D65">
        <f t="shared" si="2"/>
        <v>-5.8511676848100018</v>
      </c>
      <c r="E65" s="4">
        <f>Input!I66</f>
        <v>2195.232580285714</v>
      </c>
      <c r="F65">
        <f t="shared" si="3"/>
        <v>546.65873185714236</v>
      </c>
      <c r="G65">
        <f t="shared" si="10"/>
        <v>542.74610194469051</v>
      </c>
      <c r="H65">
        <f t="shared" si="4"/>
        <v>15.308672831812958</v>
      </c>
      <c r="I65">
        <f t="shared" si="5"/>
        <v>84782.862162724705</v>
      </c>
      <c r="N65" s="4">
        <f>Input!J66</f>
        <v>19.790330571428512</v>
      </c>
      <c r="O65">
        <f t="shared" si="6"/>
        <v>18.191376714285752</v>
      </c>
      <c r="P65">
        <f t="shared" si="7"/>
        <v>18.40951059317409</v>
      </c>
      <c r="Q65">
        <f t="shared" si="8"/>
        <v>4.7582389118872116E-2</v>
      </c>
      <c r="R65">
        <f t="shared" si="9"/>
        <v>330.92618676105792</v>
      </c>
    </row>
    <row r="66" spans="1:18" x14ac:dyDescent="0.25">
      <c r="A66">
        <f>Input!G67</f>
        <v>199</v>
      </c>
      <c r="B66">
        <f t="shared" si="0"/>
        <v>63</v>
      </c>
      <c r="C66">
        <f t="shared" si="1"/>
        <v>4.1431347263915326</v>
      </c>
      <c r="D66">
        <f t="shared" si="2"/>
        <v>-5.845475180112504</v>
      </c>
      <c r="E66" s="4">
        <f>Input!I67</f>
        <v>2215.416096142857</v>
      </c>
      <c r="F66">
        <f t="shared" si="3"/>
        <v>566.84224771428535</v>
      </c>
      <c r="G66">
        <f t="shared" si="10"/>
        <v>561.47670413448304</v>
      </c>
      <c r="H66">
        <f t="shared" si="4"/>
        <v>28.789057906757748</v>
      </c>
      <c r="I66">
        <f t="shared" si="5"/>
        <v>96041.462618707883</v>
      </c>
      <c r="N66" s="4">
        <f>Input!J67</f>
        <v>20.183515857142993</v>
      </c>
      <c r="O66">
        <f t="shared" si="6"/>
        <v>18.584562000000233</v>
      </c>
      <c r="P66">
        <f t="shared" si="7"/>
        <v>18.730602189792517</v>
      </c>
      <c r="Q66">
        <f t="shared" si="8"/>
        <v>2.1327737034566415E-2</v>
      </c>
      <c r="R66">
        <f t="shared" si="9"/>
        <v>345.38594473185265</v>
      </c>
    </row>
    <row r="67" spans="1:18" x14ac:dyDescent="0.25">
      <c r="A67">
        <f>Input!G68</f>
        <v>200</v>
      </c>
      <c r="B67">
        <f t="shared" si="0"/>
        <v>64</v>
      </c>
      <c r="C67">
        <f t="shared" si="1"/>
        <v>4.1588830833596715</v>
      </c>
      <c r="D67">
        <f t="shared" si="2"/>
        <v>-5.8398723248934843</v>
      </c>
      <c r="E67" s="4">
        <f>Input!I68</f>
        <v>2235.1277895714288</v>
      </c>
      <c r="F67">
        <f t="shared" si="3"/>
        <v>586.55394114285718</v>
      </c>
      <c r="G67">
        <f t="shared" si="10"/>
        <v>580.528206545476</v>
      </c>
      <c r="H67">
        <f t="shared" si="4"/>
        <v>36.309477438076627</v>
      </c>
      <c r="I67">
        <f t="shared" si="5"/>
        <v>108212.75580944026</v>
      </c>
      <c r="N67" s="4">
        <f>Input!J68</f>
        <v>19.711693428571834</v>
      </c>
      <c r="O67">
        <f t="shared" si="6"/>
        <v>18.112739571429074</v>
      </c>
      <c r="P67">
        <f t="shared" si="7"/>
        <v>19.051502410992995</v>
      </c>
      <c r="Q67">
        <f t="shared" si="8"/>
        <v>0.88127566894611631</v>
      </c>
      <c r="R67">
        <f t="shared" si="9"/>
        <v>328.07133478241269</v>
      </c>
    </row>
    <row r="68" spans="1:18" x14ac:dyDescent="0.25">
      <c r="A68">
        <f>Input!G69</f>
        <v>201</v>
      </c>
      <c r="B68">
        <f t="shared" ref="B68:B76" si="11">A68-$A$3</f>
        <v>65</v>
      </c>
      <c r="C68">
        <f t="shared" si="1"/>
        <v>4.1743872698956368</v>
      </c>
      <c r="D68">
        <f t="shared" si="2"/>
        <v>-5.8343563391544366</v>
      </c>
      <c r="E68" s="4">
        <f>Input!I69</f>
        <v>2255.494792</v>
      </c>
      <c r="F68">
        <f t="shared" si="3"/>
        <v>606.92094357142832</v>
      </c>
      <c r="G68">
        <f t="shared" si="10"/>
        <v>599.90040982696109</v>
      </c>
      <c r="H68">
        <f t="shared" si="4"/>
        <v>49.287894057203061</v>
      </c>
      <c r="I68">
        <f t="shared" si="5"/>
        <v>121333.2846435336</v>
      </c>
      <c r="N68" s="4">
        <f>Input!J69</f>
        <v>20.367002428571141</v>
      </c>
      <c r="O68">
        <f t="shared" si="6"/>
        <v>18.76804857142838</v>
      </c>
      <c r="P68">
        <f t="shared" si="7"/>
        <v>19.37220328148511</v>
      </c>
      <c r="Q68">
        <f t="shared" si="8"/>
        <v>0.36500291368373061</v>
      </c>
      <c r="R68">
        <f t="shared" si="9"/>
        <v>352.23964717949485</v>
      </c>
    </row>
    <row r="69" spans="1:18" x14ac:dyDescent="0.25">
      <c r="A69">
        <f>Input!G70</f>
        <v>202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-5.8289245702351575</v>
      </c>
      <c r="E69" s="4">
        <f>Input!I70</f>
        <v>2275.5734584285715</v>
      </c>
      <c r="F69">
        <f t="shared" ref="F69:F76" si="14">E69-$E$4</f>
        <v>626.99960999999985</v>
      </c>
      <c r="G69">
        <f t="shared" si="10"/>
        <v>619.59310708186194</v>
      </c>
      <c r="H69">
        <f t="shared" ref="H69:H76" si="15">(F69-G69)^2</f>
        <v>54.856285476385274</v>
      </c>
      <c r="I69">
        <f t="shared" ref="I69:I76" si="16">(G69-$J$4)^2</f>
        <v>135440.17293033871</v>
      </c>
      <c r="N69" s="4">
        <f>Input!J70</f>
        <v>20.078666428571523</v>
      </c>
      <c r="O69">
        <f t="shared" ref="O69:O76" si="17">N69-$N$4</f>
        <v>18.479712571428763</v>
      </c>
      <c r="P69">
        <f t="shared" ref="P69:P76" si="18">$Y$3*((1/B69*$AA$3)*(1/SQRT(2*PI()))*EXP(-1*D69*D69/2))</f>
        <v>19.692697254900839</v>
      </c>
      <c r="Q69">
        <f t="shared" ref="Q69:Q76" si="19">(O69-P69)^2</f>
        <v>1.4713318423378521</v>
      </c>
      <c r="R69">
        <f t="shared" ref="R69:R76" si="20">(O69-S69)^2</f>
        <v>341.49977672262224</v>
      </c>
    </row>
    <row r="70" spans="1:18" x14ac:dyDescent="0.25">
      <c r="A70">
        <f>Input!G71</f>
        <v>203</v>
      </c>
      <c r="B70">
        <f t="shared" si="11"/>
        <v>67</v>
      </c>
      <c r="C70">
        <f t="shared" si="12"/>
        <v>4.2046926193909657</v>
      </c>
      <c r="D70">
        <f t="shared" si="13"/>
        <v>-5.8235744851535616</v>
      </c>
      <c r="E70" s="4">
        <f>Input!I71</f>
        <v>2295.9928854285713</v>
      </c>
      <c r="F70">
        <f t="shared" si="14"/>
        <v>647.41903699999966</v>
      </c>
      <c r="G70">
        <f t="shared" ref="G70:G76" si="21">G69+P70</f>
        <v>639.60608427140846</v>
      </c>
      <c r="H70">
        <f t="shared" si="15"/>
        <v>61.042230339200664</v>
      </c>
      <c r="I70">
        <f t="shared" si="16"/>
        <v>150571.12290550559</v>
      </c>
      <c r="N70" s="4">
        <f>Input!J71</f>
        <v>20.419426999999814</v>
      </c>
      <c r="O70">
        <f t="shared" si="17"/>
        <v>18.820473142857054</v>
      </c>
      <c r="P70">
        <f t="shared" si="18"/>
        <v>20.012977189546511</v>
      </c>
      <c r="Q70">
        <f t="shared" si="19"/>
        <v>1.4220659013707311</v>
      </c>
      <c r="R70">
        <f t="shared" si="20"/>
        <v>354.21020932100367</v>
      </c>
    </row>
    <row r="71" spans="1:18" x14ac:dyDescent="0.25">
      <c r="A71">
        <f>Input!G72</f>
        <v>204</v>
      </c>
      <c r="B71">
        <f t="shared" si="11"/>
        <v>68</v>
      </c>
      <c r="C71">
        <f t="shared" si="12"/>
        <v>4.219507705176107</v>
      </c>
      <c r="D71">
        <f t="shared" si="13"/>
        <v>-5.8183036635129648</v>
      </c>
      <c r="E71" s="4">
        <f>Input!I72</f>
        <v>2315.4686675714283</v>
      </c>
      <c r="F71">
        <f t="shared" si="14"/>
        <v>666.8948191428567</v>
      </c>
      <c r="G71">
        <f t="shared" si="21"/>
        <v>659.93912059718446</v>
      </c>
      <c r="H71">
        <f t="shared" si="15"/>
        <v>48.381742258267032</v>
      </c>
      <c r="I71">
        <f t="shared" si="16"/>
        <v>166764.41276513404</v>
      </c>
      <c r="N71" s="4">
        <f>Input!J72</f>
        <v>19.475782142857042</v>
      </c>
      <c r="O71">
        <f t="shared" si="17"/>
        <v>17.876828285714282</v>
      </c>
      <c r="P71">
        <f t="shared" si="18"/>
        <v>20.333036325776028</v>
      </c>
      <c r="Q71">
        <f t="shared" si="19"/>
        <v>6.0329579360639638</v>
      </c>
      <c r="R71">
        <f t="shared" si="20"/>
        <v>319.58098955691423</v>
      </c>
    </row>
    <row r="72" spans="1:18" x14ac:dyDescent="0.25">
      <c r="A72">
        <f>Input!G73</f>
        <v>205</v>
      </c>
      <c r="B72">
        <f t="shared" si="11"/>
        <v>69</v>
      </c>
      <c r="C72">
        <f t="shared" si="12"/>
        <v>4.2341065045972597</v>
      </c>
      <c r="D72">
        <f t="shared" si="13"/>
        <v>-5.8131097909271627</v>
      </c>
      <c r="E72" s="4">
        <f>Input!I73</f>
        <v>2334.5774767142861</v>
      </c>
      <c r="F72">
        <f t="shared" si="14"/>
        <v>686.00362828571451</v>
      </c>
      <c r="G72">
        <f t="shared" si="21"/>
        <v>680.59198886203887</v>
      </c>
      <c r="H72">
        <f t="shared" si="15"/>
        <v>29.285841251880388</v>
      </c>
      <c r="I72">
        <f t="shared" si="16"/>
        <v>184058.8942088004</v>
      </c>
      <c r="N72" s="4">
        <f>Input!J73</f>
        <v>19.108809142857808</v>
      </c>
      <c r="O72">
        <f t="shared" si="17"/>
        <v>17.509855285715048</v>
      </c>
      <c r="P72">
        <f t="shared" si="18"/>
        <v>20.65286826485444</v>
      </c>
      <c r="Q72">
        <f t="shared" si="19"/>
        <v>9.8785305870386786</v>
      </c>
      <c r="R72">
        <f t="shared" si="20"/>
        <v>306.59503212668318</v>
      </c>
    </row>
    <row r="73" spans="1:18" x14ac:dyDescent="0.25">
      <c r="A73">
        <f>Input!G74</f>
        <v>206</v>
      </c>
      <c r="B73">
        <f t="shared" si="11"/>
        <v>70</v>
      </c>
      <c r="C73">
        <f t="shared" si="12"/>
        <v>4.2484952420493594</v>
      </c>
      <c r="D73">
        <f t="shared" si="13"/>
        <v>-5.807990652918563</v>
      </c>
      <c r="E73" s="4">
        <f>Input!I74</f>
        <v>2354.498869</v>
      </c>
      <c r="F73">
        <f t="shared" si="14"/>
        <v>705.92502057142838</v>
      </c>
      <c r="G73">
        <f t="shared" si="21"/>
        <v>701.56445581123796</v>
      </c>
      <c r="H73">
        <f t="shared" si="15"/>
        <v>19.014525027814482</v>
      </c>
      <c r="I73">
        <f t="shared" si="16"/>
        <v>202493.98999173328</v>
      </c>
      <c r="N73" s="4">
        <f>Input!J74</f>
        <v>19.921392285713864</v>
      </c>
      <c r="O73">
        <f t="shared" si="17"/>
        <v>18.322438428571104</v>
      </c>
      <c r="P73">
        <f t="shared" si="18"/>
        <v>20.972466949199102</v>
      </c>
      <c r="Q73">
        <f t="shared" si="19"/>
        <v>7.0226511601418169</v>
      </c>
      <c r="R73">
        <f t="shared" si="20"/>
        <v>335.71174996877915</v>
      </c>
    </row>
    <row r="74" spans="1:18" x14ac:dyDescent="0.25">
      <c r="A74">
        <f>Input!G75</f>
        <v>207</v>
      </c>
      <c r="B74">
        <f t="shared" si="11"/>
        <v>71</v>
      </c>
      <c r="C74">
        <f t="shared" si="12"/>
        <v>4.2626798770413155</v>
      </c>
      <c r="D74">
        <f t="shared" si="13"/>
        <v>-5.8029441292491191</v>
      </c>
      <c r="E74" s="4">
        <f>Input!I75</f>
        <v>2374.9182961428569</v>
      </c>
      <c r="F74">
        <f t="shared" si="14"/>
        <v>726.34444771428525</v>
      </c>
      <c r="G74">
        <f t="shared" si="21"/>
        <v>722.85628245513135</v>
      </c>
      <c r="H74">
        <f t="shared" si="15"/>
        <v>12.16729687516821</v>
      </c>
      <c r="I74">
        <f t="shared" si="16"/>
        <v>222109.69148639622</v>
      </c>
      <c r="N74" s="4">
        <f>Input!J75</f>
        <v>20.419427142856875</v>
      </c>
      <c r="O74">
        <f t="shared" si="17"/>
        <v>18.820473285714115</v>
      </c>
      <c r="P74">
        <f t="shared" si="18"/>
        <v>21.29182664389338</v>
      </c>
      <c r="Q74">
        <f t="shared" si="19"/>
        <v>6.1075874209839283</v>
      </c>
      <c r="R74">
        <f t="shared" si="20"/>
        <v>354.21021469827866</v>
      </c>
    </row>
    <row r="75" spans="1:18" x14ac:dyDescent="0.25">
      <c r="A75">
        <f>Input!G76</f>
        <v>208</v>
      </c>
      <c r="B75">
        <f t="shared" si="11"/>
        <v>72</v>
      </c>
      <c r="C75">
        <f t="shared" si="12"/>
        <v>4.2766661190160553</v>
      </c>
      <c r="D75">
        <f t="shared" si="13"/>
        <v>-5.7979681886477472</v>
      </c>
      <c r="E75" s="4">
        <f>Input!I76</f>
        <v>2394.8921131428569</v>
      </c>
      <c r="F75">
        <f t="shared" si="14"/>
        <v>746.31826471428531</v>
      </c>
      <c r="G75">
        <f t="shared" si="21"/>
        <v>744.46722437450603</v>
      </c>
      <c r="H75">
        <f t="shared" si="15"/>
        <v>3.4263503394901713</v>
      </c>
      <c r="I75">
        <f t="shared" si="16"/>
        <v>242946.55625371917</v>
      </c>
      <c r="N75" s="4">
        <f>Input!J76</f>
        <v>19.973817000000054</v>
      </c>
      <c r="O75">
        <f t="shared" si="17"/>
        <v>18.374863142857293</v>
      </c>
      <c r="P75">
        <f t="shared" si="18"/>
        <v>21.610941919374657</v>
      </c>
      <c r="Q75">
        <f t="shared" si="19"/>
        <v>10.472205847826116</v>
      </c>
      <c r="R75">
        <f t="shared" si="20"/>
        <v>337.63559551873539</v>
      </c>
    </row>
    <row r="76" spans="1:18" x14ac:dyDescent="0.25">
      <c r="A76">
        <f>Input!G77</f>
        <v>209</v>
      </c>
      <c r="B76">
        <f t="shared" si="11"/>
        <v>73</v>
      </c>
      <c r="C76">
        <f t="shared" si="12"/>
        <v>4.290459441148391</v>
      </c>
      <c r="D76">
        <f t="shared" si="13"/>
        <v>-5.7930608839014086</v>
      </c>
      <c r="E76" s="4">
        <f>Input!I77</f>
        <v>2415.2329031428571</v>
      </c>
      <c r="F76">
        <f t="shared" si="14"/>
        <v>766.6590547142855</v>
      </c>
      <c r="G76">
        <f t="shared" si="21"/>
        <v>766.39703200971655</v>
      </c>
      <c r="H76">
        <f t="shared" si="15"/>
        <v>6.8655897709626698E-2</v>
      </c>
      <c r="I76">
        <f t="shared" si="16"/>
        <v>265045.70562420663</v>
      </c>
      <c r="N76" s="4">
        <f>Input!J77</f>
        <v>20.340790000000197</v>
      </c>
      <c r="O76">
        <f t="shared" si="17"/>
        <v>18.741836142857437</v>
      </c>
      <c r="P76">
        <f t="shared" si="18"/>
        <v>21.929807635210501</v>
      </c>
      <c r="Q76">
        <f t="shared" si="19"/>
        <v>10.163162236055824</v>
      </c>
      <c r="R76">
        <f t="shared" si="20"/>
        <v>351.25642200571735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136</v>
      </c>
      <c r="B3">
        <f>A3-$A$3</f>
        <v>0</v>
      </c>
      <c r="C3" s="4">
        <f t="shared" ref="C3:C34" si="0">((B3-$Y$3)/$Z$3)</f>
        <v>-6.257382664920164</v>
      </c>
      <c r="D3" s="4">
        <f>Input!I4</f>
        <v>1646.9748945714289</v>
      </c>
      <c r="E3">
        <f>D3-$D$3</f>
        <v>0</v>
      </c>
      <c r="F3">
        <f>O3</f>
        <v>0</v>
      </c>
      <c r="G3">
        <f>(E3-F3)^2</f>
        <v>0</v>
      </c>
      <c r="H3">
        <f>(F3-$I$4)^2</f>
        <v>95600.105314722125</v>
      </c>
      <c r="I3" s="2" t="s">
        <v>11</v>
      </c>
      <c r="J3" s="23">
        <f>SUM(G3:G161)</f>
        <v>3850159.2547124</v>
      </c>
      <c r="K3">
        <f>1-(J3/J5)</f>
        <v>0.77901732916458255</v>
      </c>
      <c r="M3" s="4">
        <f>Input!J4</f>
        <v>1.4154672857146124</v>
      </c>
      <c r="N3">
        <f>M3-$M$3</f>
        <v>0</v>
      </c>
      <c r="O3" s="4">
        <v>0</v>
      </c>
      <c r="P3">
        <f>(N3-O3)^2</f>
        <v>0</v>
      </c>
      <c r="Q3">
        <f>(N3-$R$4)^2</f>
        <v>98.306915804243573</v>
      </c>
      <c r="R3" s="2" t="s">
        <v>11</v>
      </c>
      <c r="S3" s="23">
        <f>SUM(P4:P167)</f>
        <v>14004.649813318891</v>
      </c>
      <c r="T3">
        <f>1-(S3/S5)</f>
        <v>-2.5038979360133853</v>
      </c>
      <c r="V3">
        <f>COUNT(B4:B500)</f>
        <v>81</v>
      </c>
      <c r="X3">
        <v>445240043432.22058</v>
      </c>
      <c r="Y3">
        <v>1069.5799203259401</v>
      </c>
      <c r="Z3">
        <v>170.93087918726263</v>
      </c>
    </row>
    <row r="4" spans="1:26" ht="14.45" x14ac:dyDescent="0.3">
      <c r="A4">
        <f>Input!G5</f>
        <v>137</v>
      </c>
      <c r="B4">
        <f t="shared" ref="B4:B67" si="1">A4-$A$3</f>
        <v>1</v>
      </c>
      <c r="C4">
        <f t="shared" si="0"/>
        <v>-6.2515323469158641</v>
      </c>
      <c r="D4" s="4">
        <f>Input!I5</f>
        <v>1648.5738484285716</v>
      </c>
      <c r="E4">
        <f t="shared" ref="E4:E67" si="2">D4-$D$3</f>
        <v>1.5989538571427602</v>
      </c>
      <c r="F4">
        <f>O4</f>
        <v>3.3900791260595597</v>
      </c>
      <c r="G4">
        <f>(E4-F4)^2</f>
        <v>3.2081297289522777</v>
      </c>
      <c r="H4">
        <f t="shared" ref="H4:H67" si="3">(F4-$I$4)^2</f>
        <v>93515.222738678232</v>
      </c>
      <c r="I4">
        <f>AVERAGE(E3:E161)</f>
        <v>309.19266698083595</v>
      </c>
      <c r="J4" t="s">
        <v>5</v>
      </c>
      <c r="K4" t="s">
        <v>6</v>
      </c>
      <c r="M4" s="4">
        <f>Input!J5</f>
        <v>1.5989538571427602</v>
      </c>
      <c r="N4">
        <f>M4-$M$3</f>
        <v>0.18348657142814773</v>
      </c>
      <c r="O4">
        <f>$X$3*((1/$Z$3)*(1/SQRT(2*PI()))*EXP(-1*C4*C4/2))</f>
        <v>3.3900791260595597</v>
      </c>
      <c r="P4">
        <f>(N4-O4)^2</f>
        <v>10.282235811417605</v>
      </c>
      <c r="Q4">
        <f t="shared" ref="Q4:Q67" si="4">(N4-$R$4)^2</f>
        <v>94.702050136685983</v>
      </c>
      <c r="R4">
        <f>AVERAGE(N3:N167)</f>
        <v>9.9149844076651767</v>
      </c>
      <c r="S4" t="s">
        <v>5</v>
      </c>
      <c r="T4" t="s">
        <v>6</v>
      </c>
    </row>
    <row r="5" spans="1:26" ht="14.45" x14ac:dyDescent="0.3">
      <c r="A5">
        <f>Input!G6</f>
        <v>138</v>
      </c>
      <c r="B5">
        <f t="shared" si="1"/>
        <v>2</v>
      </c>
      <c r="C5">
        <f t="shared" si="0"/>
        <v>-6.2456820289115651</v>
      </c>
      <c r="D5" s="4">
        <f>Input!I6</f>
        <v>1649.8844662857143</v>
      </c>
      <c r="E5">
        <f t="shared" si="2"/>
        <v>2.9095717142854483</v>
      </c>
      <c r="F5">
        <f>F4+O5</f>
        <v>6.9063801839688779</v>
      </c>
      <c r="G5">
        <f t="shared" ref="G5:G68" si="5">(E5-F5)^2</f>
        <v>15.974477943333198</v>
      </c>
      <c r="H5">
        <f t="shared" si="3"/>
        <v>91376.999185437788</v>
      </c>
      <c r="J5">
        <f>SUM(H3:H161)</f>
        <v>17422901.262605816</v>
      </c>
      <c r="K5">
        <f>1-((1-K3)*(V3-1)/(V3-1-1))</f>
        <v>0.77622008016666588</v>
      </c>
      <c r="M5" s="4">
        <f>Input!J6</f>
        <v>1.3106178571426881</v>
      </c>
      <c r="N5">
        <f t="shared" ref="N5:N68" si="6">M5-$M$3</f>
        <v>-0.10484942857192436</v>
      </c>
      <c r="O5">
        <f t="shared" ref="O5:O68" si="7">$X$3*((1/$Z$3)*(1/SQRT(2*PI()))*EXP(-1*C5*C5/2))</f>
        <v>3.5163010579093186</v>
      </c>
      <c r="P5">
        <f t="shared" ref="P5:P68" si="8">(N5-O5)^2</f>
        <v>13.112730845743343</v>
      </c>
      <c r="Q5">
        <f t="shared" si="4"/>
        <v>100.3970701058019</v>
      </c>
      <c r="S5">
        <f>SUM(Q4:Q167)</f>
        <v>3996.8772119124283</v>
      </c>
      <c r="T5">
        <f>1-((1-T3)*(X3-1)/(X3-1-1))</f>
        <v>-2.503897936021255</v>
      </c>
    </row>
    <row r="6" spans="1:26" ht="14.45" x14ac:dyDescent="0.3">
      <c r="A6">
        <f>Input!G7</f>
        <v>139</v>
      </c>
      <c r="B6">
        <f t="shared" si="1"/>
        <v>3</v>
      </c>
      <c r="C6">
        <f t="shared" si="0"/>
        <v>-6.2398317109072652</v>
      </c>
      <c r="D6" s="4">
        <f>Input!I7</f>
        <v>1651.2212965714284</v>
      </c>
      <c r="E6">
        <f t="shared" si="2"/>
        <v>4.2464019999995344</v>
      </c>
      <c r="F6">
        <f t="shared" ref="F6:F69" si="9">F5+O6</f>
        <v>10.553477933484581</v>
      </c>
      <c r="G6">
        <f t="shared" si="5"/>
        <v>39.779206830746276</v>
      </c>
      <c r="H6">
        <f t="shared" si="3"/>
        <v>89185.365234859666</v>
      </c>
      <c r="M6" s="4">
        <f>Input!J7</f>
        <v>1.3368302857140861</v>
      </c>
      <c r="N6">
        <f t="shared" si="6"/>
        <v>-7.8637000000526314E-2</v>
      </c>
      <c r="O6">
        <f t="shared" si="7"/>
        <v>3.6470977495157029</v>
      </c>
      <c r="P6">
        <f t="shared" si="8"/>
        <v>13.88109942375276</v>
      </c>
      <c r="Q6">
        <f t="shared" si="4"/>
        <v>99.872468839754234</v>
      </c>
    </row>
    <row r="7" spans="1:26" ht="14.45" x14ac:dyDescent="0.3">
      <c r="A7">
        <f>Input!G8</f>
        <v>140</v>
      </c>
      <c r="B7">
        <f t="shared" si="1"/>
        <v>4</v>
      </c>
      <c r="C7">
        <f t="shared" si="0"/>
        <v>-6.2339813929029662</v>
      </c>
      <c r="D7" s="4">
        <f>Input!I8</f>
        <v>1652.5581268571427</v>
      </c>
      <c r="E7">
        <f t="shared" si="2"/>
        <v>5.5832322857138479</v>
      </c>
      <c r="F7">
        <f t="shared" si="9"/>
        <v>14.336108183079473</v>
      </c>
      <c r="G7">
        <f t="shared" si="5"/>
        <v>76.612836474684087</v>
      </c>
      <c r="H7">
        <f t="shared" si="3"/>
        <v>86940.390266054819</v>
      </c>
      <c r="M7" s="4">
        <f>Input!J8</f>
        <v>1.3368302857143135</v>
      </c>
      <c r="N7">
        <f t="shared" si="6"/>
        <v>-7.863700000029894E-2</v>
      </c>
      <c r="O7">
        <f t="shared" si="7"/>
        <v>3.782630249594892</v>
      </c>
      <c r="P7">
        <f t="shared" si="8"/>
        <v>14.909384772796411</v>
      </c>
      <c r="Q7">
        <f t="shared" si="4"/>
        <v>99.872468839749686</v>
      </c>
      <c r="S7" s="17"/>
      <c r="T7" s="18"/>
    </row>
    <row r="8" spans="1:26" ht="14.45" x14ac:dyDescent="0.3">
      <c r="A8">
        <f>Input!G9</f>
        <v>141</v>
      </c>
      <c r="B8">
        <f t="shared" si="1"/>
        <v>5</v>
      </c>
      <c r="C8">
        <f t="shared" si="0"/>
        <v>-6.2281310748986662</v>
      </c>
      <c r="D8" s="4">
        <f>Input!I9</f>
        <v>1653.7901077142856</v>
      </c>
      <c r="E8">
        <f t="shared" si="2"/>
        <v>6.8152131428566918</v>
      </c>
      <c r="F8">
        <f t="shared" si="9"/>
        <v>18.259173282358425</v>
      </c>
      <c r="G8">
        <f t="shared" si="5"/>
        <v>130.96422367450452</v>
      </c>
      <c r="H8">
        <f t="shared" si="3"/>
        <v>84642.297755602078</v>
      </c>
      <c r="M8" s="4">
        <f>Input!J9</f>
        <v>1.2319808571428439</v>
      </c>
      <c r="N8">
        <f t="shared" si="6"/>
        <v>-0.18348642857176856</v>
      </c>
      <c r="O8">
        <f t="shared" si="7"/>
        <v>3.9230650992789537</v>
      </c>
      <c r="P8">
        <f t="shared" si="8"/>
        <v>16.863765450893105</v>
      </c>
      <c r="Q8">
        <f t="shared" si="4"/>
        <v>101.97911323032811</v>
      </c>
      <c r="S8" s="19" t="s">
        <v>28</v>
      </c>
      <c r="T8" s="24">
        <f>SQRT((T5-K5)^2)</f>
        <v>3.2801180161879211</v>
      </c>
    </row>
    <row r="9" spans="1:26" ht="14.45" x14ac:dyDescent="0.3">
      <c r="A9">
        <f>Input!G10</f>
        <v>142</v>
      </c>
      <c r="B9">
        <f t="shared" si="1"/>
        <v>6</v>
      </c>
      <c r="C9">
        <f t="shared" si="0"/>
        <v>-6.2222807568943663</v>
      </c>
      <c r="D9" s="4">
        <f>Input!I10</f>
        <v>1655.1007255714285</v>
      </c>
      <c r="E9">
        <f t="shared" si="2"/>
        <v>8.1258309999996072</v>
      </c>
      <c r="F9">
        <f t="shared" si="9"/>
        <v>22.327747795358722</v>
      </c>
      <c r="G9">
        <f t="shared" si="5"/>
        <v>201.69444066230329</v>
      </c>
      <c r="H9">
        <f t="shared" si="3"/>
        <v>82291.481859290376</v>
      </c>
      <c r="M9" s="4">
        <f>Input!J10</f>
        <v>1.3106178571429155</v>
      </c>
      <c r="N9">
        <f t="shared" si="6"/>
        <v>-0.10484942857169699</v>
      </c>
      <c r="O9">
        <f t="shared" si="7"/>
        <v>4.0685745130002964</v>
      </c>
      <c r="P9">
        <f t="shared" si="8"/>
        <v>17.417467396086312</v>
      </c>
      <c r="Q9">
        <f t="shared" si="4"/>
        <v>100.39707010579734</v>
      </c>
      <c r="S9" s="21"/>
      <c r="T9" s="22"/>
    </row>
    <row r="10" spans="1:26" ht="14.45" x14ac:dyDescent="0.3">
      <c r="A10">
        <f>Input!G11</f>
        <v>143</v>
      </c>
      <c r="B10">
        <f t="shared" si="1"/>
        <v>7</v>
      </c>
      <c r="C10">
        <f t="shared" si="0"/>
        <v>-6.2164304388900673</v>
      </c>
      <c r="D10" s="4">
        <f>Input!I11</f>
        <v>1656.4637682857142</v>
      </c>
      <c r="E10">
        <f t="shared" si="2"/>
        <v>9.4888737142853188</v>
      </c>
      <c r="F10">
        <f t="shared" si="9"/>
        <v>26.547084360465028</v>
      </c>
      <c r="G10">
        <f t="shared" si="5"/>
        <v>290.9825504494388</v>
      </c>
      <c r="H10">
        <f t="shared" si="3"/>
        <v>79888.525374808931</v>
      </c>
      <c r="M10" s="4">
        <f>Input!J11</f>
        <v>1.3630427142857116</v>
      </c>
      <c r="N10">
        <f t="shared" si="6"/>
        <v>-5.242457142890089E-2</v>
      </c>
      <c r="O10">
        <f t="shared" si="7"/>
        <v>4.2193365651063059</v>
      </c>
      <c r="P10">
        <f t="shared" si="8"/>
        <v>18.247943207612561</v>
      </c>
      <c r="Q10">
        <f t="shared" si="4"/>
        <v>99.349241756525245</v>
      </c>
    </row>
    <row r="11" spans="1:26" ht="14.45" x14ac:dyDescent="0.3">
      <c r="A11">
        <f>Input!G12</f>
        <v>144</v>
      </c>
      <c r="B11">
        <f t="shared" si="1"/>
        <v>8</v>
      </c>
      <c r="C11">
        <f t="shared" si="0"/>
        <v>-6.2105801208857674</v>
      </c>
      <c r="D11" s="4">
        <f>Input!I12</f>
        <v>1657.7219615714287</v>
      </c>
      <c r="E11">
        <f t="shared" si="2"/>
        <v>10.747066999999788</v>
      </c>
      <c r="F11">
        <f t="shared" si="9"/>
        <v>30.922619742842414</v>
      </c>
      <c r="G11">
        <f t="shared" si="5"/>
        <v>407.05292847922459</v>
      </c>
      <c r="H11">
        <f t="shared" si="3"/>
        <v>77434.219189835159</v>
      </c>
      <c r="M11" s="4">
        <f>Input!J12</f>
        <v>1.2581932857144693</v>
      </c>
      <c r="N11">
        <f t="shared" si="6"/>
        <v>-0.15727400000014313</v>
      </c>
      <c r="O11">
        <f t="shared" si="7"/>
        <v>4.3755353823773868</v>
      </c>
      <c r="P11">
        <f t="shared" si="8"/>
        <v>20.546360896969766</v>
      </c>
      <c r="Q11">
        <f t="shared" si="4"/>
        <v>101.45038943078472</v>
      </c>
    </row>
    <row r="12" spans="1:26" ht="14.45" x14ac:dyDescent="0.3">
      <c r="A12">
        <f>Input!G13</f>
        <v>145</v>
      </c>
      <c r="B12">
        <f t="shared" si="1"/>
        <v>9</v>
      </c>
      <c r="C12">
        <f t="shared" si="0"/>
        <v>-6.2047298028814675</v>
      </c>
      <c r="D12" s="4">
        <f>Input!I13</f>
        <v>1659.5568267142858</v>
      </c>
      <c r="E12">
        <f t="shared" si="2"/>
        <v>12.581932142856886</v>
      </c>
      <c r="F12">
        <f t="shared" si="9"/>
        <v>35.459981085469828</v>
      </c>
      <c r="G12">
        <f t="shared" si="5"/>
        <v>523.40512342059321</v>
      </c>
      <c r="H12">
        <f t="shared" si="3"/>
        <v>74929.583327491157</v>
      </c>
      <c r="M12" s="4">
        <f>Input!J13</f>
        <v>1.8348651428570975</v>
      </c>
      <c r="N12">
        <f t="shared" si="6"/>
        <v>0.41939785714248501</v>
      </c>
      <c r="O12">
        <f t="shared" si="7"/>
        <v>4.537361342627416</v>
      </c>
      <c r="P12">
        <f t="shared" si="8"/>
        <v>16.957623267787202</v>
      </c>
      <c r="Q12">
        <f t="shared" si="4"/>
        <v>90.166163938467434</v>
      </c>
    </row>
    <row r="13" spans="1:26" ht="14.45" x14ac:dyDescent="0.3">
      <c r="A13">
        <f>Input!G14</f>
        <v>146</v>
      </c>
      <c r="B13">
        <f t="shared" si="1"/>
        <v>10</v>
      </c>
      <c r="C13">
        <f t="shared" si="0"/>
        <v>-6.1988794848771684</v>
      </c>
      <c r="D13" s="4">
        <f>Input!I14</f>
        <v>1661.313054714286</v>
      </c>
      <c r="E13">
        <f t="shared" si="2"/>
        <v>14.338160142857078</v>
      </c>
      <c r="F13">
        <f t="shared" si="9"/>
        <v>40.164992365040085</v>
      </c>
      <c r="G13">
        <f t="shared" si="5"/>
        <v>667.02526263279049</v>
      </c>
      <c r="H13">
        <f t="shared" si="3"/>
        <v>72375.889709182549</v>
      </c>
      <c r="M13" s="4">
        <f>Input!J14</f>
        <v>1.756228000000192</v>
      </c>
      <c r="N13">
        <f t="shared" si="6"/>
        <v>0.34076071428557952</v>
      </c>
      <c r="O13">
        <f t="shared" si="7"/>
        <v>4.7050112795702601</v>
      </c>
      <c r="P13">
        <f t="shared" si="8"/>
        <v>19.046682996587656</v>
      </c>
      <c r="Q13">
        <f t="shared" si="4"/>
        <v>91.665759330871253</v>
      </c>
    </row>
    <row r="14" spans="1:26" ht="14.45" x14ac:dyDescent="0.3">
      <c r="A14">
        <f>Input!G15</f>
        <v>147</v>
      </c>
      <c r="B14">
        <f t="shared" si="1"/>
        <v>11</v>
      </c>
      <c r="C14">
        <f t="shared" si="0"/>
        <v>-6.1930291668728685</v>
      </c>
      <c r="D14" s="4">
        <f>Input!I15</f>
        <v>1663.4886804285718</v>
      </c>
      <c r="E14">
        <f t="shared" si="2"/>
        <v>16.513785857142921</v>
      </c>
      <c r="F14">
        <f t="shared" si="9"/>
        <v>45.043681059181829</v>
      </c>
      <c r="G14">
        <f t="shared" si="5"/>
        <v>813.95492023932275</v>
      </c>
      <c r="H14">
        <f t="shared" si="3"/>
        <v>69774.686763438222</v>
      </c>
      <c r="M14" s="4">
        <f>Input!J15</f>
        <v>2.1756257142858431</v>
      </c>
      <c r="N14">
        <f t="shared" si="6"/>
        <v>0.76015842857123062</v>
      </c>
      <c r="O14">
        <f t="shared" si="7"/>
        <v>4.8786886941417409</v>
      </c>
      <c r="P14">
        <f t="shared" si="8"/>
        <v>16.962291548420296</v>
      </c>
      <c r="Q14">
        <f t="shared" si="4"/>
        <v>83.810838707493431</v>
      </c>
    </row>
    <row r="15" spans="1:26" ht="14.45" x14ac:dyDescent="0.3">
      <c r="A15">
        <f>Input!G16</f>
        <v>148</v>
      </c>
      <c r="B15">
        <f t="shared" si="1"/>
        <v>12</v>
      </c>
      <c r="C15">
        <f t="shared" si="0"/>
        <v>-6.1871788488685686</v>
      </c>
      <c r="D15" s="4">
        <f>Input!I16</f>
        <v>1665.8215802857144</v>
      </c>
      <c r="E15">
        <f t="shared" si="2"/>
        <v>18.846685714285513</v>
      </c>
      <c r="F15">
        <f t="shared" si="9"/>
        <v>50.102285031653039</v>
      </c>
      <c r="G15">
        <f t="shared" si="5"/>
        <v>976.91248868782532</v>
      </c>
      <c r="H15">
        <f t="shared" si="3"/>
        <v>67127.826018573498</v>
      </c>
      <c r="M15" s="4">
        <f>Input!J16</f>
        <v>2.3328998571425927</v>
      </c>
      <c r="N15">
        <f t="shared" si="6"/>
        <v>0.91743257142798029</v>
      </c>
      <c r="O15">
        <f t="shared" si="7"/>
        <v>5.0586039724712073</v>
      </c>
      <c r="P15">
        <f t="shared" si="8"/>
        <v>17.149300572818323</v>
      </c>
      <c r="Q15">
        <f t="shared" si="4"/>
        <v>80.955939045775352</v>
      </c>
    </row>
    <row r="16" spans="1:26" ht="14.45" x14ac:dyDescent="0.3">
      <c r="A16">
        <f>Input!G17</f>
        <v>149</v>
      </c>
      <c r="B16">
        <f t="shared" si="1"/>
        <v>13</v>
      </c>
      <c r="C16">
        <f t="shared" si="0"/>
        <v>-6.1813285308642696</v>
      </c>
      <c r="D16" s="4">
        <f>Input!I17</f>
        <v>1668.3903914285713</v>
      </c>
      <c r="E16">
        <f t="shared" si="2"/>
        <v>21.415496857142443</v>
      </c>
      <c r="F16">
        <f t="shared" si="9"/>
        <v>55.347259642356249</v>
      </c>
      <c r="G16">
        <f t="shared" si="5"/>
        <v>1151.3645257120206</v>
      </c>
      <c r="H16">
        <f t="shared" si="3"/>
        <v>64437.490826838686</v>
      </c>
      <c r="M16" s="4">
        <f>Input!J17</f>
        <v>2.56881114285693</v>
      </c>
      <c r="N16">
        <f t="shared" si="6"/>
        <v>1.1533438571423176</v>
      </c>
      <c r="O16">
        <f t="shared" si="7"/>
        <v>5.244974610703208</v>
      </c>
      <c r="P16">
        <f t="shared" si="8"/>
        <v>16.741442223485262</v>
      </c>
      <c r="Q16">
        <f t="shared" si="4"/>
        <v>76.766345136566514</v>
      </c>
    </row>
    <row r="17" spans="1:17" ht="14.45" x14ac:dyDescent="0.3">
      <c r="A17">
        <f>Input!G18</f>
        <v>150</v>
      </c>
      <c r="B17">
        <f t="shared" si="1"/>
        <v>14</v>
      </c>
      <c r="C17">
        <f t="shared" si="0"/>
        <v>-6.1754782128599697</v>
      </c>
      <c r="D17" s="4">
        <f>Input!I18</f>
        <v>1670.9329901428571</v>
      </c>
      <c r="E17">
        <f t="shared" si="2"/>
        <v>23.958095571428203</v>
      </c>
      <c r="F17">
        <f t="shared" si="9"/>
        <v>60.785285089231202</v>
      </c>
      <c r="G17">
        <f t="shared" si="5"/>
        <v>1356.241887780179</v>
      </c>
      <c r="H17">
        <f t="shared" si="3"/>
        <v>61706.227378241565</v>
      </c>
      <c r="M17" s="4">
        <f>Input!J18</f>
        <v>2.5425987142857593</v>
      </c>
      <c r="N17">
        <f t="shared" si="6"/>
        <v>1.1271314285711469</v>
      </c>
      <c r="O17">
        <f t="shared" si="7"/>
        <v>5.4380254468749545</v>
      </c>
      <c r="P17">
        <f t="shared" si="8"/>
        <v>18.583807237047548</v>
      </c>
      <c r="Q17">
        <f t="shared" si="4"/>
        <v>77.226359982171815</v>
      </c>
    </row>
    <row r="18" spans="1:17" ht="14.45" x14ac:dyDescent="0.3">
      <c r="A18">
        <f>Input!G19</f>
        <v>151</v>
      </c>
      <c r="B18">
        <f t="shared" si="1"/>
        <v>15</v>
      </c>
      <c r="C18">
        <f t="shared" si="0"/>
        <v>-6.1696278948556706</v>
      </c>
      <c r="D18" s="4">
        <f>Input!I19</f>
        <v>1673.8949865714283</v>
      </c>
      <c r="E18">
        <f t="shared" si="2"/>
        <v>26.920091999999386</v>
      </c>
      <c r="F18">
        <f t="shared" si="9"/>
        <v>66.423273989292284</v>
      </c>
      <c r="G18">
        <f t="shared" si="5"/>
        <v>1560.5013872791949</v>
      </c>
      <c r="H18">
        <f t="shared" si="3"/>
        <v>58936.978173482574</v>
      </c>
      <c r="M18" s="4">
        <f>Input!J19</f>
        <v>2.9619964285711831</v>
      </c>
      <c r="N18">
        <f t="shared" si="6"/>
        <v>1.5465291428565706</v>
      </c>
      <c r="O18">
        <f t="shared" si="7"/>
        <v>5.6379889000610826</v>
      </c>
      <c r="P18">
        <f t="shared" si="8"/>
        <v>16.740042944824005</v>
      </c>
      <c r="Q18">
        <f t="shared" si="4"/>
        <v>70.03104351910288</v>
      </c>
    </row>
    <row r="19" spans="1:17" ht="14.45" x14ac:dyDescent="0.3">
      <c r="A19">
        <f>Input!G20</f>
        <v>152</v>
      </c>
      <c r="B19">
        <f t="shared" si="1"/>
        <v>16</v>
      </c>
      <c r="C19">
        <f t="shared" si="0"/>
        <v>-6.1637775768513707</v>
      </c>
      <c r="D19" s="4">
        <f>Input!I20</f>
        <v>1677.1191065714283</v>
      </c>
      <c r="E19">
        <f t="shared" si="2"/>
        <v>30.14421199999947</v>
      </c>
      <c r="F19">
        <f t="shared" si="9"/>
        <v>72.268379206296231</v>
      </c>
      <c r="G19">
        <f t="shared" si="5"/>
        <v>1774.4454628240474</v>
      </c>
      <c r="H19">
        <f t="shared" si="3"/>
        <v>56133.118137472913</v>
      </c>
      <c r="M19" s="4">
        <f>Input!J20</f>
        <v>3.2241200000000845</v>
      </c>
      <c r="N19">
        <f t="shared" si="6"/>
        <v>1.808652714285472</v>
      </c>
      <c r="O19">
        <f t="shared" si="7"/>
        <v>5.8451052170039413</v>
      </c>
      <c r="P19">
        <f t="shared" si="8"/>
        <v>16.292948806702192</v>
      </c>
      <c r="Q19">
        <f t="shared" si="4"/>
        <v>65.712613523092273</v>
      </c>
    </row>
    <row r="20" spans="1:17" ht="14.45" x14ac:dyDescent="0.3">
      <c r="A20">
        <f>Input!G21</f>
        <v>153</v>
      </c>
      <c r="B20">
        <f t="shared" si="1"/>
        <v>17</v>
      </c>
      <c r="C20">
        <f t="shared" si="0"/>
        <v>-6.1579272588470708</v>
      </c>
      <c r="D20" s="4">
        <f>Input!I21</f>
        <v>1680.9985355714286</v>
      </c>
      <c r="E20">
        <f t="shared" si="2"/>
        <v>34.02364099999977</v>
      </c>
      <c r="F20">
        <f t="shared" si="9"/>
        <v>78.328001932748876</v>
      </c>
      <c r="G20">
        <f t="shared" si="5"/>
        <v>1962.8763976593052</v>
      </c>
      <c r="H20">
        <f t="shared" si="3"/>
        <v>53298.493567765443</v>
      </c>
      <c r="M20" s="4">
        <f>Input!J21</f>
        <v>3.8794290000003002</v>
      </c>
      <c r="N20">
        <f t="shared" si="6"/>
        <v>2.4639617142856878</v>
      </c>
      <c r="O20">
        <f t="shared" si="7"/>
        <v>6.059622726452651</v>
      </c>
      <c r="P20">
        <f t="shared" si="8"/>
        <v>12.92877811441755</v>
      </c>
      <c r="Q20">
        <f t="shared" si="4"/>
        <v>55.517739177256132</v>
      </c>
    </row>
    <row r="21" spans="1:17" ht="14.45" x14ac:dyDescent="0.3">
      <c r="A21">
        <f>Input!G22</f>
        <v>154</v>
      </c>
      <c r="B21">
        <f t="shared" si="1"/>
        <v>18</v>
      </c>
      <c r="C21">
        <f t="shared" si="0"/>
        <v>-6.1520769408427718</v>
      </c>
      <c r="D21" s="4">
        <f>Input!I22</f>
        <v>1684.7206904285715</v>
      </c>
      <c r="E21">
        <f t="shared" si="2"/>
        <v>37.745795857142639</v>
      </c>
      <c r="F21">
        <f t="shared" si="9"/>
        <v>84.609800034190897</v>
      </c>
      <c r="G21">
        <f t="shared" si="5"/>
        <v>2196.2348875063967</v>
      </c>
      <c r="H21">
        <f t="shared" si="3"/>
        <v>50437.464125974475</v>
      </c>
      <c r="M21" s="4">
        <f>Input!J22</f>
        <v>3.7221548571428684</v>
      </c>
      <c r="N21">
        <f t="shared" si="6"/>
        <v>2.306687571428256</v>
      </c>
      <c r="O21">
        <f t="shared" si="7"/>
        <v>6.2817981014420186</v>
      </c>
      <c r="P21">
        <f t="shared" si="8"/>
        <v>15.801503725826297</v>
      </c>
      <c r="Q21">
        <f t="shared" si="4"/>
        <v>57.886180748292738</v>
      </c>
    </row>
    <row r="22" spans="1:17" ht="14.45" x14ac:dyDescent="0.3">
      <c r="A22">
        <f>Input!G23</f>
        <v>155</v>
      </c>
      <c r="B22">
        <f t="shared" si="1"/>
        <v>19</v>
      </c>
      <c r="C22">
        <f t="shared" si="0"/>
        <v>-6.1462266228384719</v>
      </c>
      <c r="D22" s="4">
        <f>Input!I23</f>
        <v>1688.6787565714283</v>
      </c>
      <c r="E22">
        <f t="shared" si="2"/>
        <v>41.70386199999939</v>
      </c>
      <c r="F22">
        <f t="shared" si="9"/>
        <v>91.121696663938337</v>
      </c>
      <c r="G22">
        <f t="shared" si="5"/>
        <v>2442.122382872406</v>
      </c>
      <c r="H22">
        <f t="shared" si="3"/>
        <v>47554.948094953237</v>
      </c>
      <c r="M22" s="4">
        <f>Input!J23</f>
        <v>3.958066142856751</v>
      </c>
      <c r="N22">
        <f t="shared" si="6"/>
        <v>2.5425988571421385</v>
      </c>
      <c r="O22">
        <f t="shared" si="7"/>
        <v>6.5118966297474383</v>
      </c>
      <c r="P22">
        <f t="shared" si="8"/>
        <v>15.755324807609394</v>
      </c>
      <c r="Q22">
        <f t="shared" si="4"/>
        <v>54.352068705560882</v>
      </c>
    </row>
    <row r="23" spans="1:17" ht="14.45" x14ac:dyDescent="0.3">
      <c r="A23">
        <f>Input!G24</f>
        <v>156</v>
      </c>
      <c r="B23">
        <f t="shared" si="1"/>
        <v>20</v>
      </c>
      <c r="C23">
        <f t="shared" si="0"/>
        <v>-6.140376304834172</v>
      </c>
      <c r="D23" s="4">
        <f>Input!I24</f>
        <v>1693.9736528571427</v>
      </c>
      <c r="E23">
        <f t="shared" si="2"/>
        <v>46.998758285713848</v>
      </c>
      <c r="F23">
        <f t="shared" si="9"/>
        <v>97.871889156697904</v>
      </c>
      <c r="G23">
        <f t="shared" si="5"/>
        <v>2588.0754446162709</v>
      </c>
      <c r="H23">
        <f t="shared" si="3"/>
        <v>44656.471140198715</v>
      </c>
      <c r="M23" s="4">
        <f>Input!J24</f>
        <v>5.2948962857144579</v>
      </c>
      <c r="N23">
        <f t="shared" si="6"/>
        <v>3.8794289999998455</v>
      </c>
      <c r="O23">
        <f t="shared" si="7"/>
        <v>6.7501924927595702</v>
      </c>
      <c r="P23">
        <f t="shared" si="8"/>
        <v>8.2412830313620145</v>
      </c>
      <c r="Q23">
        <f t="shared" si="4"/>
        <v>36.427929078998226</v>
      </c>
    </row>
    <row r="24" spans="1:17" ht="14.45" x14ac:dyDescent="0.3">
      <c r="A24">
        <f>Input!G25</f>
        <v>157</v>
      </c>
      <c r="B24">
        <f t="shared" si="1"/>
        <v>21</v>
      </c>
      <c r="C24">
        <f t="shared" si="0"/>
        <v>-6.1345259868298729</v>
      </c>
      <c r="D24" s="4">
        <f>Input!I25</f>
        <v>1699.5306728571429</v>
      </c>
      <c r="E24">
        <f t="shared" si="2"/>
        <v>52.555778285714041</v>
      </c>
      <c r="F24">
        <f t="shared" si="9"/>
        <v>104.86885820972731</v>
      </c>
      <c r="G24">
        <f t="shared" si="5"/>
        <v>2736.6583311361996</v>
      </c>
      <c r="H24">
        <f t="shared" si="3"/>
        <v>41748.21883073257</v>
      </c>
      <c r="M24" s="4">
        <f>Input!J25</f>
        <v>5.5570200000001932</v>
      </c>
      <c r="N24">
        <f t="shared" si="6"/>
        <v>4.1415527142855808</v>
      </c>
      <c r="O24">
        <f t="shared" si="7"/>
        <v>6.9969690530294057</v>
      </c>
      <c r="P24">
        <f t="shared" si="8"/>
        <v>8.1534024675651899</v>
      </c>
      <c r="Q24">
        <f t="shared" si="4"/>
        <v>33.332513518119988</v>
      </c>
    </row>
    <row r="25" spans="1:17" ht="14.45" x14ac:dyDescent="0.3">
      <c r="A25">
        <f>Input!G26</f>
        <v>158</v>
      </c>
      <c r="B25">
        <f t="shared" si="1"/>
        <v>22</v>
      </c>
      <c r="C25">
        <f t="shared" si="0"/>
        <v>-6.128675668825573</v>
      </c>
      <c r="D25" s="4">
        <f>Input!I26</f>
        <v>1705.7430018571431</v>
      </c>
      <c r="E25">
        <f t="shared" si="2"/>
        <v>58.768107285714223</v>
      </c>
      <c r="F25">
        <f t="shared" si="9"/>
        <v>112.12137736046805</v>
      </c>
      <c r="G25">
        <f t="shared" si="5"/>
        <v>2846.5714276696217</v>
      </c>
      <c r="H25">
        <f t="shared" si="3"/>
        <v>38837.093192634929</v>
      </c>
      <c r="M25" s="4">
        <f>Input!J26</f>
        <v>6.2123290000001816</v>
      </c>
      <c r="N25">
        <f t="shared" si="6"/>
        <v>4.7968617142855692</v>
      </c>
      <c r="O25">
        <f t="shared" si="7"/>
        <v>7.2525191507407358</v>
      </c>
      <c r="P25">
        <f t="shared" si="8"/>
        <v>6.0302534452175607</v>
      </c>
      <c r="Q25">
        <f t="shared" si="4"/>
        <v>26.195179904487329</v>
      </c>
    </row>
    <row r="26" spans="1:17" ht="14.45" x14ac:dyDescent="0.3">
      <c r="A26">
        <f>Input!G27</f>
        <v>159</v>
      </c>
      <c r="B26">
        <f t="shared" si="1"/>
        <v>23</v>
      </c>
      <c r="C26">
        <f t="shared" si="0"/>
        <v>-6.122825350821274</v>
      </c>
      <c r="D26" s="4">
        <f>Input!I27</f>
        <v>1712.5582151428571</v>
      </c>
      <c r="E26">
        <f t="shared" si="2"/>
        <v>65.583320571428203</v>
      </c>
      <c r="F26">
        <f t="shared" si="9"/>
        <v>119.63852276984301</v>
      </c>
      <c r="G26">
        <f t="shared" si="5"/>
        <v>2921.9648847115086</v>
      </c>
      <c r="H26">
        <f t="shared" si="3"/>
        <v>35930.773587561911</v>
      </c>
      <c r="M26" s="4">
        <f>Input!J27</f>
        <v>6.8152132857139804</v>
      </c>
      <c r="N26">
        <f t="shared" si="6"/>
        <v>5.399745999999368</v>
      </c>
      <c r="O26">
        <f t="shared" si="7"/>
        <v>7.5171454093749572</v>
      </c>
      <c r="P26">
        <f t="shared" si="8"/>
        <v>4.4833802588240941</v>
      </c>
      <c r="Q26">
        <f t="shared" si="4"/>
        <v>20.38737787806047</v>
      </c>
    </row>
    <row r="27" spans="1:17" ht="14.45" x14ac:dyDescent="0.3">
      <c r="A27">
        <f>Input!G28</f>
        <v>160</v>
      </c>
      <c r="B27">
        <f t="shared" si="1"/>
        <v>24</v>
      </c>
      <c r="C27">
        <f t="shared" si="0"/>
        <v>-6.1169750328169741</v>
      </c>
      <c r="D27" s="4">
        <f>Input!I28</f>
        <v>1720.7102585714288</v>
      </c>
      <c r="E27">
        <f t="shared" si="2"/>
        <v>73.73536399999989</v>
      </c>
      <c r="F27">
        <f t="shared" si="9"/>
        <v>127.42968332068359</v>
      </c>
      <c r="G27">
        <f t="shared" si="5"/>
        <v>2883.0799273115472</v>
      </c>
      <c r="H27">
        <f t="shared" si="3"/>
        <v>33037.782229040815</v>
      </c>
      <c r="M27" s="4">
        <f>Input!J28</f>
        <v>8.1520434285716874</v>
      </c>
      <c r="N27">
        <f t="shared" si="6"/>
        <v>6.736576142857075</v>
      </c>
      <c r="O27">
        <f t="shared" si="7"/>
        <v>7.7911605508405879</v>
      </c>
      <c r="P27">
        <f t="shared" si="8"/>
        <v>1.1121482735619366</v>
      </c>
      <c r="Q27">
        <f t="shared" si="4"/>
        <v>10.102279097800448</v>
      </c>
    </row>
    <row r="28" spans="1:17" ht="14.45" x14ac:dyDescent="0.3">
      <c r="A28">
        <f>Input!G29</f>
        <v>161</v>
      </c>
      <c r="B28">
        <f t="shared" si="1"/>
        <v>25</v>
      </c>
      <c r="C28">
        <f t="shared" si="0"/>
        <v>-6.1111247148126742</v>
      </c>
      <c r="D28" s="4">
        <f>Input!I29</f>
        <v>1729.7797345714287</v>
      </c>
      <c r="E28">
        <f t="shared" si="2"/>
        <v>82.804839999999786</v>
      </c>
      <c r="F28">
        <f t="shared" si="9"/>
        <v>135.50457104103032</v>
      </c>
      <c r="G28">
        <f t="shared" si="5"/>
        <v>2777.2616517969568</v>
      </c>
      <c r="H28">
        <f t="shared" si="3"/>
        <v>30167.554671195128</v>
      </c>
      <c r="M28" s="4">
        <f>Input!J29</f>
        <v>9.0694759999998951</v>
      </c>
      <c r="N28">
        <f t="shared" si="6"/>
        <v>7.6540087142852826</v>
      </c>
      <c r="O28">
        <f t="shared" si="7"/>
        <v>8.0748877203467178</v>
      </c>
      <c r="P28">
        <f t="shared" si="8"/>
        <v>0.17713913774326157</v>
      </c>
      <c r="Q28">
        <f t="shared" si="4"/>
        <v>5.112011086054693</v>
      </c>
    </row>
    <row r="29" spans="1:17" ht="14.45" x14ac:dyDescent="0.3">
      <c r="A29">
        <f>Input!G30</f>
        <v>162</v>
      </c>
      <c r="B29">
        <f t="shared" si="1"/>
        <v>26</v>
      </c>
      <c r="C29">
        <f t="shared" si="0"/>
        <v>-6.1052743968083751</v>
      </c>
      <c r="D29" s="4">
        <f>Input!I30</f>
        <v>1739.4783071428571</v>
      </c>
      <c r="E29">
        <f t="shared" si="2"/>
        <v>92.503412571428271</v>
      </c>
      <c r="F29">
        <f t="shared" si="9"/>
        <v>143.87323186233874</v>
      </c>
      <c r="G29">
        <f t="shared" si="5"/>
        <v>2638.8583339807974</v>
      </c>
      <c r="H29">
        <f t="shared" si="3"/>
        <v>27330.515627899007</v>
      </c>
      <c r="M29" s="4">
        <f>Input!J30</f>
        <v>9.6985725714284854</v>
      </c>
      <c r="N29">
        <f t="shared" si="6"/>
        <v>8.2831052857138729</v>
      </c>
      <c r="O29">
        <f t="shared" si="7"/>
        <v>8.3686608213084188</v>
      </c>
      <c r="P29">
        <f t="shared" si="8"/>
        <v>7.3197496708696059E-3</v>
      </c>
      <c r="Q29">
        <f t="shared" si="4"/>
        <v>2.6630294686605582</v>
      </c>
    </row>
    <row r="30" spans="1:17" ht="14.45" x14ac:dyDescent="0.3">
      <c r="A30">
        <f>Input!G31</f>
        <v>163</v>
      </c>
      <c r="B30">
        <f t="shared" si="1"/>
        <v>27</v>
      </c>
      <c r="C30">
        <f t="shared" si="0"/>
        <v>-6.0994240788040752</v>
      </c>
      <c r="D30" s="4">
        <f>Input!I31</f>
        <v>1748.6526325714283</v>
      </c>
      <c r="E30">
        <f t="shared" si="2"/>
        <v>101.67773799999941</v>
      </c>
      <c r="F30">
        <f t="shared" si="9"/>
        <v>152.54605672291871</v>
      </c>
      <c r="G30">
        <f t="shared" si="5"/>
        <v>2587.585849696502</v>
      </c>
      <c r="H30">
        <f t="shared" si="3"/>
        <v>24538.160505295826</v>
      </c>
      <c r="M30" s="4">
        <f>Input!J31</f>
        <v>9.1743254285711373</v>
      </c>
      <c r="N30">
        <f t="shared" si="6"/>
        <v>7.7588581428565249</v>
      </c>
      <c r="O30">
        <f t="shared" si="7"/>
        <v>8.6728248605799791</v>
      </c>
      <c r="P30">
        <f t="shared" si="8"/>
        <v>0.83533516110618433</v>
      </c>
      <c r="Q30">
        <f t="shared" si="4"/>
        <v>4.6488804697977084</v>
      </c>
    </row>
    <row r="31" spans="1:17" x14ac:dyDescent="0.25">
      <c r="A31">
        <f>Input!G32</f>
        <v>164</v>
      </c>
      <c r="B31">
        <f t="shared" si="1"/>
        <v>28</v>
      </c>
      <c r="C31">
        <f t="shared" si="0"/>
        <v>-6.0935737607997753</v>
      </c>
      <c r="D31" s="4">
        <f>Input!I32</f>
        <v>1758.8492398571429</v>
      </c>
      <c r="E31">
        <f t="shared" si="2"/>
        <v>111.87434528571407</v>
      </c>
      <c r="F31">
        <f t="shared" si="9"/>
        <v>161.53379302723778</v>
      </c>
      <c r="G31">
        <f t="shared" si="5"/>
        <v>2466.0607499931239</v>
      </c>
      <c r="H31">
        <f t="shared" si="3"/>
        <v>21803.143057244593</v>
      </c>
      <c r="M31" s="4">
        <f>Input!J32</f>
        <v>10.196607285714663</v>
      </c>
      <c r="N31">
        <f t="shared" si="6"/>
        <v>8.7811400000000503</v>
      </c>
      <c r="O31">
        <f t="shared" si="7"/>
        <v>8.9877363043190712</v>
      </c>
      <c r="P31">
        <f t="shared" si="8"/>
        <v>4.268203295827748E-2</v>
      </c>
      <c r="Q31">
        <f t="shared" si="4"/>
        <v>1.2856031407934814</v>
      </c>
    </row>
    <row r="32" spans="1:17" x14ac:dyDescent="0.25">
      <c r="A32">
        <f>Input!G33</f>
        <v>165</v>
      </c>
      <c r="B32">
        <f t="shared" si="1"/>
        <v>29</v>
      </c>
      <c r="C32">
        <f t="shared" si="0"/>
        <v>-6.0877234427954763</v>
      </c>
      <c r="D32" s="4">
        <f>Input!I33</f>
        <v>1768.6526617142856</v>
      </c>
      <c r="E32">
        <f t="shared" si="2"/>
        <v>121.67776714285674</v>
      </c>
      <c r="F32">
        <f t="shared" si="9"/>
        <v>170.84755647203272</v>
      </c>
      <c r="G32">
        <f t="shared" si="5"/>
        <v>2417.6681826755485</v>
      </c>
      <c r="H32">
        <f t="shared" si="3"/>
        <v>19139.369601692979</v>
      </c>
      <c r="M32" s="4">
        <f>Input!J33</f>
        <v>9.8034218571426663</v>
      </c>
      <c r="N32">
        <f t="shared" si="6"/>
        <v>8.3879545714280539</v>
      </c>
      <c r="O32">
        <f t="shared" si="7"/>
        <v>9.3137634447949349</v>
      </c>
      <c r="P32">
        <f t="shared" si="8"/>
        <v>0.85712207000485352</v>
      </c>
      <c r="Q32">
        <f t="shared" si="4"/>
        <v>2.3318201207583744</v>
      </c>
    </row>
    <row r="33" spans="1:17" x14ac:dyDescent="0.25">
      <c r="A33">
        <f>Input!G34</f>
        <v>166</v>
      </c>
      <c r="B33">
        <f t="shared" si="1"/>
        <v>30</v>
      </c>
      <c r="C33">
        <f t="shared" si="0"/>
        <v>-6.0818731247911764</v>
      </c>
      <c r="D33" s="4">
        <f>Input!I34</f>
        <v>1778.6919948571428</v>
      </c>
      <c r="E33">
        <f t="shared" si="2"/>
        <v>131.71710028571397</v>
      </c>
      <c r="F33">
        <f t="shared" si="9"/>
        <v>180.49884325049453</v>
      </c>
      <c r="G33">
        <f t="shared" si="5"/>
        <v>2379.6584466819181</v>
      </c>
      <c r="H33">
        <f t="shared" si="3"/>
        <v>16562.100266336187</v>
      </c>
      <c r="M33" s="4">
        <f>Input!J34</f>
        <v>10.039333142857231</v>
      </c>
      <c r="N33">
        <f t="shared" si="6"/>
        <v>8.6238658571426186</v>
      </c>
      <c r="O33">
        <f t="shared" si="7"/>
        <v>9.6512867784618006</v>
      </c>
      <c r="P33">
        <f t="shared" si="8"/>
        <v>1.0555937495643568</v>
      </c>
      <c r="Q33">
        <f t="shared" si="4"/>
        <v>1.6669871115034716</v>
      </c>
    </row>
    <row r="34" spans="1:17" x14ac:dyDescent="0.25">
      <c r="A34">
        <f>Input!G35</f>
        <v>167</v>
      </c>
      <c r="B34">
        <f t="shared" si="1"/>
        <v>31</v>
      </c>
      <c r="C34">
        <f t="shared" si="0"/>
        <v>-6.0760228067868773</v>
      </c>
      <c r="D34" s="4">
        <f>Input!I35</f>
        <v>1788.0498067142855</v>
      </c>
      <c r="E34">
        <f t="shared" si="2"/>
        <v>141.07491214285665</v>
      </c>
      <c r="F34">
        <f t="shared" si="9"/>
        <v>190.49954264612091</v>
      </c>
      <c r="G34">
        <f t="shared" si="5"/>
        <v>2442.7941003842006</v>
      </c>
      <c r="H34">
        <f t="shared" si="3"/>
        <v>14088.057764336123</v>
      </c>
      <c r="M34" s="4">
        <f>Input!J35</f>
        <v>9.3578118571426785</v>
      </c>
      <c r="N34">
        <f t="shared" si="6"/>
        <v>7.942344571428066</v>
      </c>
      <c r="O34">
        <f t="shared" si="7"/>
        <v>10.000699395626382</v>
      </c>
      <c r="P34">
        <f t="shared" si="8"/>
        <v>4.2368245823004811</v>
      </c>
      <c r="Q34">
        <f t="shared" si="4"/>
        <v>3.8913079235095749</v>
      </c>
    </row>
    <row r="35" spans="1:17" x14ac:dyDescent="0.25">
      <c r="A35">
        <f>Input!G36</f>
        <v>168</v>
      </c>
      <c r="B35">
        <f t="shared" si="1"/>
        <v>32</v>
      </c>
      <c r="C35">
        <f t="shared" ref="C35:C66" si="10">((B35-$Y$3)/$Z$3)</f>
        <v>-6.0701724887825774</v>
      </c>
      <c r="D35" s="4">
        <f>Input!I36</f>
        <v>1797.643529857143</v>
      </c>
      <c r="E35">
        <f t="shared" si="2"/>
        <v>150.66863528571412</v>
      </c>
      <c r="F35">
        <f t="shared" si="9"/>
        <v>200.86195002817112</v>
      </c>
      <c r="G35">
        <f t="shared" si="5"/>
        <v>2519.3688448353519</v>
      </c>
      <c r="H35">
        <f t="shared" si="3"/>
        <v>11735.544235478383</v>
      </c>
      <c r="M35" s="4">
        <f>Input!J36</f>
        <v>9.5937231428574705</v>
      </c>
      <c r="N35">
        <f t="shared" si="6"/>
        <v>8.1782558571428581</v>
      </c>
      <c r="O35">
        <f t="shared" si="7"/>
        <v>10.362407382050213</v>
      </c>
      <c r="P35">
        <f t="shared" si="8"/>
        <v>4.7705178837551232</v>
      </c>
      <c r="Q35">
        <f t="shared" si="4"/>
        <v>3.0162260581993539</v>
      </c>
    </row>
    <row r="36" spans="1:17" x14ac:dyDescent="0.25">
      <c r="A36">
        <f>Input!G37</f>
        <v>169</v>
      </c>
      <c r="B36">
        <f t="shared" si="1"/>
        <v>33</v>
      </c>
      <c r="C36">
        <f t="shared" si="10"/>
        <v>-6.0643221707782775</v>
      </c>
      <c r="D36" s="4">
        <f>Input!I37</f>
        <v>1807.2634652857143</v>
      </c>
      <c r="E36">
        <f t="shared" si="2"/>
        <v>160.28857071428547</v>
      </c>
      <c r="F36">
        <f t="shared" si="9"/>
        <v>211.59878026100495</v>
      </c>
      <c r="G36">
        <f t="shared" si="5"/>
        <v>2632.7376037282625</v>
      </c>
      <c r="H36">
        <f t="shared" si="3"/>
        <v>9524.5667250832066</v>
      </c>
      <c r="M36" s="4">
        <f>Input!J37</f>
        <v>9.6199354285713525</v>
      </c>
      <c r="N36">
        <f t="shared" si="6"/>
        <v>8.2044681428567401</v>
      </c>
      <c r="O36">
        <f t="shared" si="7"/>
        <v>10.736830232833819</v>
      </c>
      <c r="P36">
        <f t="shared" si="8"/>
        <v>6.4128577547530803</v>
      </c>
      <c r="Q36">
        <f t="shared" si="4"/>
        <v>2.925865892174206</v>
      </c>
    </row>
    <row r="37" spans="1:17" x14ac:dyDescent="0.25">
      <c r="A37">
        <f>Input!G38</f>
        <v>170</v>
      </c>
      <c r="B37">
        <f t="shared" si="1"/>
        <v>34</v>
      </c>
      <c r="C37">
        <f t="shared" si="10"/>
        <v>-6.0584718527739785</v>
      </c>
      <c r="D37" s="4">
        <f>Input!I38</f>
        <v>1817.119312</v>
      </c>
      <c r="E37">
        <f t="shared" si="2"/>
        <v>170.14441742857116</v>
      </c>
      <c r="F37">
        <f t="shared" si="9"/>
        <v>222.72318153994686</v>
      </c>
      <c r="G37">
        <f t="shared" si="5"/>
        <v>2764.52643547969</v>
      </c>
      <c r="H37">
        <f t="shared" si="3"/>
        <v>7476.9719124121302</v>
      </c>
      <c r="M37" s="4">
        <f>Input!J38</f>
        <v>9.8558467142856898</v>
      </c>
      <c r="N37">
        <f t="shared" si="6"/>
        <v>8.4403794285710774</v>
      </c>
      <c r="O37">
        <f t="shared" si="7"/>
        <v>11.124401278941924</v>
      </c>
      <c r="P37">
        <f t="shared" si="8"/>
        <v>7.2039732932681462</v>
      </c>
      <c r="Q37">
        <f t="shared" si="4"/>
        <v>2.1744598443691094</v>
      </c>
    </row>
    <row r="38" spans="1:17" x14ac:dyDescent="0.25">
      <c r="A38">
        <f>Input!G39</f>
        <v>171</v>
      </c>
      <c r="B38">
        <f t="shared" si="1"/>
        <v>35</v>
      </c>
      <c r="C38">
        <f t="shared" si="10"/>
        <v>-6.0526215347696786</v>
      </c>
      <c r="D38" s="4">
        <f>Input!I39</f>
        <v>1826.5557609999998</v>
      </c>
      <c r="E38">
        <f t="shared" si="2"/>
        <v>179.58086642857097</v>
      </c>
      <c r="F38">
        <f t="shared" si="9"/>
        <v>234.2487496666842</v>
      </c>
      <c r="G38">
        <f t="shared" si="5"/>
        <v>2988.5774577359821</v>
      </c>
      <c r="H38">
        <f t="shared" si="3"/>
        <v>5616.5907423904137</v>
      </c>
      <c r="M38" s="4">
        <f>Input!J39</f>
        <v>9.4364489999998113</v>
      </c>
      <c r="N38">
        <f t="shared" si="6"/>
        <v>8.0209817142851989</v>
      </c>
      <c r="O38">
        <f t="shared" si="7"/>
        <v>11.525568126737335</v>
      </c>
      <c r="P38">
        <f t="shared" si="8"/>
        <v>12.282125922344134</v>
      </c>
      <c r="Q38">
        <f t="shared" si="4"/>
        <v>3.5872462025306104</v>
      </c>
    </row>
    <row r="39" spans="1:17" x14ac:dyDescent="0.25">
      <c r="A39">
        <f>Input!G40</f>
        <v>172</v>
      </c>
      <c r="B39">
        <f t="shared" si="1"/>
        <v>36</v>
      </c>
      <c r="C39">
        <f t="shared" si="10"/>
        <v>-6.0467712167653787</v>
      </c>
      <c r="D39" s="4">
        <f>Input!I40</f>
        <v>1836.4902448571429</v>
      </c>
      <c r="E39">
        <f t="shared" si="2"/>
        <v>189.51535028571402</v>
      </c>
      <c r="F39">
        <f t="shared" si="9"/>
        <v>246.18954277758556</v>
      </c>
      <c r="G39">
        <f t="shared" si="5"/>
        <v>3211.9640946057079</v>
      </c>
      <c r="H39">
        <f t="shared" si="3"/>
        <v>3969.3936593701956</v>
      </c>
      <c r="M39" s="4">
        <f>Input!J40</f>
        <v>9.93448385714305</v>
      </c>
      <c r="N39">
        <f t="shared" si="6"/>
        <v>8.5190165714284376</v>
      </c>
      <c r="O39">
        <f t="shared" si="7"/>
        <v>11.940793110901351</v>
      </c>
      <c r="P39">
        <f t="shared" si="8"/>
        <v>11.708554686087229</v>
      </c>
      <c r="Q39">
        <f t="shared" si="4"/>
        <v>1.9487261998074834</v>
      </c>
    </row>
    <row r="40" spans="1:17" x14ac:dyDescent="0.25">
      <c r="A40">
        <f>Input!G41</f>
        <v>173</v>
      </c>
      <c r="B40">
        <f t="shared" si="1"/>
        <v>37</v>
      </c>
      <c r="C40">
        <f t="shared" si="10"/>
        <v>-6.0409208987610796</v>
      </c>
      <c r="D40" s="4">
        <f>Input!I41</f>
        <v>1845.559720857143</v>
      </c>
      <c r="E40">
        <f t="shared" si="2"/>
        <v>198.58482628571414</v>
      </c>
      <c r="F40">
        <f t="shared" si="9"/>
        <v>258.56009653871524</v>
      </c>
      <c r="G40">
        <f t="shared" si="5"/>
        <v>3597.0330419205184</v>
      </c>
      <c r="H40">
        <f t="shared" si="3"/>
        <v>2563.6571895763159</v>
      </c>
      <c r="M40" s="4">
        <f>Input!J41</f>
        <v>9.0694760000001224</v>
      </c>
      <c r="N40">
        <f t="shared" si="6"/>
        <v>7.65400871428551</v>
      </c>
      <c r="O40">
        <f t="shared" si="7"/>
        <v>12.370553761129672</v>
      </c>
      <c r="P40">
        <f t="shared" si="8"/>
        <v>22.245797178910202</v>
      </c>
      <c r="Q40">
        <f t="shared" si="4"/>
        <v>5.1120110860536645</v>
      </c>
    </row>
    <row r="41" spans="1:17" x14ac:dyDescent="0.25">
      <c r="A41">
        <f>Input!G42</f>
        <v>174</v>
      </c>
      <c r="B41">
        <f t="shared" si="1"/>
        <v>38</v>
      </c>
      <c r="C41">
        <f t="shared" si="10"/>
        <v>-6.0350705807567797</v>
      </c>
      <c r="D41" s="4">
        <f>Input!I42</f>
        <v>1855.1796562857141</v>
      </c>
      <c r="E41">
        <f t="shared" si="2"/>
        <v>208.20476171428527</v>
      </c>
      <c r="F41">
        <f t="shared" si="9"/>
        <v>271.3754398217186</v>
      </c>
      <c r="G41">
        <f t="shared" si="5"/>
        <v>3990.5345725529569</v>
      </c>
      <c r="H41">
        <f t="shared" si="3"/>
        <v>1430.142670004283</v>
      </c>
      <c r="M41" s="4">
        <f>Input!J42</f>
        <v>9.6199354285711252</v>
      </c>
      <c r="N41">
        <f t="shared" si="6"/>
        <v>8.2044681428565127</v>
      </c>
      <c r="O41">
        <f t="shared" si="7"/>
        <v>12.815343283003374</v>
      </c>
      <c r="P41">
        <f t="shared" si="8"/>
        <v>21.260169558024337</v>
      </c>
      <c r="Q41">
        <f t="shared" si="4"/>
        <v>2.9258658921749836</v>
      </c>
    </row>
    <row r="42" spans="1:17" x14ac:dyDescent="0.25">
      <c r="A42">
        <f>Input!G43</f>
        <v>175</v>
      </c>
      <c r="B42">
        <f t="shared" si="1"/>
        <v>39</v>
      </c>
      <c r="C42">
        <f t="shared" si="10"/>
        <v>-6.0292202627524798</v>
      </c>
      <c r="D42" s="4">
        <f>Input!I43</f>
        <v>1863.9345840000001</v>
      </c>
      <c r="E42">
        <f t="shared" si="2"/>
        <v>216.95968942857121</v>
      </c>
      <c r="F42">
        <f t="shared" si="9"/>
        <v>284.6511108751622</v>
      </c>
      <c r="G42">
        <f t="shared" si="5"/>
        <v>4582.1285374599993</v>
      </c>
      <c r="H42">
        <f t="shared" si="3"/>
        <v>602.28797608793241</v>
      </c>
      <c r="M42" s="4">
        <f>Input!J43</f>
        <v>8.754927714285941</v>
      </c>
      <c r="N42">
        <f t="shared" si="6"/>
        <v>7.3394604285713285</v>
      </c>
      <c r="O42">
        <f t="shared" si="7"/>
        <v>13.275671053443597</v>
      </c>
      <c r="P42">
        <f t="shared" si="8"/>
        <v>35.238596582846412</v>
      </c>
      <c r="Q42">
        <f t="shared" si="4"/>
        <v>6.6333237668874094</v>
      </c>
    </row>
    <row r="43" spans="1:17" x14ac:dyDescent="0.25">
      <c r="A43">
        <f>Input!G44</f>
        <v>176</v>
      </c>
      <c r="B43">
        <f t="shared" si="1"/>
        <v>40</v>
      </c>
      <c r="C43">
        <f t="shared" si="10"/>
        <v>-6.0233699447481808</v>
      </c>
      <c r="D43" s="4">
        <f>Input!I44</f>
        <v>1872.2701140000001</v>
      </c>
      <c r="E43">
        <f t="shared" si="2"/>
        <v>225.29521942857127</v>
      </c>
      <c r="F43">
        <f t="shared" si="9"/>
        <v>298.40317400633529</v>
      </c>
      <c r="G43">
        <f t="shared" si="5"/>
        <v>5344.7730225444066</v>
      </c>
      <c r="H43">
        <f t="shared" si="3"/>
        <v>116.41315864679912</v>
      </c>
      <c r="M43" s="4">
        <f>Input!J44</f>
        <v>8.3355300000000625</v>
      </c>
      <c r="N43">
        <f t="shared" si="6"/>
        <v>6.9200627142854501</v>
      </c>
      <c r="O43">
        <f t="shared" si="7"/>
        <v>13.752063131173086</v>
      </c>
      <c r="P43">
        <f t="shared" si="8"/>
        <v>46.676229696352834</v>
      </c>
      <c r="Q43">
        <f t="shared" si="4"/>
        <v>8.96955594947649</v>
      </c>
    </row>
    <row r="44" spans="1:17" x14ac:dyDescent="0.25">
      <c r="A44">
        <f>Input!G45</f>
        <v>177</v>
      </c>
      <c r="B44">
        <f t="shared" si="1"/>
        <v>41</v>
      </c>
      <c r="C44">
        <f t="shared" si="10"/>
        <v>-6.0175196267438809</v>
      </c>
      <c r="D44" s="4">
        <f>Input!I45</f>
        <v>1881.051254</v>
      </c>
      <c r="E44">
        <f t="shared" si="2"/>
        <v>234.0763594285711</v>
      </c>
      <c r="F44">
        <f t="shared" si="9"/>
        <v>312.64823678895203</v>
      </c>
      <c r="G44">
        <f t="shared" si="5"/>
        <v>6173.539911934743</v>
      </c>
      <c r="H44">
        <f t="shared" si="3"/>
        <v>11.940962698763411</v>
      </c>
      <c r="M44" s="4">
        <f>Input!J45</f>
        <v>8.781139999999823</v>
      </c>
      <c r="N44">
        <f t="shared" si="6"/>
        <v>7.3656727142852105</v>
      </c>
      <c r="O44">
        <f t="shared" si="7"/>
        <v>14.245062782616719</v>
      </c>
      <c r="P44">
        <f t="shared" si="8"/>
        <v>47.326007712258196</v>
      </c>
      <c r="Q44">
        <f t="shared" si="4"/>
        <v>6.498990110003831</v>
      </c>
    </row>
    <row r="45" spans="1:17" x14ac:dyDescent="0.25">
      <c r="A45">
        <f>Input!G46</f>
        <v>178</v>
      </c>
      <c r="B45">
        <f t="shared" si="1"/>
        <v>42</v>
      </c>
      <c r="C45">
        <f t="shared" si="10"/>
        <v>-6.0116693087395818</v>
      </c>
      <c r="D45" s="4">
        <f>Input!I46</f>
        <v>1890.0420928571427</v>
      </c>
      <c r="E45">
        <f t="shared" si="2"/>
        <v>243.06719828571386</v>
      </c>
      <c r="F45">
        <f t="shared" si="9"/>
        <v>327.40346781263662</v>
      </c>
      <c r="G45">
        <f t="shared" si="5"/>
        <v>7112.6063577177611</v>
      </c>
      <c r="H45">
        <f t="shared" si="3"/>
        <v>331.63326693551193</v>
      </c>
      <c r="M45" s="4">
        <f>Input!J46</f>
        <v>8.9908388571427622</v>
      </c>
      <c r="N45">
        <f t="shared" si="6"/>
        <v>7.5753715714281498</v>
      </c>
      <c r="O45">
        <f t="shared" si="7"/>
        <v>14.755231023684599</v>
      </c>
      <c r="P45">
        <f t="shared" si="8"/>
        <v>51.550381754156284</v>
      </c>
      <c r="Q45">
        <f t="shared" si="4"/>
        <v>5.4737882234850659</v>
      </c>
    </row>
    <row r="46" spans="1:17" x14ac:dyDescent="0.25">
      <c r="A46">
        <f>Input!G47</f>
        <v>179</v>
      </c>
      <c r="B46">
        <f t="shared" si="1"/>
        <v>43</v>
      </c>
      <c r="C46">
        <f t="shared" si="10"/>
        <v>-6.0058189907352819</v>
      </c>
      <c r="D46" s="4">
        <f>Input!I47</f>
        <v>1899.0067194285714</v>
      </c>
      <c r="E46">
        <f t="shared" si="2"/>
        <v>252.03182485714251</v>
      </c>
      <c r="F46">
        <f t="shared" si="9"/>
        <v>342.68661499053326</v>
      </c>
      <c r="G46">
        <f t="shared" si="5"/>
        <v>8218.2909741291205</v>
      </c>
      <c r="H46">
        <f t="shared" si="3"/>
        <v>1121.8445532763062</v>
      </c>
      <c r="M46" s="4">
        <f>Input!J47</f>
        <v>8.9646265714286528</v>
      </c>
      <c r="N46">
        <f t="shared" si="6"/>
        <v>7.5491592857140404</v>
      </c>
      <c r="O46">
        <f t="shared" si="7"/>
        <v>15.283147177896655</v>
      </c>
      <c r="P46">
        <f t="shared" si="8"/>
        <v>59.814568716427289</v>
      </c>
      <c r="Q46">
        <f t="shared" si="4"/>
        <v>5.5971285076551096</v>
      </c>
    </row>
    <row r="47" spans="1:17" x14ac:dyDescent="0.25">
      <c r="A47">
        <f>Input!G48</f>
        <v>180</v>
      </c>
      <c r="B47">
        <f t="shared" si="1"/>
        <v>44</v>
      </c>
      <c r="C47">
        <f t="shared" si="10"/>
        <v>-5.999968672730982</v>
      </c>
      <c r="D47" s="4">
        <f>Input!I48</f>
        <v>1908.0499830000001</v>
      </c>
      <c r="E47">
        <f t="shared" si="2"/>
        <v>261.07508842857123</v>
      </c>
      <c r="F47">
        <f t="shared" si="9"/>
        <v>358.51602444184886</v>
      </c>
      <c r="G47">
        <f t="shared" si="5"/>
        <v>9494.7360111436628</v>
      </c>
      <c r="H47">
        <f t="shared" si="3"/>
        <v>2432.7935912268572</v>
      </c>
      <c r="M47" s="4">
        <f>Input!J48</f>
        <v>9.0432635714287244</v>
      </c>
      <c r="N47">
        <f t="shared" si="6"/>
        <v>7.6277962857141119</v>
      </c>
      <c r="O47">
        <f t="shared" si="7"/>
        <v>15.829409451315605</v>
      </c>
      <c r="P47">
        <f t="shared" si="8"/>
        <v>67.266458518167752</v>
      </c>
      <c r="Q47">
        <f t="shared" si="4"/>
        <v>5.2312295051940385</v>
      </c>
    </row>
    <row r="48" spans="1:17" x14ac:dyDescent="0.25">
      <c r="A48">
        <f>Input!G49</f>
        <v>181</v>
      </c>
      <c r="B48">
        <f t="shared" si="1"/>
        <v>45</v>
      </c>
      <c r="C48">
        <f t="shared" si="10"/>
        <v>-5.994118354726683</v>
      </c>
      <c r="D48" s="4">
        <f>Input!I49</f>
        <v>1916.0971770000001</v>
      </c>
      <c r="E48">
        <f t="shared" si="2"/>
        <v>269.12228242857122</v>
      </c>
      <c r="F48">
        <f t="shared" si="9"/>
        <v>374.91065996662059</v>
      </c>
      <c r="G48">
        <f t="shared" si="5"/>
        <v>11191.180822132867</v>
      </c>
      <c r="H48">
        <f t="shared" si="3"/>
        <v>4318.8546020796384</v>
      </c>
      <c r="M48" s="4">
        <f>Input!J49</f>
        <v>8.0471939999999904</v>
      </c>
      <c r="N48">
        <f t="shared" si="6"/>
        <v>6.631726714285378</v>
      </c>
      <c r="O48">
        <f t="shared" si="7"/>
        <v>16.394635524771711</v>
      </c>
      <c r="P48">
        <f t="shared" si="8"/>
        <v>95.314388441871671</v>
      </c>
      <c r="Q48">
        <f t="shared" si="4"/>
        <v>10.779781081137637</v>
      </c>
    </row>
    <row r="49" spans="1:17" x14ac:dyDescent="0.25">
      <c r="A49">
        <f>Input!G50</f>
        <v>182</v>
      </c>
      <c r="B49">
        <f t="shared" si="1"/>
        <v>46</v>
      </c>
      <c r="C49">
        <f t="shared" si="10"/>
        <v>-5.9882680367223831</v>
      </c>
      <c r="D49" s="4">
        <f>Input!I50</f>
        <v>1924.2754327142854</v>
      </c>
      <c r="E49">
        <f t="shared" si="2"/>
        <v>277.30053814285657</v>
      </c>
      <c r="F49">
        <f t="shared" si="9"/>
        <v>391.8901231304942</v>
      </c>
      <c r="G49">
        <f t="shared" si="5"/>
        <v>13130.772987639029</v>
      </c>
      <c r="H49">
        <f t="shared" si="3"/>
        <v>6838.869253624649</v>
      </c>
      <c r="M49" s="4">
        <f>Input!J50</f>
        <v>8.178255714285342</v>
      </c>
      <c r="N49">
        <f t="shared" si="6"/>
        <v>6.7627884285707296</v>
      </c>
      <c r="O49">
        <f t="shared" si="7"/>
        <v>16.979463163873625</v>
      </c>
      <c r="P49">
        <f t="shared" si="8"/>
        <v>104.38044264697649</v>
      </c>
      <c r="Q49">
        <f t="shared" si="4"/>
        <v>9.9363394906192006</v>
      </c>
    </row>
    <row r="50" spans="1:17" x14ac:dyDescent="0.25">
      <c r="A50">
        <f>Input!G51</f>
        <v>183</v>
      </c>
      <c r="B50">
        <f t="shared" si="1"/>
        <v>47</v>
      </c>
      <c r="C50">
        <f t="shared" si="10"/>
        <v>-5.9824177187180831</v>
      </c>
      <c r="D50" s="4">
        <f>Input!I51</f>
        <v>1932.6633872857142</v>
      </c>
      <c r="E50">
        <f t="shared" si="2"/>
        <v>285.6884927142853</v>
      </c>
      <c r="F50">
        <f t="shared" si="9"/>
        <v>409.47467397780724</v>
      </c>
      <c r="G50">
        <f t="shared" si="5"/>
        <v>15323.01867180551</v>
      </c>
      <c r="H50">
        <f t="shared" si="3"/>
        <v>10056.480927340599</v>
      </c>
      <c r="M50" s="4">
        <f>Input!J51</f>
        <v>8.387954571428736</v>
      </c>
      <c r="N50">
        <f t="shared" si="6"/>
        <v>6.9724872857141236</v>
      </c>
      <c r="O50">
        <f t="shared" si="7"/>
        <v>17.584550847313047</v>
      </c>
      <c r="P50">
        <f t="shared" si="8"/>
        <v>112.61589303541562</v>
      </c>
      <c r="Q50">
        <f t="shared" si="4"/>
        <v>8.6582893126902309</v>
      </c>
    </row>
    <row r="51" spans="1:17" x14ac:dyDescent="0.25">
      <c r="A51">
        <f>Input!G52</f>
        <v>184</v>
      </c>
      <c r="B51">
        <f t="shared" si="1"/>
        <v>48</v>
      </c>
      <c r="C51">
        <f t="shared" si="10"/>
        <v>-5.9765674007137841</v>
      </c>
      <c r="D51" s="4">
        <f>Input!I52</f>
        <v>1942.8075700000002</v>
      </c>
      <c r="E51">
        <f t="shared" si="2"/>
        <v>295.83267542857129</v>
      </c>
      <c r="F51">
        <f t="shared" si="9"/>
        <v>427.68525239179309</v>
      </c>
      <c r="G51">
        <f t="shared" si="5"/>
        <v>17385.102051842325</v>
      </c>
      <c r="H51">
        <f t="shared" si="3"/>
        <v>14040.492797372972</v>
      </c>
      <c r="M51" s="4">
        <f>Input!J52</f>
        <v>10.144182714285989</v>
      </c>
      <c r="N51">
        <f t="shared" si="6"/>
        <v>8.7287154285713768</v>
      </c>
      <c r="O51">
        <f t="shared" si="7"/>
        <v>18.210578413985868</v>
      </c>
      <c r="P51">
        <f t="shared" si="8"/>
        <v>89.905725674173397</v>
      </c>
      <c r="Q51">
        <f t="shared" si="4"/>
        <v>1.4072340907602463</v>
      </c>
    </row>
    <row r="52" spans="1:17" x14ac:dyDescent="0.25">
      <c r="A52">
        <f>Input!G53</f>
        <v>185</v>
      </c>
      <c r="B52">
        <f t="shared" si="1"/>
        <v>49</v>
      </c>
      <c r="C52">
        <f t="shared" si="10"/>
        <v>-5.9707170827094842</v>
      </c>
      <c r="D52" s="4">
        <f>Input!I53</f>
        <v>1953.7381234285715</v>
      </c>
      <c r="E52">
        <f t="shared" si="2"/>
        <v>306.76322885714262</v>
      </c>
      <c r="F52">
        <f t="shared" si="9"/>
        <v>446.54350012125917</v>
      </c>
      <c r="G52">
        <f t="shared" si="5"/>
        <v>19538.524234670007</v>
      </c>
      <c r="H52">
        <f t="shared" si="3"/>
        <v>18865.251364368381</v>
      </c>
      <c r="M52" s="4">
        <f>Input!J53</f>
        <v>10.930553428571329</v>
      </c>
      <c r="N52">
        <f t="shared" si="6"/>
        <v>9.5150861428567168</v>
      </c>
      <c r="O52">
        <f t="shared" si="7"/>
        <v>18.858247729466097</v>
      </c>
      <c r="P52">
        <f t="shared" si="8"/>
        <v>87.294668433493101</v>
      </c>
      <c r="Q52">
        <f t="shared" si="4"/>
        <v>0.15991862219681713</v>
      </c>
    </row>
    <row r="53" spans="1:17" x14ac:dyDescent="0.25">
      <c r="A53">
        <f>Input!G54</f>
        <v>186</v>
      </c>
      <c r="B53">
        <f t="shared" si="1"/>
        <v>50</v>
      </c>
      <c r="C53">
        <f t="shared" si="10"/>
        <v>-5.9648667647051852</v>
      </c>
      <c r="D53" s="4">
        <f>Input!I54</f>
        <v>1967.6306732857142</v>
      </c>
      <c r="E53">
        <f t="shared" si="2"/>
        <v>320.65577871428536</v>
      </c>
      <c r="F53">
        <f t="shared" si="9"/>
        <v>466.07178349364</v>
      </c>
      <c r="G53">
        <f t="shared" si="5"/>
        <v>21145.81444598929</v>
      </c>
      <c r="H53">
        <f t="shared" si="3"/>
        <v>24611.057197837948</v>
      </c>
      <c r="M53" s="4">
        <f>Input!J54</f>
        <v>13.89254985714274</v>
      </c>
      <c r="N53">
        <f t="shared" si="6"/>
        <v>12.477082571428127</v>
      </c>
      <c r="O53">
        <f t="shared" si="7"/>
        <v>19.528283372380809</v>
      </c>
      <c r="P53">
        <f t="shared" si="8"/>
        <v>49.719432735355738</v>
      </c>
      <c r="Q53">
        <f t="shared" si="4"/>
        <v>6.5643470007574827</v>
      </c>
    </row>
    <row r="54" spans="1:17" x14ac:dyDescent="0.25">
      <c r="A54">
        <f>Input!G55</f>
        <v>187</v>
      </c>
      <c r="B54">
        <f t="shared" si="1"/>
        <v>51</v>
      </c>
      <c r="C54">
        <f t="shared" si="10"/>
        <v>-5.9590164467008853</v>
      </c>
      <c r="D54" s="4">
        <f>Input!I55</f>
        <v>1982.7814164285717</v>
      </c>
      <c r="E54">
        <f t="shared" si="2"/>
        <v>335.8065218571428</v>
      </c>
      <c r="F54">
        <f t="shared" si="9"/>
        <v>486.29321683489462</v>
      </c>
      <c r="G54">
        <f t="shared" si="5"/>
        <v>22646.245365326915</v>
      </c>
      <c r="H54">
        <f t="shared" si="3"/>
        <v>31364.604758609919</v>
      </c>
      <c r="M54" s="4">
        <f>Input!J55</f>
        <v>15.150743142857436</v>
      </c>
      <c r="N54">
        <f t="shared" si="6"/>
        <v>13.735275857142824</v>
      </c>
      <c r="O54">
        <f t="shared" si="7"/>
        <v>20.221433341254638</v>
      </c>
      <c r="P54">
        <f t="shared" si="8"/>
        <v>42.0702389086997</v>
      </c>
      <c r="Q54">
        <f t="shared" si="4"/>
        <v>14.594626758952023</v>
      </c>
    </row>
    <row r="55" spans="1:17" x14ac:dyDescent="0.25">
      <c r="A55">
        <f>Input!G56</f>
        <v>188</v>
      </c>
      <c r="B55">
        <f t="shared" si="1"/>
        <v>52</v>
      </c>
      <c r="C55">
        <f t="shared" si="10"/>
        <v>-5.9531661286965853</v>
      </c>
      <c r="D55" s="4">
        <f>Input!I56</f>
        <v>1999.7932369999999</v>
      </c>
      <c r="E55">
        <f t="shared" si="2"/>
        <v>352.81834242857099</v>
      </c>
      <c r="F55">
        <f t="shared" si="9"/>
        <v>507.23168661729477</v>
      </c>
      <c r="G55">
        <f t="shared" si="5"/>
        <v>23843.480863545275</v>
      </c>
      <c r="H55">
        <f t="shared" si="3"/>
        <v>39219.453298569722</v>
      </c>
      <c r="M55" s="4">
        <f>Input!J56</f>
        <v>17.011820571428188</v>
      </c>
      <c r="N55">
        <f t="shared" si="6"/>
        <v>15.596353285713576</v>
      </c>
      <c r="O55">
        <f t="shared" si="7"/>
        <v>20.938469782400166</v>
      </c>
      <c r="P55">
        <f t="shared" si="8"/>
        <v>28.538208664171002</v>
      </c>
      <c r="Q55">
        <f t="shared" si="4"/>
        <v>32.277952328456927</v>
      </c>
    </row>
    <row r="56" spans="1:17" x14ac:dyDescent="0.25">
      <c r="A56">
        <f>Input!G57</f>
        <v>189</v>
      </c>
      <c r="B56">
        <f t="shared" si="1"/>
        <v>53</v>
      </c>
      <c r="C56">
        <f t="shared" si="10"/>
        <v>-5.9473158106922863</v>
      </c>
      <c r="D56" s="4">
        <f>Input!I57</f>
        <v>2017.7487024285713</v>
      </c>
      <c r="E56">
        <f t="shared" si="2"/>
        <v>370.7738078571424</v>
      </c>
      <c r="F56">
        <f t="shared" si="9"/>
        <v>528.91187635674794</v>
      </c>
      <c r="G56">
        <f t="shared" si="5"/>
        <v>25007.648708785935</v>
      </c>
      <c r="H56">
        <f t="shared" si="3"/>
        <v>48276.530968775849</v>
      </c>
      <c r="M56" s="4">
        <f>Input!J57</f>
        <v>17.955465428571415</v>
      </c>
      <c r="N56">
        <f t="shared" si="6"/>
        <v>16.539998142856803</v>
      </c>
      <c r="O56">
        <f t="shared" si="7"/>
        <v>21.680189739453176</v>
      </c>
      <c r="P56">
        <f t="shared" si="8"/>
        <v>26.421569649719977</v>
      </c>
      <c r="Q56">
        <f t="shared" si="4"/>
        <v>43.890806991477696</v>
      </c>
    </row>
    <row r="57" spans="1:17" x14ac:dyDescent="0.25">
      <c r="A57">
        <f>Input!G58</f>
        <v>190</v>
      </c>
      <c r="B57">
        <f t="shared" si="1"/>
        <v>54</v>
      </c>
      <c r="C57">
        <f t="shared" si="10"/>
        <v>-5.9414654926879864</v>
      </c>
      <c r="D57" s="4">
        <f>Input!I58</f>
        <v>2037.2769094285718</v>
      </c>
      <c r="E57">
        <f t="shared" si="2"/>
        <v>390.30201485714292</v>
      </c>
      <c r="F57">
        <f t="shared" si="9"/>
        <v>551.35929228191071</v>
      </c>
      <c r="G57">
        <f t="shared" si="5"/>
        <v>25939.446611478616</v>
      </c>
      <c r="H57">
        <f t="shared" si="3"/>
        <v>58644.674409711144</v>
      </c>
      <c r="M57" s="4">
        <f>Input!J58</f>
        <v>19.528207000000521</v>
      </c>
      <c r="N57">
        <f t="shared" si="6"/>
        <v>18.112739714285908</v>
      </c>
      <c r="O57">
        <f t="shared" si="7"/>
        <v>22.447415925162819</v>
      </c>
      <c r="P57">
        <f t="shared" si="8"/>
        <v>18.789417853142211</v>
      </c>
      <c r="Q57">
        <f t="shared" si="4"/>
        <v>67.203192067228358</v>
      </c>
    </row>
    <row r="58" spans="1:17" x14ac:dyDescent="0.25">
      <c r="A58">
        <f>Input!G59</f>
        <v>191</v>
      </c>
      <c r="B58">
        <f t="shared" si="1"/>
        <v>55</v>
      </c>
      <c r="C58">
        <f t="shared" si="10"/>
        <v>-5.9356151746836865</v>
      </c>
      <c r="D58" s="4">
        <f>Input!I59</f>
        <v>2056.6478421428569</v>
      </c>
      <c r="E58">
        <f t="shared" si="2"/>
        <v>409.67294757142804</v>
      </c>
      <c r="F58">
        <f t="shared" si="9"/>
        <v>574.60028979797482</v>
      </c>
      <c r="G58">
        <f t="shared" si="5"/>
        <v>27201.028213912483</v>
      </c>
      <c r="H58">
        <f t="shared" si="3"/>
        <v>70441.206249444658</v>
      </c>
      <c r="M58" s="4">
        <f>Input!J59</f>
        <v>19.370932714285118</v>
      </c>
      <c r="N58">
        <f t="shared" si="6"/>
        <v>17.955465428570506</v>
      </c>
      <c r="O58">
        <f t="shared" si="7"/>
        <v>23.240997516064088</v>
      </c>
      <c r="P58">
        <f t="shared" si="8"/>
        <v>27.936849447924264</v>
      </c>
      <c r="Q58">
        <f t="shared" si="4"/>
        <v>64.649335047538798</v>
      </c>
    </row>
    <row r="59" spans="1:17" x14ac:dyDescent="0.25">
      <c r="A59">
        <f>Input!G60</f>
        <v>192</v>
      </c>
      <c r="B59">
        <f t="shared" si="1"/>
        <v>56</v>
      </c>
      <c r="C59">
        <f t="shared" si="10"/>
        <v>-5.9297648566793875</v>
      </c>
      <c r="D59" s="4">
        <f>Input!I60</f>
        <v>2076.3595355714283</v>
      </c>
      <c r="E59">
        <f t="shared" si="2"/>
        <v>429.38464099999942</v>
      </c>
      <c r="F59">
        <f t="shared" si="9"/>
        <v>598.66210076865298</v>
      </c>
      <c r="G59">
        <f t="shared" si="5"/>
        <v>28654.858385728123</v>
      </c>
      <c r="H59">
        <f t="shared" si="3"/>
        <v>83792.553097439391</v>
      </c>
      <c r="M59" s="4">
        <f>Input!J60</f>
        <v>19.71169342857138</v>
      </c>
      <c r="N59">
        <f t="shared" si="6"/>
        <v>18.296226142856767</v>
      </c>
      <c r="O59">
        <f t="shared" si="7"/>
        <v>24.061810970678184</v>
      </c>
      <c r="P59">
        <f t="shared" si="8"/>
        <v>33.241968406804524</v>
      </c>
      <c r="Q59">
        <f t="shared" si="4"/>
        <v>70.245213023717341</v>
      </c>
    </row>
    <row r="60" spans="1:17" x14ac:dyDescent="0.25">
      <c r="A60">
        <f>Input!G61</f>
        <v>193</v>
      </c>
      <c r="B60">
        <f t="shared" si="1"/>
        <v>57</v>
      </c>
      <c r="C60">
        <f t="shared" si="10"/>
        <v>-5.9239145386750875</v>
      </c>
      <c r="D60" s="4">
        <f>Input!I61</f>
        <v>2095.0227345714284</v>
      </c>
      <c r="E60">
        <f t="shared" si="2"/>
        <v>448.0478399999995</v>
      </c>
      <c r="F60">
        <f t="shared" si="9"/>
        <v>623.57286164055574</v>
      </c>
      <c r="G60">
        <f t="shared" si="5"/>
        <v>30809.03322191774</v>
      </c>
      <c r="H60">
        <f t="shared" si="3"/>
        <v>98834.906794283306</v>
      </c>
      <c r="M60" s="4">
        <f>Input!J61</f>
        <v>18.663199000000077</v>
      </c>
      <c r="N60">
        <f t="shared" si="6"/>
        <v>17.247731714285464</v>
      </c>
      <c r="O60">
        <f t="shared" si="7"/>
        <v>24.910760871902749</v>
      </c>
      <c r="P60">
        <f t="shared" si="8"/>
        <v>58.722015870492669</v>
      </c>
      <c r="Q60">
        <f t="shared" si="4"/>
        <v>53.769183062747082</v>
      </c>
    </row>
    <row r="61" spans="1:17" x14ac:dyDescent="0.25">
      <c r="A61">
        <f>Input!G62</f>
        <v>194</v>
      </c>
      <c r="B61">
        <f t="shared" si="1"/>
        <v>58</v>
      </c>
      <c r="C61">
        <f t="shared" si="10"/>
        <v>-5.9180642206707885</v>
      </c>
      <c r="D61" s="4">
        <f>Input!I62</f>
        <v>2114.6033661428569</v>
      </c>
      <c r="E61">
        <f t="shared" si="2"/>
        <v>467.62847157142801</v>
      </c>
      <c r="F61">
        <f t="shared" si="9"/>
        <v>649.36164243482449</v>
      </c>
      <c r="G61">
        <f t="shared" si="5"/>
        <v>33026.945392064459</v>
      </c>
      <c r="H61">
        <f t="shared" si="3"/>
        <v>115714.93186141626</v>
      </c>
      <c r="M61" s="4">
        <f>Input!J62</f>
        <v>19.580631571428512</v>
      </c>
      <c r="N61">
        <f t="shared" si="6"/>
        <v>18.1651642857139</v>
      </c>
      <c r="O61">
        <f t="shared" si="7"/>
        <v>25.788780794268696</v>
      </c>
      <c r="P61">
        <f t="shared" si="8"/>
        <v>58.119528669509229</v>
      </c>
      <c r="Q61">
        <f t="shared" si="4"/>
        <v>68.06546802016004</v>
      </c>
    </row>
    <row r="62" spans="1:17" x14ac:dyDescent="0.25">
      <c r="A62">
        <f>Input!G63</f>
        <v>195</v>
      </c>
      <c r="B62">
        <f t="shared" si="1"/>
        <v>59</v>
      </c>
      <c r="C62">
        <f t="shared" si="10"/>
        <v>-5.9122139026664886</v>
      </c>
      <c r="D62" s="4">
        <f>Input!I63</f>
        <v>2134.8393067142856</v>
      </c>
      <c r="E62">
        <f t="shared" si="2"/>
        <v>487.86441214285674</v>
      </c>
      <c r="F62">
        <f t="shared" si="9"/>
        <v>676.05847663158863</v>
      </c>
      <c r="G62">
        <f t="shared" si="5"/>
        <v>35417.005908788982</v>
      </c>
      <c r="H62">
        <f t="shared" si="3"/>
        <v>134590.5222907023</v>
      </c>
      <c r="M62" s="4">
        <f>Input!J63</f>
        <v>20.235940571428728</v>
      </c>
      <c r="N62">
        <f t="shared" si="6"/>
        <v>18.820473285714115</v>
      </c>
      <c r="O62">
        <f t="shared" si="7"/>
        <v>26.696834196764119</v>
      </c>
      <c r="P62">
        <f t="shared" si="8"/>
        <v>62.037061201116444</v>
      </c>
      <c r="Q62">
        <f t="shared" si="4"/>
        <v>79.307732157053337</v>
      </c>
    </row>
    <row r="63" spans="1:17" x14ac:dyDescent="0.25">
      <c r="A63">
        <f>Input!G64</f>
        <v>196</v>
      </c>
      <c r="B63">
        <f t="shared" si="1"/>
        <v>60</v>
      </c>
      <c r="C63">
        <f t="shared" si="10"/>
        <v>-5.9063635846621887</v>
      </c>
      <c r="D63" s="4">
        <f>Input!I64</f>
        <v>2155.3635832857144</v>
      </c>
      <c r="E63">
        <f t="shared" si="2"/>
        <v>508.38868871428554</v>
      </c>
      <c r="F63">
        <f t="shared" si="9"/>
        <v>703.69439197352574</v>
      </c>
      <c r="G63">
        <f t="shared" si="5"/>
        <v>38144.317725586392</v>
      </c>
      <c r="H63">
        <f t="shared" si="3"/>
        <v>155631.61102220783</v>
      </c>
      <c r="M63" s="4">
        <f>Input!J64</f>
        <v>20.5242765714288</v>
      </c>
      <c r="N63">
        <f t="shared" si="6"/>
        <v>19.108809285714187</v>
      </c>
      <c r="O63">
        <f t="shared" si="7"/>
        <v>27.635915341937107</v>
      </c>
      <c r="P63">
        <f t="shared" si="8"/>
        <v>72.711537694073598</v>
      </c>
      <c r="Q63">
        <f t="shared" si="4"/>
        <v>84.526415888232904</v>
      </c>
    </row>
    <row r="64" spans="1:17" x14ac:dyDescent="0.25">
      <c r="A64">
        <f>Input!G65</f>
        <v>197</v>
      </c>
      <c r="B64">
        <f t="shared" si="1"/>
        <v>61</v>
      </c>
      <c r="C64">
        <f t="shared" si="10"/>
        <v>-5.9005132666578897</v>
      </c>
      <c r="D64" s="4">
        <f>Input!I65</f>
        <v>2175.4422497142855</v>
      </c>
      <c r="E64">
        <f t="shared" si="2"/>
        <v>528.4673551428566</v>
      </c>
      <c r="F64">
        <f t="shared" si="9"/>
        <v>732.30144221554053</v>
      </c>
      <c r="G64">
        <f t="shared" si="5"/>
        <v>41548.33505275449</v>
      </c>
      <c r="H64">
        <f t="shared" si="3"/>
        <v>179021.03568061176</v>
      </c>
      <c r="M64" s="4">
        <f>Input!J65</f>
        <v>20.078666428571069</v>
      </c>
      <c r="N64">
        <f t="shared" si="6"/>
        <v>18.663199142856456</v>
      </c>
      <c r="O64">
        <f t="shared" si="7"/>
        <v>28.607050242014832</v>
      </c>
      <c r="P64">
        <f t="shared" si="8"/>
        <v>98.880174682233246</v>
      </c>
      <c r="Q64">
        <f t="shared" si="4"/>
        <v>76.531261053017829</v>
      </c>
    </row>
    <row r="65" spans="1:17" x14ac:dyDescent="0.25">
      <c r="A65">
        <f>Input!G66</f>
        <v>198</v>
      </c>
      <c r="B65">
        <f t="shared" si="1"/>
        <v>62</v>
      </c>
      <c r="C65">
        <f t="shared" si="10"/>
        <v>-5.8946629486535898</v>
      </c>
      <c r="D65" s="4">
        <f>Input!I66</f>
        <v>2195.232580285714</v>
      </c>
      <c r="E65">
        <f t="shared" si="2"/>
        <v>548.25768571428512</v>
      </c>
      <c r="F65">
        <f t="shared" si="9"/>
        <v>761.91273984833185</v>
      </c>
      <c r="G65">
        <f t="shared" si="5"/>
        <v>45648.482157022445</v>
      </c>
      <c r="H65">
        <f t="shared" si="3"/>
        <v>204955.46437715081</v>
      </c>
      <c r="M65" s="4">
        <f>Input!J66</f>
        <v>19.790330571428512</v>
      </c>
      <c r="N65">
        <f t="shared" si="6"/>
        <v>18.3748632857139</v>
      </c>
      <c r="O65">
        <f t="shared" si="7"/>
        <v>29.611297632791327</v>
      </c>
      <c r="P65">
        <f t="shared" si="8"/>
        <v>126.25745683618133</v>
      </c>
      <c r="Q65">
        <f t="shared" si="4"/>
        <v>71.569550631254927</v>
      </c>
    </row>
    <row r="66" spans="1:17" x14ac:dyDescent="0.25">
      <c r="A66">
        <f>Input!G67</f>
        <v>199</v>
      </c>
      <c r="B66">
        <f t="shared" si="1"/>
        <v>63</v>
      </c>
      <c r="C66">
        <f t="shared" si="10"/>
        <v>-5.8888126306492898</v>
      </c>
      <c r="D66" s="4">
        <f>Input!I67</f>
        <v>2215.416096142857</v>
      </c>
      <c r="E66">
        <f t="shared" si="2"/>
        <v>568.44120157142811</v>
      </c>
      <c r="F66">
        <f t="shared" si="9"/>
        <v>792.56248982438694</v>
      </c>
      <c r="G66">
        <f t="shared" si="5"/>
        <v>50230.351848165861</v>
      </c>
      <c r="H66">
        <f t="shared" si="3"/>
        <v>233646.38563580587</v>
      </c>
      <c r="M66" s="4">
        <f>Input!J67</f>
        <v>20.183515857142993</v>
      </c>
      <c r="N66">
        <f t="shared" si="6"/>
        <v>18.76804857142838</v>
      </c>
      <c r="O66">
        <f t="shared" si="7"/>
        <v>30.649749976055141</v>
      </c>
      <c r="P66">
        <f t="shared" si="8"/>
        <v>141.17482826870952</v>
      </c>
      <c r="Q66">
        <f t="shared" si="4"/>
        <v>78.376745087708272</v>
      </c>
    </row>
    <row r="67" spans="1:17" x14ac:dyDescent="0.25">
      <c r="A67">
        <f>Input!G68</f>
        <v>200</v>
      </c>
      <c r="B67">
        <f t="shared" si="1"/>
        <v>64</v>
      </c>
      <c r="C67">
        <f t="shared" ref="C67:C84" si="11">((B67-$Y$3)/$Z$3)</f>
        <v>-5.8829623126449908</v>
      </c>
      <c r="D67" s="4">
        <f>Input!I68</f>
        <v>2235.1277895714288</v>
      </c>
      <c r="E67">
        <f t="shared" si="2"/>
        <v>588.15289499999994</v>
      </c>
      <c r="F67">
        <f t="shared" si="9"/>
        <v>824.28602431574109</v>
      </c>
      <c r="G67">
        <f t="shared" si="5"/>
        <v>55758.854760444527</v>
      </c>
      <c r="H67">
        <f t="shared" si="3"/>
        <v>265321.16677054425</v>
      </c>
      <c r="M67" s="4">
        <f>Input!J68</f>
        <v>19.711693428571834</v>
      </c>
      <c r="N67">
        <f t="shared" si="6"/>
        <v>18.296226142857222</v>
      </c>
      <c r="O67">
        <f t="shared" si="7"/>
        <v>31.72353449135419</v>
      </c>
      <c r="P67">
        <f t="shared" si="8"/>
        <v>180.29260948561637</v>
      </c>
      <c r="Q67">
        <f t="shared" si="4"/>
        <v>70.245213023724958</v>
      </c>
    </row>
    <row r="68" spans="1:17" x14ac:dyDescent="0.25">
      <c r="A68">
        <f>Input!G69</f>
        <v>201</v>
      </c>
      <c r="B68">
        <f t="shared" ref="B68:B84" si="12">A68-$A$3</f>
        <v>65</v>
      </c>
      <c r="C68">
        <f t="shared" si="11"/>
        <v>-5.8771119946406909</v>
      </c>
      <c r="D68" s="4">
        <f>Input!I69</f>
        <v>2255.494792</v>
      </c>
      <c r="E68">
        <f t="shared" ref="E68:E84" si="13">D68-$D$3</f>
        <v>608.51989742857108</v>
      </c>
      <c r="F68">
        <f t="shared" si="9"/>
        <v>857.11983853365064</v>
      </c>
      <c r="G68">
        <f t="shared" si="5"/>
        <v>61801.930717449024</v>
      </c>
      <c r="H68">
        <f t="shared" ref="H68:H84" si="14">(F68-$I$4)^2</f>
        <v>300224.18532586761</v>
      </c>
      <c r="M68" s="4">
        <f>Input!J69</f>
        <v>20.367002428571141</v>
      </c>
      <c r="N68">
        <f t="shared" si="6"/>
        <v>18.951535142856528</v>
      </c>
      <c r="O68">
        <f t="shared" si="7"/>
        <v>32.833814217909556</v>
      </c>
      <c r="P68">
        <f t="shared" si="8"/>
        <v>192.71767231765514</v>
      </c>
      <c r="Q68">
        <f t="shared" ref="Q68:Q84" si="15">(N68-$R$4)^2</f>
        <v>81.659249189687358</v>
      </c>
    </row>
    <row r="69" spans="1:17" x14ac:dyDescent="0.25">
      <c r="A69">
        <f>Input!G70</f>
        <v>202</v>
      </c>
      <c r="B69">
        <f t="shared" si="12"/>
        <v>66</v>
      </c>
      <c r="C69">
        <f t="shared" si="11"/>
        <v>-5.871261676636391</v>
      </c>
      <c r="D69" s="4">
        <f>Input!I70</f>
        <v>2275.5734584285715</v>
      </c>
      <c r="E69">
        <f t="shared" si="13"/>
        <v>628.59856385714261</v>
      </c>
      <c r="F69">
        <f t="shared" si="9"/>
        <v>891.1016276411641</v>
      </c>
      <c r="G69">
        <f t="shared" ref="G69:G84" si="16">(E69-F69)^2</f>
        <v>68907.858495998051</v>
      </c>
      <c r="H69">
        <f t="shared" si="14"/>
        <v>338618.03849678335</v>
      </c>
      <c r="M69" s="4">
        <f>Input!J70</f>
        <v>20.078666428571523</v>
      </c>
      <c r="N69">
        <f t="shared" ref="N69:N84" si="17">M69-$M$3</f>
        <v>18.663199142856911</v>
      </c>
      <c r="O69">
        <f t="shared" ref="O69:O84" si="18">$X$3*((1/$Z$3)*(1/SQRT(2*PI()))*EXP(-1*C69*C69/2))</f>
        <v>33.981789107513507</v>
      </c>
      <c r="P69">
        <f t="shared" ref="P69:P84" si="19">(N69-O69)^2</f>
        <v>234.65919850527777</v>
      </c>
      <c r="Q69">
        <f t="shared" si="15"/>
        <v>76.531261053025787</v>
      </c>
    </row>
    <row r="70" spans="1:17" x14ac:dyDescent="0.25">
      <c r="A70">
        <f>Input!G71</f>
        <v>203</v>
      </c>
      <c r="B70">
        <f t="shared" si="12"/>
        <v>67</v>
      </c>
      <c r="C70">
        <f t="shared" si="11"/>
        <v>-5.865411358632092</v>
      </c>
      <c r="D70" s="4">
        <f>Input!I71</f>
        <v>2295.9928854285713</v>
      </c>
      <c r="E70">
        <f t="shared" si="13"/>
        <v>649.01799085714242</v>
      </c>
      <c r="F70">
        <f t="shared" ref="F70:F84" si="20">F69+O70</f>
        <v>926.27032479043396</v>
      </c>
      <c r="G70">
        <f t="shared" si="16"/>
        <v>76868.856671457397</v>
      </c>
      <c r="H70">
        <f t="shared" si="14"/>
        <v>380784.83576777932</v>
      </c>
      <c r="M70" s="4">
        <f>Input!J71</f>
        <v>20.419426999999814</v>
      </c>
      <c r="N70">
        <f t="shared" si="17"/>
        <v>19.003959714285202</v>
      </c>
      <c r="O70">
        <f t="shared" si="18"/>
        <v>35.16869714926991</v>
      </c>
      <c r="P70">
        <f t="shared" si="19"/>
        <v>261.298736341996</v>
      </c>
      <c r="Q70">
        <f t="shared" si="15"/>
        <v>82.609472124348571</v>
      </c>
    </row>
    <row r="71" spans="1:17" x14ac:dyDescent="0.25">
      <c r="A71">
        <f>Input!G72</f>
        <v>204</v>
      </c>
      <c r="B71">
        <f t="shared" si="12"/>
        <v>68</v>
      </c>
      <c r="C71">
        <f t="shared" si="11"/>
        <v>-5.859561040627792</v>
      </c>
      <c r="D71" s="4">
        <f>Input!I72</f>
        <v>2315.4686675714283</v>
      </c>
      <c r="E71">
        <f t="shared" si="13"/>
        <v>668.49377299999946</v>
      </c>
      <c r="F71">
        <f t="shared" si="20"/>
        <v>962.66614031749145</v>
      </c>
      <c r="G71">
        <f t="shared" si="16"/>
        <v>86537.381693177434</v>
      </c>
      <c r="H71">
        <f t="shared" si="14"/>
        <v>427027.58035467262</v>
      </c>
      <c r="M71" s="4">
        <f>Input!J72</f>
        <v>19.475782142857042</v>
      </c>
      <c r="N71">
        <f t="shared" si="17"/>
        <v>18.06031485714243</v>
      </c>
      <c r="O71">
        <f t="shared" si="18"/>
        <v>36.395815527057444</v>
      </c>
      <c r="P71">
        <f t="shared" si="19"/>
        <v>336.19058481645391</v>
      </c>
      <c r="Q71">
        <f t="shared" si="15"/>
        <v>66.346408131181306</v>
      </c>
    </row>
    <row r="72" spans="1:17" x14ac:dyDescent="0.25">
      <c r="A72">
        <f>Input!G73</f>
        <v>205</v>
      </c>
      <c r="B72">
        <f t="shared" si="12"/>
        <v>69</v>
      </c>
      <c r="C72">
        <f t="shared" si="11"/>
        <v>-5.853710722623493</v>
      </c>
      <c r="D72" s="4">
        <f>Input!I73</f>
        <v>2334.5774767142861</v>
      </c>
      <c r="E72">
        <f t="shared" si="13"/>
        <v>687.60258214285727</v>
      </c>
      <c r="F72">
        <f t="shared" si="20"/>
        <v>1000.3306021281057</v>
      </c>
      <c r="G72">
        <f t="shared" si="16"/>
        <v>97798.814483893962</v>
      </c>
      <c r="H72">
        <f t="shared" si="14"/>
        <v>477671.6453996317</v>
      </c>
      <c r="M72" s="4">
        <f>Input!J73</f>
        <v>19.108809142857808</v>
      </c>
      <c r="N72">
        <f t="shared" si="17"/>
        <v>17.693341857143196</v>
      </c>
      <c r="O72">
        <f t="shared" si="18"/>
        <v>37.664461810614249</v>
      </c>
      <c r="P72">
        <f t="shared" si="19"/>
        <v>398.84563219592962</v>
      </c>
      <c r="Q72">
        <f t="shared" si="15"/>
        <v>60.502844611850193</v>
      </c>
    </row>
    <row r="73" spans="1:17" x14ac:dyDescent="0.25">
      <c r="A73">
        <f>Input!G74</f>
        <v>206</v>
      </c>
      <c r="B73">
        <f t="shared" si="12"/>
        <v>70</v>
      </c>
      <c r="C73">
        <f t="shared" si="11"/>
        <v>-5.8478604046191931</v>
      </c>
      <c r="D73" s="4">
        <f>Input!I74</f>
        <v>2354.498869</v>
      </c>
      <c r="E73">
        <f t="shared" si="13"/>
        <v>707.52397442857114</v>
      </c>
      <c r="F73">
        <f t="shared" si="20"/>
        <v>1039.3065973092794</v>
      </c>
      <c r="G73">
        <f t="shared" si="16"/>
        <v>110079.70884560226</v>
      </c>
      <c r="H73">
        <f t="shared" si="14"/>
        <v>533066.35125964717</v>
      </c>
      <c r="M73" s="4">
        <f>Input!J74</f>
        <v>19.921392285713864</v>
      </c>
      <c r="N73">
        <f t="shared" si="17"/>
        <v>18.505924999999252</v>
      </c>
      <c r="O73">
        <f t="shared" si="18"/>
        <v>38.975995181173623</v>
      </c>
      <c r="P73">
        <f t="shared" si="19"/>
        <v>419.02377322220417</v>
      </c>
      <c r="Q73">
        <f t="shared" si="15"/>
        <v>73.80426026101334</v>
      </c>
    </row>
    <row r="74" spans="1:17" x14ac:dyDescent="0.25">
      <c r="A74">
        <f>Input!G75</f>
        <v>207</v>
      </c>
      <c r="B74">
        <f t="shared" si="12"/>
        <v>71</v>
      </c>
      <c r="C74">
        <f t="shared" si="11"/>
        <v>-5.8420100866148932</v>
      </c>
      <c r="D74" s="4">
        <f>Input!I75</f>
        <v>2374.9182961428569</v>
      </c>
      <c r="E74">
        <f t="shared" si="13"/>
        <v>727.94340157142801</v>
      </c>
      <c r="F74">
        <f t="shared" si="20"/>
        <v>1079.6384150018773</v>
      </c>
      <c r="G74">
        <f t="shared" si="16"/>
        <v>123689.38247184391</v>
      </c>
      <c r="H74">
        <f t="shared" si="14"/>
        <v>593586.65064370201</v>
      </c>
      <c r="M74" s="4">
        <f>Input!J75</f>
        <v>20.419427142856875</v>
      </c>
      <c r="N74">
        <f t="shared" si="17"/>
        <v>19.003959857142263</v>
      </c>
      <c r="O74">
        <f t="shared" si="18"/>
        <v>40.331817692597852</v>
      </c>
      <c r="P74">
        <f t="shared" si="19"/>
        <v>454.87751984940434</v>
      </c>
      <c r="Q74">
        <f t="shared" si="15"/>
        <v>82.609474721197202</v>
      </c>
    </row>
    <row r="75" spans="1:17" x14ac:dyDescent="0.25">
      <c r="A75">
        <f>Input!G76</f>
        <v>208</v>
      </c>
      <c r="B75">
        <f t="shared" si="12"/>
        <v>72</v>
      </c>
      <c r="C75">
        <f t="shared" si="11"/>
        <v>-5.8361597686105942</v>
      </c>
      <c r="D75" s="4">
        <f>Input!I76</f>
        <v>2394.8921131428569</v>
      </c>
      <c r="E75">
        <f t="shared" si="13"/>
        <v>747.91721857142807</v>
      </c>
      <c r="F75">
        <f t="shared" si="20"/>
        <v>1121.3717905708613</v>
      </c>
      <c r="G75">
        <f t="shared" si="16"/>
        <v>139468.31734727987</v>
      </c>
      <c r="H75">
        <f t="shared" si="14"/>
        <v>659634.92879546166</v>
      </c>
      <c r="M75" s="4">
        <f>Input!J76</f>
        <v>19.973817000000054</v>
      </c>
      <c r="N75">
        <f t="shared" si="17"/>
        <v>18.558349714285441</v>
      </c>
      <c r="O75">
        <f t="shared" si="18"/>
        <v>41.733375568984094</v>
      </c>
      <c r="P75">
        <f t="shared" si="19"/>
        <v>537.08182336595098</v>
      </c>
      <c r="Q75">
        <f t="shared" si="15"/>
        <v>74.707763823686818</v>
      </c>
    </row>
    <row r="76" spans="1:17" x14ac:dyDescent="0.25">
      <c r="A76">
        <f>Input!G77</f>
        <v>209</v>
      </c>
      <c r="B76">
        <f t="shared" si="12"/>
        <v>73</v>
      </c>
      <c r="C76">
        <f t="shared" si="11"/>
        <v>-5.8303094506062942</v>
      </c>
      <c r="D76" s="4">
        <f>Input!I77</f>
        <v>2415.2329031428571</v>
      </c>
      <c r="E76">
        <f t="shared" si="13"/>
        <v>768.25800857142826</v>
      </c>
      <c r="F76">
        <f t="shared" si="20"/>
        <v>1164.5539511106047</v>
      </c>
      <c r="G76">
        <f t="shared" si="16"/>
        <v>157050.47407301419</v>
      </c>
      <c r="H76">
        <f t="shared" si="14"/>
        <v>731642.92638812691</v>
      </c>
      <c r="M76" s="4">
        <f>Input!J77</f>
        <v>20.340790000000197</v>
      </c>
      <c r="N76">
        <f t="shared" si="17"/>
        <v>18.925322714285585</v>
      </c>
      <c r="O76">
        <f t="shared" si="18"/>
        <v>43.182160539743279</v>
      </c>
      <c r="P76">
        <f t="shared" si="19"/>
        <v>588.39418129055514</v>
      </c>
      <c r="Q76">
        <f t="shared" si="15"/>
        <v>81.186196399751125</v>
      </c>
    </row>
    <row r="77" spans="1:17" x14ac:dyDescent="0.25">
      <c r="A77">
        <f>Input!G78</f>
        <v>210</v>
      </c>
      <c r="B77">
        <f t="shared" si="12"/>
        <v>74</v>
      </c>
      <c r="C77">
        <f t="shared" si="11"/>
        <v>-5.8244591326019943</v>
      </c>
      <c r="D77" s="4">
        <f>Input!I78</f>
        <v>2435.3902067142853</v>
      </c>
      <c r="E77">
        <f t="shared" si="13"/>
        <v>788.41531214285646</v>
      </c>
      <c r="F77">
        <f t="shared" si="20"/>
        <v>1209.2336623237779</v>
      </c>
      <c r="G77">
        <f t="shared" si="16"/>
        <v>177088.08384899265</v>
      </c>
      <c r="H77">
        <f t="shared" si="14"/>
        <v>810073.79329791374</v>
      </c>
      <c r="M77" s="4">
        <f>Input!J78</f>
        <v>20.157303571428201</v>
      </c>
      <c r="N77">
        <f t="shared" si="17"/>
        <v>18.741836285713589</v>
      </c>
      <c r="O77">
        <f t="shared" si="18"/>
        <v>44.679711213173185</v>
      </c>
      <c r="P77">
        <f t="shared" si="19"/>
        <v>672.7733557525371</v>
      </c>
      <c r="Q77">
        <f t="shared" si="15"/>
        <v>77.913314077006788</v>
      </c>
    </row>
    <row r="78" spans="1:17" x14ac:dyDescent="0.25">
      <c r="A78">
        <f>Input!G79</f>
        <v>211</v>
      </c>
      <c r="B78">
        <f t="shared" si="12"/>
        <v>75</v>
      </c>
      <c r="C78">
        <f t="shared" si="11"/>
        <v>-5.8186088145976953</v>
      </c>
      <c r="D78" s="4">
        <f>Input!I79</f>
        <v>2456.3863057142858</v>
      </c>
      <c r="E78">
        <f t="shared" si="13"/>
        <v>809.41141114285688</v>
      </c>
      <c r="F78">
        <f t="shared" si="20"/>
        <v>1255.4612768133577</v>
      </c>
      <c r="G78">
        <f t="shared" si="16"/>
        <v>198960.48266467181</v>
      </c>
      <c r="H78">
        <f t="shared" si="14"/>
        <v>895424.28195437323</v>
      </c>
      <c r="M78" s="4">
        <f>Input!J79</f>
        <v>20.996099000000413</v>
      </c>
      <c r="N78">
        <f t="shared" si="17"/>
        <v>19.580631714285801</v>
      </c>
      <c r="O78">
        <f t="shared" si="18"/>
        <v>46.227614489579757</v>
      </c>
      <c r="P78">
        <f t="shared" si="19"/>
        <v>710.06169102681281</v>
      </c>
      <c r="Q78">
        <f t="shared" si="15"/>
        <v>93.424737855982514</v>
      </c>
    </row>
    <row r="79" spans="1:17" x14ac:dyDescent="0.25">
      <c r="A79">
        <f>Input!G80</f>
        <v>212</v>
      </c>
      <c r="B79">
        <f t="shared" si="12"/>
        <v>76</v>
      </c>
      <c r="C79">
        <f t="shared" si="11"/>
        <v>-5.8127584965933954</v>
      </c>
      <c r="D79" s="4">
        <f>Input!I80</f>
        <v>2476.9105822857141</v>
      </c>
      <c r="E79">
        <f t="shared" si="13"/>
        <v>829.93568771428522</v>
      </c>
      <c r="F79">
        <f t="shared" si="20"/>
        <v>1303.2887838283809</v>
      </c>
      <c r="G79">
        <f t="shared" si="16"/>
        <v>224063.15360080032</v>
      </c>
      <c r="H79">
        <f t="shared" si="14"/>
        <v>988227.08953136776</v>
      </c>
      <c r="M79" s="4">
        <f>Input!J80</f>
        <v>20.524276571428345</v>
      </c>
      <c r="N79">
        <f t="shared" si="17"/>
        <v>19.108809285713733</v>
      </c>
      <c r="O79">
        <f t="shared" si="18"/>
        <v>47.827507015023144</v>
      </c>
      <c r="P79">
        <f t="shared" si="19"/>
        <v>824.76359926744158</v>
      </c>
      <c r="Q79">
        <f t="shared" si="15"/>
        <v>84.526415888224548</v>
      </c>
    </row>
    <row r="80" spans="1:17" x14ac:dyDescent="0.25">
      <c r="A80">
        <f>Input!G81</f>
        <v>213</v>
      </c>
      <c r="B80">
        <f t="shared" si="12"/>
        <v>77</v>
      </c>
      <c r="C80">
        <f t="shared" si="11"/>
        <v>-5.8069081785890964</v>
      </c>
      <c r="D80" s="4">
        <f>Input!I81</f>
        <v>2496.8843992857142</v>
      </c>
      <c r="E80">
        <f t="shared" si="13"/>
        <v>849.90950471428528</v>
      </c>
      <c r="F80">
        <f t="shared" si="20"/>
        <v>1352.7698605051728</v>
      </c>
      <c r="G80">
        <f t="shared" si="16"/>
        <v>252868.53742613798</v>
      </c>
      <c r="H80">
        <f t="shared" si="14"/>
        <v>1089053.3588441315</v>
      </c>
      <c r="M80" s="4">
        <f>Input!J81</f>
        <v>19.973817000000054</v>
      </c>
      <c r="N80">
        <f t="shared" si="17"/>
        <v>18.558349714285441</v>
      </c>
      <c r="O80">
        <f t="shared" si="18"/>
        <v>49.481076676791815</v>
      </c>
      <c r="P80">
        <f t="shared" si="19"/>
        <v>956.21504279771864</v>
      </c>
      <c r="Q80">
        <f t="shared" si="15"/>
        <v>74.707763823686818</v>
      </c>
    </row>
    <row r="81" spans="1:17" x14ac:dyDescent="0.25">
      <c r="A81">
        <f>Input!G82</f>
        <v>214</v>
      </c>
      <c r="B81">
        <f t="shared" si="12"/>
        <v>78</v>
      </c>
      <c r="C81">
        <f t="shared" si="11"/>
        <v>-5.8010578605847964</v>
      </c>
      <c r="D81" s="4">
        <f>Input!I82</f>
        <v>2516.5436679999998</v>
      </c>
      <c r="E81">
        <f t="shared" si="13"/>
        <v>869.56877342857092</v>
      </c>
      <c r="F81">
        <f t="shared" si="20"/>
        <v>1403.9599246469152</v>
      </c>
      <c r="G81">
        <f t="shared" si="16"/>
        <v>285573.90250046726</v>
      </c>
      <c r="H81">
        <f t="shared" si="14"/>
        <v>1198515.3484577078</v>
      </c>
      <c r="M81" s="4">
        <f>Input!J82</f>
        <v>19.659268714285645</v>
      </c>
      <c r="N81">
        <f t="shared" si="17"/>
        <v>18.243801428571032</v>
      </c>
      <c r="O81">
        <f t="shared" si="18"/>
        <v>51.190064141742312</v>
      </c>
      <c r="P81">
        <f t="shared" si="19"/>
        <v>1085.4562267653002</v>
      </c>
      <c r="Q81">
        <f t="shared" si="15"/>
        <v>69.369192967731095</v>
      </c>
    </row>
    <row r="82" spans="1:17" x14ac:dyDescent="0.25">
      <c r="A82">
        <f>Input!G83</f>
        <v>215</v>
      </c>
      <c r="B82">
        <f t="shared" si="12"/>
        <v>79</v>
      </c>
      <c r="C82">
        <f t="shared" si="11"/>
        <v>-5.7952075425804965</v>
      </c>
      <c r="D82" s="4">
        <f>Input!I83</f>
        <v>2536.0194501428568</v>
      </c>
      <c r="E82">
        <f t="shared" si="13"/>
        <v>889.04455557142796</v>
      </c>
      <c r="F82">
        <f t="shared" si="20"/>
        <v>1456.916189085576</v>
      </c>
      <c r="G82">
        <f t="shared" si="16"/>
        <v>322478.19215002685</v>
      </c>
      <c r="H82">
        <f t="shared" si="14"/>
        <v>1317269.2831925093</v>
      </c>
      <c r="M82" s="4">
        <f>Input!J83</f>
        <v>19.475782142857042</v>
      </c>
      <c r="N82">
        <f t="shared" si="17"/>
        <v>18.06031485714243</v>
      </c>
      <c r="O82">
        <f t="shared" si="18"/>
        <v>52.956264438660874</v>
      </c>
      <c r="P82">
        <f t="shared" si="19"/>
        <v>1217.7272971958773</v>
      </c>
      <c r="Q82">
        <f t="shared" si="15"/>
        <v>66.346408131181306</v>
      </c>
    </row>
    <row r="83" spans="1:17" x14ac:dyDescent="0.25">
      <c r="A83">
        <f>Input!G84</f>
        <v>216</v>
      </c>
      <c r="B83">
        <f t="shared" si="12"/>
        <v>80</v>
      </c>
      <c r="C83">
        <f t="shared" si="11"/>
        <v>-5.7893572245761975</v>
      </c>
      <c r="D83" s="4">
        <f>Input!I84</f>
        <v>2555.3903828571429</v>
      </c>
      <c r="E83">
        <f t="shared" si="13"/>
        <v>908.41548828571399</v>
      </c>
      <c r="F83">
        <f t="shared" si="20"/>
        <v>1511.6977176714204</v>
      </c>
      <c r="G83">
        <f t="shared" si="16"/>
        <v>363949.44829258806</v>
      </c>
      <c r="H83">
        <f t="shared" si="14"/>
        <v>1446018.3969363654</v>
      </c>
      <c r="M83" s="4">
        <f>Input!J84</f>
        <v>19.370932714286027</v>
      </c>
      <c r="N83">
        <f t="shared" si="17"/>
        <v>17.955465428571415</v>
      </c>
      <c r="O83">
        <f t="shared" si="18"/>
        <v>54.78152858584432</v>
      </c>
      <c r="P83">
        <f t="shared" si="19"/>
        <v>1356.1589276634529</v>
      </c>
      <c r="Q83">
        <f t="shared" si="15"/>
        <v>64.649335047553421</v>
      </c>
    </row>
    <row r="84" spans="1:17" x14ac:dyDescent="0.25">
      <c r="A84">
        <f>Input!G85</f>
        <v>217</v>
      </c>
      <c r="B84">
        <f t="shared" si="12"/>
        <v>81</v>
      </c>
      <c r="C84">
        <f t="shared" si="11"/>
        <v>-5.7835069065718976</v>
      </c>
      <c r="D84" s="4">
        <f>Input!I85</f>
        <v>2574.656466142857</v>
      </c>
      <c r="E84">
        <f t="shared" si="13"/>
        <v>927.68157157142809</v>
      </c>
      <c r="F84">
        <f t="shared" si="20"/>
        <v>1568.36548293654</v>
      </c>
      <c r="G84">
        <f t="shared" si="16"/>
        <v>410475.87428209861</v>
      </c>
      <c r="H84">
        <f t="shared" si="14"/>
        <v>1585516.1804418177</v>
      </c>
      <c r="M84" s="4">
        <f>Input!J85</f>
        <v>19.266083285714103</v>
      </c>
      <c r="N84">
        <f t="shared" si="17"/>
        <v>17.850615999999491</v>
      </c>
      <c r="O84">
        <f t="shared" si="18"/>
        <v>56.667765265119627</v>
      </c>
      <c r="P84">
        <f t="shared" si="19"/>
        <v>1506.7710770706167</v>
      </c>
      <c r="Q84">
        <f t="shared" si="15"/>
        <v>62.974248769254437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136</v>
      </c>
      <c r="B3">
        <f>A3-$A$3</f>
        <v>0</v>
      </c>
      <c r="C3" s="4">
        <f>Input!I4</f>
        <v>1646.9748945714289</v>
      </c>
      <c r="D3">
        <f>C3-$C$3</f>
        <v>0</v>
      </c>
      <c r="E3">
        <f>N3</f>
        <v>14.220526019533338</v>
      </c>
      <c r="F3">
        <f>(D3-E3)^2</f>
        <v>202.22336027222468</v>
      </c>
      <c r="G3">
        <f>(E3-$H$4)^2</f>
        <v>3741560.4762813384</v>
      </c>
      <c r="H3" s="2" t="s">
        <v>11</v>
      </c>
      <c r="I3" s="23">
        <f>SUM(F3:F167)</f>
        <v>7238572.0307660243</v>
      </c>
      <c r="J3">
        <f>1-(I3/I5)</f>
        <v>0.95475443453823094</v>
      </c>
      <c r="L3">
        <f>Input!J4</f>
        <v>1.4154672857146124</v>
      </c>
      <c r="M3">
        <f>L3-$L$3</f>
        <v>0</v>
      </c>
      <c r="N3">
        <f>2*($X$3/PI())*($Z$3/(4*((B3-$Y$3)^2)+$Z$3*$Z$3))</f>
        <v>14.220526019533338</v>
      </c>
      <c r="O3">
        <f>(L3-N3)^2</f>
        <v>163.96952917654721</v>
      </c>
      <c r="P3">
        <f>(N3-$Q$4)^2</f>
        <v>8.9284134392719583</v>
      </c>
      <c r="Q3" s="1" t="s">
        <v>11</v>
      </c>
      <c r="R3" s="23">
        <f>SUM(O3:O167)</f>
        <v>4754.633903501016</v>
      </c>
      <c r="S3" s="5">
        <f>1-(R3/R5)</f>
        <v>-5.5744248214505143</v>
      </c>
      <c r="V3">
        <f>COUNT(B3:B194)</f>
        <v>81</v>
      </c>
      <c r="X3">
        <v>1104914400981.3333</v>
      </c>
      <c r="Y3">
        <v>10805615552.94688</v>
      </c>
      <c r="Z3">
        <v>36758748677.058365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137</v>
      </c>
      <c r="B4">
        <f t="shared" ref="B4:B67" si="0">A4-$A$3</f>
        <v>1</v>
      </c>
      <c r="C4" s="4">
        <f>Input!I5</f>
        <v>1648.5738484285716</v>
      </c>
      <c r="D4">
        <f t="shared" ref="D4:D67" si="1">C4-$C$3</f>
        <v>1.5989538571427602</v>
      </c>
      <c r="E4">
        <f>N4+E3</f>
        <v>28.441052039742758</v>
      </c>
      <c r="F4">
        <f t="shared" ref="F4:F67" si="2">(D4-E4)^2</f>
        <v>720.49823484433807</v>
      </c>
      <c r="G4">
        <f t="shared" ref="G4:G67" si="3">(E4-$H$4)^2</f>
        <v>3686748.8493038355</v>
      </c>
      <c r="H4">
        <f>AVERAGE(C3:C167)</f>
        <v>1948.5318960634925</v>
      </c>
      <c r="I4" t="s">
        <v>5</v>
      </c>
      <c r="J4" t="s">
        <v>6</v>
      </c>
      <c r="L4">
        <f>Input!J5</f>
        <v>1.5989538571427602</v>
      </c>
      <c r="M4">
        <f t="shared" ref="M4:M67" si="4">L4-$L$3</f>
        <v>0.18348657142814773</v>
      </c>
      <c r="N4">
        <f t="shared" ref="N4:N67" si="5">2*($X$3/PI())*($Z$3/(4*((B4-$Y$3)^2)+$Z$3*$Z$3))</f>
        <v>14.220526020209421</v>
      </c>
      <c r="O4">
        <f t="shared" ref="O4:O67" si="6">(L4-N4)^2</f>
        <v>159.30408386749923</v>
      </c>
      <c r="P4">
        <f t="shared" ref="P4:P67" si="7">(N4-$Q$4)^2</f>
        <v>8.9284134433122926</v>
      </c>
      <c r="Q4">
        <f>AVERAGE(L3:L167)</f>
        <v>11.2324809329806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138</v>
      </c>
      <c r="B5">
        <f t="shared" si="0"/>
        <v>2</v>
      </c>
      <c r="C5" s="4">
        <f>Input!I6</f>
        <v>1649.8844662857143</v>
      </c>
      <c r="D5">
        <f t="shared" si="1"/>
        <v>2.9095717142854483</v>
      </c>
      <c r="E5">
        <f t="shared" ref="E5:E68" si="8">N5+E4</f>
        <v>42.661578060628266</v>
      </c>
      <c r="F5">
        <f t="shared" si="2"/>
        <v>1580.2220085596796</v>
      </c>
      <c r="G5">
        <f t="shared" si="3"/>
        <v>3632341.6690443386</v>
      </c>
      <c r="I5">
        <f>SUM(G3:G167)</f>
        <v>159984121.24791253</v>
      </c>
      <c r="J5" s="5">
        <f>1-((1-J3)*(V3-1)/(V3-1-1))</f>
        <v>0.95418170586149964</v>
      </c>
      <c r="L5">
        <f>Input!J6</f>
        <v>1.3106178571426881</v>
      </c>
      <c r="M5">
        <f t="shared" si="4"/>
        <v>-0.10484942857192436</v>
      </c>
      <c r="N5">
        <f t="shared" si="5"/>
        <v>14.220526020885506</v>
      </c>
      <c r="O5">
        <f t="shared" si="6"/>
        <v>166.66572879627347</v>
      </c>
      <c r="P5">
        <f t="shared" si="7"/>
        <v>8.9284134473526375</v>
      </c>
      <c r="R5">
        <f>SUM(P3:P167)</f>
        <v>723.20150167174654</v>
      </c>
      <c r="S5" s="5">
        <f>1-((1-S3)*(V3-1)/(V3-1-1))</f>
        <v>-5.6576453888106482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139</v>
      </c>
      <c r="B6">
        <f t="shared" si="0"/>
        <v>3</v>
      </c>
      <c r="C6" s="4">
        <f>Input!I7</f>
        <v>1651.2212965714284</v>
      </c>
      <c r="D6">
        <f t="shared" si="1"/>
        <v>4.2464019999995344</v>
      </c>
      <c r="E6">
        <f t="shared" si="8"/>
        <v>56.882104082189855</v>
      </c>
      <c r="F6">
        <f t="shared" si="2"/>
        <v>2770.5171336850944</v>
      </c>
      <c r="G6">
        <f t="shared" si="3"/>
        <v>3578338.9355029054</v>
      </c>
      <c r="L6">
        <f>Input!J7</f>
        <v>1.3368302857140861</v>
      </c>
      <c r="M6">
        <f t="shared" si="4"/>
        <v>-7.8637000000526314E-2</v>
      </c>
      <c r="N6">
        <f t="shared" si="5"/>
        <v>14.220526021561589</v>
      </c>
      <c r="O6">
        <f t="shared" si="6"/>
        <v>165.98961581389514</v>
      </c>
      <c r="P6">
        <f t="shared" si="7"/>
        <v>8.9284134513929718</v>
      </c>
      <c r="V6" s="19" t="s">
        <v>17</v>
      </c>
      <c r="W6" s="20">
        <f>SQRT((S5-J5)^2)</f>
        <v>6.6118270946721474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140</v>
      </c>
      <c r="B7">
        <f t="shared" si="0"/>
        <v>4</v>
      </c>
      <c r="C7" s="4">
        <f>Input!I8</f>
        <v>1652.5581268571427</v>
      </c>
      <c r="D7">
        <f t="shared" si="1"/>
        <v>5.5832322857138479</v>
      </c>
      <c r="E7">
        <f t="shared" si="8"/>
        <v>71.102630104427533</v>
      </c>
      <c r="F7">
        <f t="shared" si="2"/>
        <v>4292.7914905268635</v>
      </c>
      <c r="G7">
        <f t="shared" si="3"/>
        <v>3524740.6486795931</v>
      </c>
      <c r="L7">
        <f>Input!J8</f>
        <v>1.3368302857143135</v>
      </c>
      <c r="M7">
        <f t="shared" si="4"/>
        <v>-7.863700000029894E-2</v>
      </c>
      <c r="N7">
        <f t="shared" si="5"/>
        <v>14.220526022237676</v>
      </c>
      <c r="O7">
        <f t="shared" si="6"/>
        <v>165.98961583131026</v>
      </c>
      <c r="P7">
        <f t="shared" si="7"/>
        <v>8.9284134554333274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141</v>
      </c>
      <c r="B8">
        <f t="shared" si="0"/>
        <v>5</v>
      </c>
      <c r="C8" s="4">
        <f>Input!I9</f>
        <v>1653.7901077142856</v>
      </c>
      <c r="D8">
        <f t="shared" si="1"/>
        <v>6.8152131428566918</v>
      </c>
      <c r="E8">
        <f t="shared" si="8"/>
        <v>85.323156127341292</v>
      </c>
      <c r="F8">
        <f t="shared" si="2"/>
        <v>6163.4971116550851</v>
      </c>
      <c r="G8">
        <f t="shared" si="3"/>
        <v>3471546.8085744604</v>
      </c>
      <c r="L8">
        <f>Input!J9</f>
        <v>1.2319808571428439</v>
      </c>
      <c r="M8">
        <f t="shared" si="4"/>
        <v>-0.18348642857176856</v>
      </c>
      <c r="N8">
        <f t="shared" si="5"/>
        <v>14.220526022913761</v>
      </c>
      <c r="O8">
        <f t="shared" si="6"/>
        <v>168.70230552327106</v>
      </c>
      <c r="P8">
        <f t="shared" si="7"/>
        <v>8.9284134594736724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142</v>
      </c>
      <c r="B9">
        <f t="shared" si="0"/>
        <v>6</v>
      </c>
      <c r="C9" s="4">
        <f>Input!I10</f>
        <v>1655.1007255714285</v>
      </c>
      <c r="D9">
        <f t="shared" si="1"/>
        <v>8.1258309999996072</v>
      </c>
      <c r="E9">
        <f t="shared" si="8"/>
        <v>99.543682150931133</v>
      </c>
      <c r="F9">
        <f t="shared" si="2"/>
        <v>8357.2235090538725</v>
      </c>
      <c r="G9">
        <f t="shared" si="3"/>
        <v>3418757.4151875637</v>
      </c>
      <c r="L9">
        <f>Input!J10</f>
        <v>1.3106178571429155</v>
      </c>
      <c r="M9">
        <f t="shared" si="4"/>
        <v>-0.10484942857169699</v>
      </c>
      <c r="N9">
        <f t="shared" si="5"/>
        <v>14.220526023589846</v>
      </c>
      <c r="O9">
        <f t="shared" si="6"/>
        <v>166.66572886609316</v>
      </c>
      <c r="P9">
        <f t="shared" si="7"/>
        <v>8.9284134635140173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143</v>
      </c>
      <c r="B10">
        <f t="shared" si="0"/>
        <v>7</v>
      </c>
      <c r="C10" s="4">
        <f>Input!I11</f>
        <v>1656.4637682857142</v>
      </c>
      <c r="D10">
        <f t="shared" si="1"/>
        <v>9.4888737142853188</v>
      </c>
      <c r="E10">
        <f t="shared" si="8"/>
        <v>113.76420817519707</v>
      </c>
      <c r="F10">
        <f t="shared" si="2"/>
        <v>10873.345376935009</v>
      </c>
      <c r="G10">
        <f t="shared" si="3"/>
        <v>3366372.4685189612</v>
      </c>
      <c r="L10">
        <f>Input!J11</f>
        <v>1.3630427142857116</v>
      </c>
      <c r="M10">
        <f t="shared" si="4"/>
        <v>-5.242457142890089E-2</v>
      </c>
      <c r="N10">
        <f t="shared" si="5"/>
        <v>14.220526024265933</v>
      </c>
      <c r="O10">
        <f t="shared" si="6"/>
        <v>165.31487706641994</v>
      </c>
      <c r="P10">
        <f t="shared" si="7"/>
        <v>8.9284134675543729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144</v>
      </c>
      <c r="B11">
        <f t="shared" si="0"/>
        <v>8</v>
      </c>
      <c r="C11" s="4">
        <f>Input!I12</f>
        <v>1657.7219615714287</v>
      </c>
      <c r="D11">
        <f t="shared" si="1"/>
        <v>10.747066999999788</v>
      </c>
      <c r="E11">
        <f t="shared" si="8"/>
        <v>127.98473420013909</v>
      </c>
      <c r="F11">
        <f t="shared" si="2"/>
        <v>13744.670610530618</v>
      </c>
      <c r="G11">
        <f t="shared" si="3"/>
        <v>3314391.9685687106</v>
      </c>
      <c r="L11">
        <f>Input!J12</f>
        <v>1.2581932857144693</v>
      </c>
      <c r="M11">
        <f t="shared" si="4"/>
        <v>-0.15727400000014313</v>
      </c>
      <c r="N11">
        <f t="shared" si="5"/>
        <v>14.220526024942016</v>
      </c>
      <c r="O11">
        <f t="shared" si="6"/>
        <v>168.02207004245031</v>
      </c>
      <c r="P11">
        <f t="shared" si="7"/>
        <v>8.9284134715947054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145</v>
      </c>
      <c r="B12">
        <f t="shared" si="0"/>
        <v>9</v>
      </c>
      <c r="C12" s="4">
        <f>Input!I13</f>
        <v>1659.5568267142858</v>
      </c>
      <c r="D12">
        <f t="shared" si="1"/>
        <v>12.581932142856886</v>
      </c>
      <c r="E12">
        <f t="shared" si="8"/>
        <v>142.2052602257572</v>
      </c>
      <c r="F12">
        <f t="shared" si="2"/>
        <v>16802.207183287213</v>
      </c>
      <c r="G12">
        <f t="shared" si="3"/>
        <v>3262815.9153368701</v>
      </c>
      <c r="L12">
        <f>Input!J13</f>
        <v>1.8348651428570975</v>
      </c>
      <c r="M12">
        <f t="shared" si="4"/>
        <v>0.41939785714248501</v>
      </c>
      <c r="N12">
        <f t="shared" si="5"/>
        <v>14.220526025618101</v>
      </c>
      <c r="O12">
        <f t="shared" si="6"/>
        <v>153.40459550275608</v>
      </c>
      <c r="P12">
        <f t="shared" si="7"/>
        <v>8.9284134756350504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146</v>
      </c>
      <c r="B13">
        <f t="shared" si="0"/>
        <v>10</v>
      </c>
      <c r="C13" s="4">
        <f>Input!I14</f>
        <v>1661.313054714286</v>
      </c>
      <c r="D13">
        <f t="shared" si="1"/>
        <v>14.338160142857078</v>
      </c>
      <c r="E13">
        <f t="shared" si="8"/>
        <v>156.42578625205138</v>
      </c>
      <c r="F13">
        <f t="shared" si="2"/>
        <v>20188.893493346193</v>
      </c>
      <c r="G13">
        <f t="shared" si="3"/>
        <v>3211644.3088234966</v>
      </c>
      <c r="L13">
        <f>Input!J14</f>
        <v>1.756228000000192</v>
      </c>
      <c r="M13">
        <f t="shared" si="4"/>
        <v>0.34076071428557952</v>
      </c>
      <c r="N13">
        <f t="shared" si="5"/>
        <v>14.220526026294186</v>
      </c>
      <c r="O13">
        <f t="shared" si="6"/>
        <v>155.35872528827636</v>
      </c>
      <c r="P13">
        <f t="shared" si="7"/>
        <v>8.9284134796753953</v>
      </c>
      <c r="S13" t="s">
        <v>23</v>
      </c>
      <c r="T13">
        <f>_Ac*0.8413</f>
        <v>4920780.3040284188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147</v>
      </c>
      <c r="B14">
        <f t="shared" si="0"/>
        <v>11</v>
      </c>
      <c r="C14" s="4">
        <f>Input!I15</f>
        <v>1663.4886804285718</v>
      </c>
      <c r="D14">
        <f t="shared" si="1"/>
        <v>16.513785857142921</v>
      </c>
      <c r="E14">
        <f t="shared" si="8"/>
        <v>170.64631227902166</v>
      </c>
      <c r="F14">
        <f t="shared" si="2"/>
        <v>23756.835701191147</v>
      </c>
      <c r="G14">
        <f t="shared" si="3"/>
        <v>3160877.1490286486</v>
      </c>
      <c r="L14">
        <f>Input!J15</f>
        <v>2.1756257142858431</v>
      </c>
      <c r="M14">
        <f t="shared" si="4"/>
        <v>0.76015842857123062</v>
      </c>
      <c r="N14">
        <f t="shared" si="5"/>
        <v>14.220526026970273</v>
      </c>
      <c r="O14">
        <f t="shared" si="6"/>
        <v>145.07962354250546</v>
      </c>
      <c r="P14">
        <f t="shared" si="7"/>
        <v>8.9284134837157509</v>
      </c>
      <c r="S14" t="s">
        <v>24</v>
      </c>
      <c r="T14">
        <f>_Ac*0.9772</f>
        <v>5715662.0861720797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148</v>
      </c>
      <c r="B15">
        <f t="shared" si="0"/>
        <v>12</v>
      </c>
      <c r="C15" s="4">
        <f>Input!I16</f>
        <v>1665.8215802857144</v>
      </c>
      <c r="D15">
        <f t="shared" si="1"/>
        <v>18.846685714285513</v>
      </c>
      <c r="E15">
        <f t="shared" si="8"/>
        <v>184.866838306668</v>
      </c>
      <c r="F15">
        <f t="shared" si="2"/>
        <v>27562.691066797965</v>
      </c>
      <c r="G15">
        <f t="shared" si="3"/>
        <v>3110514.4359523826</v>
      </c>
      <c r="L15">
        <f>Input!J16</f>
        <v>2.3328998571425927</v>
      </c>
      <c r="M15">
        <f t="shared" si="4"/>
        <v>0.91743257142798029</v>
      </c>
      <c r="N15">
        <f t="shared" si="5"/>
        <v>14.220526027646356</v>
      </c>
      <c r="O15">
        <f t="shared" si="6"/>
        <v>141.31565596964597</v>
      </c>
      <c r="P15">
        <f t="shared" si="7"/>
        <v>8.9284134877560852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149</v>
      </c>
      <c r="B16">
        <f t="shared" si="0"/>
        <v>13</v>
      </c>
      <c r="C16" s="4">
        <f>Input!I17</f>
        <v>1668.3903914285713</v>
      </c>
      <c r="D16">
        <f t="shared" si="1"/>
        <v>21.415496857142443</v>
      </c>
      <c r="E16">
        <f t="shared" si="8"/>
        <v>199.08736433499044</v>
      </c>
      <c r="F16">
        <f t="shared" si="2"/>
        <v>31567.292493065979</v>
      </c>
      <c r="G16">
        <f t="shared" si="3"/>
        <v>3060556.1695947573</v>
      </c>
      <c r="L16">
        <f>Input!J17</f>
        <v>2.56881114285693</v>
      </c>
      <c r="M16">
        <f t="shared" si="4"/>
        <v>1.1533438571423176</v>
      </c>
      <c r="N16">
        <f t="shared" si="5"/>
        <v>14.220526028322441</v>
      </c>
      <c r="O16">
        <f t="shared" si="6"/>
        <v>135.76245977217857</v>
      </c>
      <c r="P16">
        <f t="shared" si="7"/>
        <v>8.9284134917964302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150</v>
      </c>
      <c r="B17">
        <f t="shared" si="0"/>
        <v>14</v>
      </c>
      <c r="C17" s="4">
        <f>Input!I18</f>
        <v>1670.9329901428571</v>
      </c>
      <c r="D17">
        <f t="shared" si="1"/>
        <v>23.958095571428203</v>
      </c>
      <c r="E17">
        <f t="shared" si="8"/>
        <v>213.30789036398897</v>
      </c>
      <c r="F17">
        <f t="shared" si="2"/>
        <v>35853.344787984875</v>
      </c>
      <c r="G17">
        <f t="shared" si="3"/>
        <v>3011002.3499558307</v>
      </c>
      <c r="L17">
        <f>Input!J18</f>
        <v>2.5425987142857593</v>
      </c>
      <c r="M17">
        <f t="shared" si="4"/>
        <v>1.1271314285711469</v>
      </c>
      <c r="N17">
        <f t="shared" si="5"/>
        <v>14.220526028998528</v>
      </c>
      <c r="O17">
        <f t="shared" si="6"/>
        <v>136.37398636771456</v>
      </c>
      <c r="P17">
        <f t="shared" si="7"/>
        <v>8.9284134958367858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151</v>
      </c>
      <c r="B18">
        <f t="shared" si="0"/>
        <v>15</v>
      </c>
      <c r="C18" s="4">
        <f>Input!I19</f>
        <v>1673.8949865714283</v>
      </c>
      <c r="D18">
        <f t="shared" si="1"/>
        <v>26.920091999999386</v>
      </c>
      <c r="E18">
        <f t="shared" si="8"/>
        <v>227.52841639366358</v>
      </c>
      <c r="F18">
        <f t="shared" si="2"/>
        <v>40243.699816033601</v>
      </c>
      <c r="G18">
        <f t="shared" si="3"/>
        <v>2961852.9770356594</v>
      </c>
      <c r="L18">
        <f>Input!J19</f>
        <v>2.9619964285711831</v>
      </c>
      <c r="M18">
        <f t="shared" si="4"/>
        <v>1.5465291428565706</v>
      </c>
      <c r="N18">
        <f t="shared" si="5"/>
        <v>14.220526029674613</v>
      </c>
      <c r="O18">
        <f t="shared" si="6"/>
        <v>126.75448877892215</v>
      </c>
      <c r="P18">
        <f t="shared" si="7"/>
        <v>8.9284134998771307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152</v>
      </c>
      <c r="B19">
        <f t="shared" si="0"/>
        <v>16</v>
      </c>
      <c r="C19" s="4">
        <f>Input!I20</f>
        <v>1677.1191065714283</v>
      </c>
      <c r="D19">
        <f t="shared" si="1"/>
        <v>30.14421199999947</v>
      </c>
      <c r="E19">
        <f t="shared" si="8"/>
        <v>241.74894242401427</v>
      </c>
      <c r="F19">
        <f t="shared" si="2"/>
        <v>44776.561937819977</v>
      </c>
      <c r="G19">
        <f t="shared" si="3"/>
        <v>2913108.0508343009</v>
      </c>
      <c r="L19">
        <f>Input!J20</f>
        <v>3.2241200000000845</v>
      </c>
      <c r="M19">
        <f t="shared" si="4"/>
        <v>1.808652714285472</v>
      </c>
      <c r="N19">
        <f t="shared" si="5"/>
        <v>14.220526030350698</v>
      </c>
      <c r="O19">
        <f t="shared" si="6"/>
        <v>120.92094558433132</v>
      </c>
      <c r="P19">
        <f t="shared" si="7"/>
        <v>8.9284135039174739</v>
      </c>
    </row>
    <row r="20" spans="1:35" ht="14.45" x14ac:dyDescent="0.3">
      <c r="A20">
        <f>Input!G21</f>
        <v>153</v>
      </c>
      <c r="B20">
        <f t="shared" si="0"/>
        <v>17</v>
      </c>
      <c r="C20" s="4">
        <f>Input!I21</f>
        <v>1680.9985355714286</v>
      </c>
      <c r="D20">
        <f t="shared" si="1"/>
        <v>34.02364099999977</v>
      </c>
      <c r="E20">
        <f t="shared" si="8"/>
        <v>255.96946845504107</v>
      </c>
      <c r="F20">
        <f t="shared" si="2"/>
        <v>49259.950324702964</v>
      </c>
      <c r="G20">
        <f t="shared" si="3"/>
        <v>2864767.5713518141</v>
      </c>
      <c r="L20">
        <f>Input!J21</f>
        <v>3.8794290000003002</v>
      </c>
      <c r="M20">
        <f t="shared" si="4"/>
        <v>2.4639617142856878</v>
      </c>
      <c r="N20">
        <f t="shared" si="5"/>
        <v>14.220526031026781</v>
      </c>
      <c r="O20">
        <f t="shared" si="6"/>
        <v>106.93828780510469</v>
      </c>
      <c r="P20">
        <f t="shared" si="7"/>
        <v>8.9284135079578082</v>
      </c>
    </row>
    <row r="21" spans="1:35" ht="14.45" x14ac:dyDescent="0.3">
      <c r="A21">
        <f>Input!G22</f>
        <v>154</v>
      </c>
      <c r="B21">
        <f t="shared" si="0"/>
        <v>18</v>
      </c>
      <c r="C21" s="4">
        <f>Input!I22</f>
        <v>1684.7206904285715</v>
      </c>
      <c r="D21">
        <f t="shared" si="1"/>
        <v>37.745795857142639</v>
      </c>
      <c r="E21">
        <f t="shared" si="8"/>
        <v>270.18999448674396</v>
      </c>
      <c r="F21">
        <f t="shared" si="2"/>
        <v>54030.305476557551</v>
      </c>
      <c r="G21">
        <f t="shared" si="3"/>
        <v>2816831.5385882566</v>
      </c>
      <c r="L21">
        <f>Input!J22</f>
        <v>3.7221548571428684</v>
      </c>
      <c r="M21">
        <f t="shared" si="4"/>
        <v>2.306687571428256</v>
      </c>
      <c r="N21">
        <f t="shared" si="5"/>
        <v>14.220526031702869</v>
      </c>
      <c r="O21">
        <f t="shared" si="6"/>
        <v>110.21579731883233</v>
      </c>
      <c r="P21">
        <f t="shared" si="7"/>
        <v>8.9284135119981745</v>
      </c>
    </row>
    <row r="22" spans="1:35" x14ac:dyDescent="0.25">
      <c r="A22">
        <f>Input!G23</f>
        <v>155</v>
      </c>
      <c r="B22">
        <f t="shared" si="0"/>
        <v>19</v>
      </c>
      <c r="C22" s="4">
        <f>Input!I23</f>
        <v>1688.6787565714283</v>
      </c>
      <c r="D22">
        <f t="shared" si="1"/>
        <v>41.70386199999939</v>
      </c>
      <c r="E22">
        <f t="shared" si="8"/>
        <v>284.41052051912288</v>
      </c>
      <c r="F22">
        <f t="shared" si="2"/>
        <v>58906.522089518417</v>
      </c>
      <c r="G22">
        <f t="shared" si="3"/>
        <v>2769299.9525436847</v>
      </c>
      <c r="L22">
        <f>Input!J23</f>
        <v>3.958066142856751</v>
      </c>
      <c r="M22">
        <f t="shared" si="4"/>
        <v>2.5425988571421385</v>
      </c>
      <c r="N22">
        <f t="shared" si="5"/>
        <v>14.220526032378954</v>
      </c>
      <c r="O22">
        <f t="shared" si="6"/>
        <v>105.31808298405207</v>
      </c>
      <c r="P22">
        <f t="shared" si="7"/>
        <v>8.9284135160385194</v>
      </c>
    </row>
    <row r="23" spans="1:35" x14ac:dyDescent="0.25">
      <c r="A23">
        <f>Input!G24</f>
        <v>156</v>
      </c>
      <c r="B23">
        <f t="shared" si="0"/>
        <v>20</v>
      </c>
      <c r="C23" s="4">
        <f>Input!I24</f>
        <v>1693.9736528571427</v>
      </c>
      <c r="D23">
        <f t="shared" si="1"/>
        <v>46.998758285713848</v>
      </c>
      <c r="E23">
        <f t="shared" si="8"/>
        <v>298.63104655217791</v>
      </c>
      <c r="F23">
        <f t="shared" si="2"/>
        <v>63318.808498216866</v>
      </c>
      <c r="G23">
        <f t="shared" si="3"/>
        <v>2722172.8132181577</v>
      </c>
      <c r="L23">
        <f>Input!J24</f>
        <v>5.2948962857144579</v>
      </c>
      <c r="M23">
        <f t="shared" si="4"/>
        <v>3.8794289999998455</v>
      </c>
      <c r="N23">
        <f t="shared" si="5"/>
        <v>14.220526033055037</v>
      </c>
      <c r="O23">
        <f t="shared" si="6"/>
        <v>79.666866386611062</v>
      </c>
      <c r="P23">
        <f t="shared" si="7"/>
        <v>8.9284135200788537</v>
      </c>
    </row>
    <row r="24" spans="1:35" x14ac:dyDescent="0.25">
      <c r="A24">
        <f>Input!G25</f>
        <v>157</v>
      </c>
      <c r="B24">
        <f t="shared" si="0"/>
        <v>21</v>
      </c>
      <c r="C24" s="4">
        <f>Input!I25</f>
        <v>1699.5306728571429</v>
      </c>
      <c r="D24">
        <f t="shared" si="1"/>
        <v>52.555778285714041</v>
      </c>
      <c r="E24">
        <f t="shared" si="8"/>
        <v>312.85157258590903</v>
      </c>
      <c r="F24">
        <f t="shared" si="2"/>
        <v>67753.900530369414</v>
      </c>
      <c r="G24">
        <f t="shared" si="3"/>
        <v>2675450.1206117319</v>
      </c>
      <c r="L24">
        <f>Input!J25</f>
        <v>5.5570200000001932</v>
      </c>
      <c r="M24">
        <f t="shared" si="4"/>
        <v>4.1415527142855808</v>
      </c>
      <c r="N24">
        <f t="shared" si="5"/>
        <v>14.220526033731121</v>
      </c>
      <c r="O24">
        <f t="shared" si="6"/>
        <v>75.056336796492189</v>
      </c>
      <c r="P24">
        <f t="shared" si="7"/>
        <v>8.928413524119188</v>
      </c>
    </row>
    <row r="25" spans="1:35" x14ac:dyDescent="0.25">
      <c r="A25">
        <f>Input!G26</f>
        <v>158</v>
      </c>
      <c r="B25">
        <f t="shared" si="0"/>
        <v>22</v>
      </c>
      <c r="C25" s="4">
        <f>Input!I26</f>
        <v>1705.7430018571431</v>
      </c>
      <c r="D25">
        <f t="shared" si="1"/>
        <v>58.768107285714223</v>
      </c>
      <c r="E25">
        <f t="shared" si="8"/>
        <v>327.07209862031624</v>
      </c>
      <c r="F25">
        <f t="shared" si="2"/>
        <v>71987.031766078188</v>
      </c>
      <c r="G25">
        <f t="shared" si="3"/>
        <v>2629131.8747244664</v>
      </c>
      <c r="L25">
        <f>Input!J26</f>
        <v>6.2123290000001816</v>
      </c>
      <c r="M25">
        <f t="shared" si="4"/>
        <v>4.7968617142855692</v>
      </c>
      <c r="N25">
        <f t="shared" si="5"/>
        <v>14.220526034407207</v>
      </c>
      <c r="O25">
        <f t="shared" si="6"/>
        <v>64.131219741885488</v>
      </c>
      <c r="P25">
        <f t="shared" si="7"/>
        <v>8.9284135281595436</v>
      </c>
    </row>
    <row r="26" spans="1:35" x14ac:dyDescent="0.25">
      <c r="A26">
        <f>Input!G27</f>
        <v>159</v>
      </c>
      <c r="B26">
        <f t="shared" si="0"/>
        <v>23</v>
      </c>
      <c r="C26" s="4">
        <f>Input!I27</f>
        <v>1712.5582151428571</v>
      </c>
      <c r="D26">
        <f t="shared" si="1"/>
        <v>65.583320571428203</v>
      </c>
      <c r="E26">
        <f t="shared" si="8"/>
        <v>341.29262465539955</v>
      </c>
      <c r="F26">
        <f t="shared" si="2"/>
        <v>76015.620358467786</v>
      </c>
      <c r="G26">
        <f t="shared" si="3"/>
        <v>2583218.0755564175</v>
      </c>
      <c r="L26">
        <f>Input!J27</f>
        <v>6.8152132857139804</v>
      </c>
      <c r="M26">
        <f t="shared" si="4"/>
        <v>5.399745999999368</v>
      </c>
      <c r="N26">
        <f t="shared" si="5"/>
        <v>14.220526035083294</v>
      </c>
      <c r="O26">
        <f t="shared" si="6"/>
        <v>54.838656915971704</v>
      </c>
      <c r="P26">
        <f t="shared" si="7"/>
        <v>8.9284135321998992</v>
      </c>
    </row>
    <row r="27" spans="1:35" x14ac:dyDescent="0.25">
      <c r="A27">
        <f>Input!G28</f>
        <v>160</v>
      </c>
      <c r="B27">
        <f t="shared" si="0"/>
        <v>24</v>
      </c>
      <c r="C27" s="4">
        <f>Input!I28</f>
        <v>1720.7102585714288</v>
      </c>
      <c r="D27">
        <f t="shared" si="1"/>
        <v>73.73536399999989</v>
      </c>
      <c r="E27">
        <f t="shared" si="8"/>
        <v>355.5131506911589</v>
      </c>
      <c r="F27">
        <f t="shared" si="2"/>
        <v>79398.721072568311</v>
      </c>
      <c r="G27">
        <f t="shared" si="3"/>
        <v>2537708.7231076439</v>
      </c>
      <c r="L27">
        <f>Input!J28</f>
        <v>8.1520434285716874</v>
      </c>
      <c r="M27">
        <f t="shared" si="4"/>
        <v>6.736576142857075</v>
      </c>
      <c r="N27">
        <f t="shared" si="5"/>
        <v>14.220526035759377</v>
      </c>
      <c r="O27">
        <f t="shared" si="6"/>
        <v>36.8264811537395</v>
      </c>
      <c r="P27">
        <f t="shared" si="7"/>
        <v>8.9284135362402335</v>
      </c>
    </row>
    <row r="28" spans="1:35" x14ac:dyDescent="0.25">
      <c r="A28">
        <f>Input!G29</f>
        <v>161</v>
      </c>
      <c r="B28">
        <f t="shared" si="0"/>
        <v>25</v>
      </c>
      <c r="C28" s="4">
        <f>Input!I29</f>
        <v>1729.7797345714287</v>
      </c>
      <c r="D28">
        <f t="shared" si="1"/>
        <v>82.804839999999786</v>
      </c>
      <c r="E28">
        <f t="shared" si="8"/>
        <v>369.73367672759434</v>
      </c>
      <c r="F28">
        <f t="shared" si="2"/>
        <v>82328.157345850617</v>
      </c>
      <c r="G28">
        <f t="shared" si="3"/>
        <v>2492603.8173782025</v>
      </c>
      <c r="L28">
        <f>Input!J29</f>
        <v>9.0694759999998951</v>
      </c>
      <c r="M28">
        <f t="shared" si="4"/>
        <v>7.6540087142852826</v>
      </c>
      <c r="N28">
        <f t="shared" si="5"/>
        <v>14.220526036435462</v>
      </c>
      <c r="O28">
        <f t="shared" si="6"/>
        <v>26.533316477862858</v>
      </c>
      <c r="P28">
        <f t="shared" si="7"/>
        <v>8.9284135402805767</v>
      </c>
    </row>
    <row r="29" spans="1:35" x14ac:dyDescent="0.25">
      <c r="A29">
        <f>Input!G30</f>
        <v>162</v>
      </c>
      <c r="B29">
        <f t="shared" si="0"/>
        <v>26</v>
      </c>
      <c r="C29" s="4">
        <f>Input!I30</f>
        <v>1739.4783071428571</v>
      </c>
      <c r="D29">
        <f t="shared" si="1"/>
        <v>92.503412571428271</v>
      </c>
      <c r="E29">
        <f t="shared" si="8"/>
        <v>383.95420276470588</v>
      </c>
      <c r="F29">
        <f t="shared" si="2"/>
        <v>84943.563104285931</v>
      </c>
      <c r="G29">
        <f t="shared" si="3"/>
        <v>2447903.3583681514</v>
      </c>
      <c r="L29">
        <f>Input!J30</f>
        <v>9.6985725714284854</v>
      </c>
      <c r="M29">
        <f t="shared" si="4"/>
        <v>8.2831052857138729</v>
      </c>
      <c r="N29">
        <f t="shared" si="5"/>
        <v>14.220526037111547</v>
      </c>
      <c r="O29">
        <f t="shared" si="6"/>
        <v>20.448063145803054</v>
      </c>
      <c r="P29">
        <f t="shared" si="7"/>
        <v>8.9284135443209216</v>
      </c>
    </row>
    <row r="30" spans="1:35" x14ac:dyDescent="0.25">
      <c r="A30">
        <f>Input!G31</f>
        <v>163</v>
      </c>
      <c r="B30">
        <f t="shared" si="0"/>
        <v>27</v>
      </c>
      <c r="C30" s="4">
        <f>Input!I31</f>
        <v>1748.6526325714283</v>
      </c>
      <c r="D30">
        <f t="shared" si="1"/>
        <v>101.67773799999941</v>
      </c>
      <c r="E30">
        <f t="shared" si="8"/>
        <v>398.17472880249352</v>
      </c>
      <c r="F30">
        <f t="shared" si="2"/>
        <v>87910.465554934271</v>
      </c>
      <c r="G30">
        <f t="shared" si="3"/>
        <v>2403607.3460775493</v>
      </c>
      <c r="L30">
        <f>Input!J31</f>
        <v>9.1743254285711373</v>
      </c>
      <c r="M30">
        <f t="shared" si="4"/>
        <v>7.7588581428565249</v>
      </c>
      <c r="N30">
        <f t="shared" si="5"/>
        <v>14.220526037787632</v>
      </c>
      <c r="O30">
        <f t="shared" si="6"/>
        <v>25.464140588456925</v>
      </c>
      <c r="P30">
        <f t="shared" si="7"/>
        <v>8.9284135483612665</v>
      </c>
    </row>
    <row r="31" spans="1:35" x14ac:dyDescent="0.25">
      <c r="A31">
        <f>Input!G32</f>
        <v>164</v>
      </c>
      <c r="B31">
        <f t="shared" si="0"/>
        <v>28</v>
      </c>
      <c r="C31" s="4">
        <f>Input!I32</f>
        <v>1758.8492398571429</v>
      </c>
      <c r="D31">
        <f t="shared" si="1"/>
        <v>111.87434528571407</v>
      </c>
      <c r="E31">
        <f t="shared" si="8"/>
        <v>412.39525484095725</v>
      </c>
      <c r="F31">
        <f t="shared" si="2"/>
        <v>90312.817079910645</v>
      </c>
      <c r="G31">
        <f t="shared" si="3"/>
        <v>2359715.7805064521</v>
      </c>
      <c r="L31">
        <f>Input!J32</f>
        <v>10.196607285714663</v>
      </c>
      <c r="M31">
        <f t="shared" si="4"/>
        <v>8.7811400000000503</v>
      </c>
      <c r="N31">
        <f t="shared" si="5"/>
        <v>14.220526038463719</v>
      </c>
      <c r="O31">
        <f t="shared" si="6"/>
        <v>16.191922128725519</v>
      </c>
      <c r="P31">
        <f t="shared" si="7"/>
        <v>8.9284135524016222</v>
      </c>
    </row>
    <row r="32" spans="1:35" x14ac:dyDescent="0.25">
      <c r="A32">
        <f>Input!G33</f>
        <v>165</v>
      </c>
      <c r="B32">
        <f t="shared" si="0"/>
        <v>29</v>
      </c>
      <c r="C32" s="4">
        <f>Input!I33</f>
        <v>1768.6526617142856</v>
      </c>
      <c r="D32">
        <f t="shared" si="1"/>
        <v>121.67776714285674</v>
      </c>
      <c r="E32">
        <f t="shared" si="8"/>
        <v>426.61578088009708</v>
      </c>
      <c r="F32">
        <f t="shared" si="2"/>
        <v>92987.192222013371</v>
      </c>
      <c r="G32">
        <f t="shared" si="3"/>
        <v>2316228.6616549185</v>
      </c>
      <c r="L32">
        <f>Input!J33</f>
        <v>9.8034218571426663</v>
      </c>
      <c r="M32">
        <f t="shared" si="4"/>
        <v>8.3879545714280539</v>
      </c>
      <c r="N32">
        <f t="shared" si="5"/>
        <v>14.220526039139804</v>
      </c>
      <c r="O32">
        <f t="shared" si="6"/>
        <v>19.510809354616601</v>
      </c>
      <c r="P32">
        <f t="shared" si="7"/>
        <v>8.9284135564419671</v>
      </c>
    </row>
    <row r="33" spans="1:16" x14ac:dyDescent="0.25">
      <c r="A33">
        <f>Input!G34</f>
        <v>166</v>
      </c>
      <c r="B33">
        <f t="shared" si="0"/>
        <v>30</v>
      </c>
      <c r="C33" s="4">
        <f>Input!I34</f>
        <v>1778.6919948571428</v>
      </c>
      <c r="D33">
        <f t="shared" si="1"/>
        <v>131.71710028571397</v>
      </c>
      <c r="E33">
        <f t="shared" si="8"/>
        <v>440.83630691991294</v>
      </c>
      <c r="F33">
        <f t="shared" si="2"/>
        <v>95554.6839101566</v>
      </c>
      <c r="G33">
        <f t="shared" si="3"/>
        <v>2273145.9895230057</v>
      </c>
      <c r="L33">
        <f>Input!J34</f>
        <v>10.039333142857231</v>
      </c>
      <c r="M33">
        <f t="shared" si="4"/>
        <v>8.6238658571426186</v>
      </c>
      <c r="N33">
        <f t="shared" si="5"/>
        <v>14.220526039815889</v>
      </c>
      <c r="O33">
        <f t="shared" si="6"/>
        <v>17.482374041577533</v>
      </c>
      <c r="P33">
        <f t="shared" si="7"/>
        <v>8.9284135604823121</v>
      </c>
    </row>
    <row r="34" spans="1:16" x14ac:dyDescent="0.25">
      <c r="A34">
        <f>Input!G35</f>
        <v>167</v>
      </c>
      <c r="B34">
        <f t="shared" si="0"/>
        <v>31</v>
      </c>
      <c r="C34" s="4">
        <f>Input!I35</f>
        <v>1788.0498067142855</v>
      </c>
      <c r="D34">
        <f t="shared" si="1"/>
        <v>141.07491214285665</v>
      </c>
      <c r="E34">
        <f t="shared" si="8"/>
        <v>455.0568329604049</v>
      </c>
      <c r="F34">
        <f t="shared" si="2"/>
        <v>98584.646600277149</v>
      </c>
      <c r="G34">
        <f t="shared" si="3"/>
        <v>2230467.764110771</v>
      </c>
      <c r="L34">
        <f>Input!J35</f>
        <v>9.3578118571426785</v>
      </c>
      <c r="M34">
        <f t="shared" si="4"/>
        <v>7.942344571428066</v>
      </c>
      <c r="N34">
        <f t="shared" si="5"/>
        <v>14.220526040491972</v>
      </c>
      <c r="O34">
        <f t="shared" si="6"/>
        <v>23.645989228946387</v>
      </c>
      <c r="P34">
        <f t="shared" si="7"/>
        <v>8.9284135645226463</v>
      </c>
    </row>
    <row r="35" spans="1:16" x14ac:dyDescent="0.25">
      <c r="A35">
        <f>Input!G36</f>
        <v>168</v>
      </c>
      <c r="B35">
        <f t="shared" si="0"/>
        <v>32</v>
      </c>
      <c r="C35" s="4">
        <f>Input!I36</f>
        <v>1797.643529857143</v>
      </c>
      <c r="D35">
        <f t="shared" si="1"/>
        <v>150.66863528571412</v>
      </c>
      <c r="E35">
        <f t="shared" si="8"/>
        <v>469.27735900157296</v>
      </c>
      <c r="F35">
        <f t="shared" si="2"/>
        <v>101511.51882784847</v>
      </c>
      <c r="G35">
        <f t="shared" si="3"/>
        <v>2188193.9854182741</v>
      </c>
      <c r="L35">
        <f>Input!J36</f>
        <v>9.5937231428574705</v>
      </c>
      <c r="M35">
        <f t="shared" si="4"/>
        <v>8.1782558571428581</v>
      </c>
      <c r="N35">
        <f t="shared" si="5"/>
        <v>14.220526041168057</v>
      </c>
      <c r="O35">
        <f t="shared" si="6"/>
        <v>21.407305059815243</v>
      </c>
      <c r="P35">
        <f t="shared" si="7"/>
        <v>8.9284135685629913</v>
      </c>
    </row>
    <row r="36" spans="1:16" x14ac:dyDescent="0.25">
      <c r="A36">
        <f>Input!G37</f>
        <v>169</v>
      </c>
      <c r="B36">
        <f t="shared" si="0"/>
        <v>33</v>
      </c>
      <c r="C36" s="4">
        <f>Input!I37</f>
        <v>1807.2634652857143</v>
      </c>
      <c r="D36">
        <f t="shared" si="1"/>
        <v>160.28857071428547</v>
      </c>
      <c r="E36">
        <f t="shared" si="8"/>
        <v>483.49788504341711</v>
      </c>
      <c r="F36">
        <f t="shared" si="2"/>
        <v>104464.26086910743</v>
      </c>
      <c r="G36">
        <f t="shared" si="3"/>
        <v>2146324.6534455707</v>
      </c>
      <c r="L36">
        <f>Input!J37</f>
        <v>9.6199354285713525</v>
      </c>
      <c r="M36">
        <f t="shared" si="4"/>
        <v>8.2044681428567401</v>
      </c>
      <c r="N36">
        <f t="shared" si="5"/>
        <v>14.220526041844145</v>
      </c>
      <c r="O36">
        <f t="shared" si="6"/>
        <v>21.165433990933732</v>
      </c>
      <c r="P36">
        <f t="shared" si="7"/>
        <v>8.9284135726033558</v>
      </c>
    </row>
    <row r="37" spans="1:16" x14ac:dyDescent="0.25">
      <c r="A37">
        <f>Input!G38</f>
        <v>170</v>
      </c>
      <c r="B37">
        <f t="shared" si="0"/>
        <v>34</v>
      </c>
      <c r="C37" s="4">
        <f>Input!I38</f>
        <v>1817.119312</v>
      </c>
      <c r="D37">
        <f t="shared" si="1"/>
        <v>170.14441742857116</v>
      </c>
      <c r="E37">
        <f t="shared" si="8"/>
        <v>497.71841108593736</v>
      </c>
      <c r="F37">
        <f t="shared" si="2"/>
        <v>107304.72132063619</v>
      </c>
      <c r="G37">
        <f t="shared" si="3"/>
        <v>2104859.7681927187</v>
      </c>
      <c r="L37">
        <f>Input!J38</f>
        <v>9.8558467142856898</v>
      </c>
      <c r="M37">
        <f t="shared" si="4"/>
        <v>8.4403794285710774</v>
      </c>
      <c r="N37">
        <f t="shared" si="5"/>
        <v>14.220526042520229</v>
      </c>
      <c r="O37">
        <f t="shared" si="6"/>
        <v>19.050425638317904</v>
      </c>
      <c r="P37">
        <f t="shared" si="7"/>
        <v>8.9284135766436901</v>
      </c>
    </row>
    <row r="38" spans="1:16" x14ac:dyDescent="0.25">
      <c r="A38">
        <f>Input!G39</f>
        <v>171</v>
      </c>
      <c r="B38">
        <f t="shared" si="0"/>
        <v>35</v>
      </c>
      <c r="C38" s="4">
        <f>Input!I39</f>
        <v>1826.5557609999998</v>
      </c>
      <c r="D38">
        <f t="shared" si="1"/>
        <v>179.58086642857097</v>
      </c>
      <c r="E38">
        <f t="shared" si="8"/>
        <v>511.93893712913365</v>
      </c>
      <c r="F38">
        <f t="shared" si="2"/>
        <v>110461.88715980022</v>
      </c>
      <c r="G38">
        <f t="shared" si="3"/>
        <v>2063799.3296597765</v>
      </c>
      <c r="L38">
        <f>Input!J39</f>
        <v>9.4364489999998113</v>
      </c>
      <c r="M38">
        <f t="shared" si="4"/>
        <v>8.0209817142851989</v>
      </c>
      <c r="N38">
        <f t="shared" si="5"/>
        <v>14.220526043196312</v>
      </c>
      <c r="O38">
        <f t="shared" si="6"/>
        <v>22.887393155239771</v>
      </c>
      <c r="P38">
        <f t="shared" si="7"/>
        <v>8.9284135806840244</v>
      </c>
    </row>
    <row r="39" spans="1:16" x14ac:dyDescent="0.25">
      <c r="A39">
        <f>Input!G40</f>
        <v>172</v>
      </c>
      <c r="B39">
        <f t="shared" si="0"/>
        <v>36</v>
      </c>
      <c r="C39" s="4">
        <f>Input!I40</f>
        <v>1836.4902448571429</v>
      </c>
      <c r="D39">
        <f t="shared" si="1"/>
        <v>189.51535028571402</v>
      </c>
      <c r="E39">
        <f t="shared" si="8"/>
        <v>526.15946317300609</v>
      </c>
      <c r="F39">
        <f t="shared" si="2"/>
        <v>113329.25874167185</v>
      </c>
      <c r="G39">
        <f t="shared" si="3"/>
        <v>2023143.3378468012</v>
      </c>
      <c r="L39">
        <f>Input!J40</f>
        <v>9.93448385714305</v>
      </c>
      <c r="M39">
        <f t="shared" si="4"/>
        <v>8.5190165714284376</v>
      </c>
      <c r="N39">
        <f t="shared" si="5"/>
        <v>14.220526043872397</v>
      </c>
      <c r="O39">
        <f t="shared" si="6"/>
        <v>18.37015762642368</v>
      </c>
      <c r="P39">
        <f t="shared" si="7"/>
        <v>8.9284135847243693</v>
      </c>
    </row>
    <row r="40" spans="1:16" x14ac:dyDescent="0.25">
      <c r="A40">
        <f>Input!G41</f>
        <v>173</v>
      </c>
      <c r="B40">
        <f t="shared" si="0"/>
        <v>37</v>
      </c>
      <c r="C40" s="4">
        <f>Input!I41</f>
        <v>1845.559720857143</v>
      </c>
      <c r="D40">
        <f t="shared" si="1"/>
        <v>198.58482628571414</v>
      </c>
      <c r="E40">
        <f t="shared" si="8"/>
        <v>540.37998921755457</v>
      </c>
      <c r="F40">
        <f t="shared" si="2"/>
        <v>116823.93340360334</v>
      </c>
      <c r="G40">
        <f t="shared" si="3"/>
        <v>1982891.792753851</v>
      </c>
      <c r="L40">
        <f>Input!J41</f>
        <v>9.0694760000001224</v>
      </c>
      <c r="M40">
        <f t="shared" si="4"/>
        <v>7.65400871428551</v>
      </c>
      <c r="N40">
        <f t="shared" si="5"/>
        <v>14.220526044548484</v>
      </c>
      <c r="O40">
        <f t="shared" si="6"/>
        <v>26.533316561441673</v>
      </c>
      <c r="P40">
        <f t="shared" si="7"/>
        <v>8.9284135887647249</v>
      </c>
    </row>
    <row r="41" spans="1:16" x14ac:dyDescent="0.25">
      <c r="A41">
        <f>Input!G42</f>
        <v>174</v>
      </c>
      <c r="B41">
        <f t="shared" si="0"/>
        <v>38</v>
      </c>
      <c r="C41" s="4">
        <f>Input!I42</f>
        <v>1855.1796562857141</v>
      </c>
      <c r="D41">
        <f t="shared" si="1"/>
        <v>208.20476171428527</v>
      </c>
      <c r="E41">
        <f t="shared" si="8"/>
        <v>554.60051526277914</v>
      </c>
      <c r="F41">
        <f t="shared" si="2"/>
        <v>119990.01807642891</v>
      </c>
      <c r="G41">
        <f t="shared" si="3"/>
        <v>1943044.694380983</v>
      </c>
      <c r="L41">
        <f>Input!J42</f>
        <v>9.6199354285711252</v>
      </c>
      <c r="M41">
        <f t="shared" si="4"/>
        <v>8.2044681428565127</v>
      </c>
      <c r="N41">
        <f t="shared" si="5"/>
        <v>14.220526045224569</v>
      </c>
      <c r="O41">
        <f t="shared" si="6"/>
        <v>21.165434022039712</v>
      </c>
      <c r="P41">
        <f t="shared" si="7"/>
        <v>8.9284135928050699</v>
      </c>
    </row>
    <row r="42" spans="1:16" x14ac:dyDescent="0.25">
      <c r="A42">
        <f>Input!G43</f>
        <v>175</v>
      </c>
      <c r="B42">
        <f t="shared" si="0"/>
        <v>39</v>
      </c>
      <c r="C42" s="4">
        <f>Input!I43</f>
        <v>1863.9345840000001</v>
      </c>
      <c r="D42">
        <f t="shared" si="1"/>
        <v>216.95968942857121</v>
      </c>
      <c r="E42">
        <f t="shared" si="8"/>
        <v>568.82104130867981</v>
      </c>
      <c r="F42">
        <f t="shared" si="2"/>
        <v>123806.41094689761</v>
      </c>
      <c r="G42">
        <f t="shared" si="3"/>
        <v>1903602.042728256</v>
      </c>
      <c r="L42">
        <f>Input!J43</f>
        <v>8.754927714285941</v>
      </c>
      <c r="M42">
        <f t="shared" si="4"/>
        <v>7.3394604285713285</v>
      </c>
      <c r="N42">
        <f t="shared" si="5"/>
        <v>14.220526045900654</v>
      </c>
      <c r="O42">
        <f t="shared" si="6"/>
        <v>29.872765122549531</v>
      </c>
      <c r="P42">
        <f t="shared" si="7"/>
        <v>8.9284135968454148</v>
      </c>
    </row>
    <row r="43" spans="1:16" x14ac:dyDescent="0.25">
      <c r="A43">
        <f>Input!G44</f>
        <v>176</v>
      </c>
      <c r="B43">
        <f t="shared" si="0"/>
        <v>40</v>
      </c>
      <c r="C43" s="4">
        <f>Input!I44</f>
        <v>1872.2701140000001</v>
      </c>
      <c r="D43">
        <f t="shared" si="1"/>
        <v>225.29521942857127</v>
      </c>
      <c r="E43">
        <f t="shared" si="8"/>
        <v>583.04156735525657</v>
      </c>
      <c r="F43">
        <f t="shared" si="2"/>
        <v>127982.44945488097</v>
      </c>
      <c r="G43">
        <f t="shared" si="3"/>
        <v>1864563.837795726</v>
      </c>
      <c r="L43">
        <f>Input!J44</f>
        <v>8.3355300000000625</v>
      </c>
      <c r="M43">
        <f t="shared" si="4"/>
        <v>6.9200627142854501</v>
      </c>
      <c r="N43">
        <f t="shared" si="5"/>
        <v>14.220526046576738</v>
      </c>
      <c r="O43">
        <f t="shared" si="6"/>
        <v>34.633178468223107</v>
      </c>
      <c r="P43">
        <f t="shared" si="7"/>
        <v>8.9284136008857597</v>
      </c>
    </row>
    <row r="44" spans="1:16" x14ac:dyDescent="0.25">
      <c r="A44">
        <f>Input!G45</f>
        <v>177</v>
      </c>
      <c r="B44">
        <f t="shared" si="0"/>
        <v>41</v>
      </c>
      <c r="C44" s="4">
        <f>Input!I45</f>
        <v>1881.051254</v>
      </c>
      <c r="D44">
        <f t="shared" si="1"/>
        <v>234.0763594285711</v>
      </c>
      <c r="E44">
        <f t="shared" si="8"/>
        <v>597.26209340250944</v>
      </c>
      <c r="F44">
        <f t="shared" si="2"/>
        <v>131903.8773621883</v>
      </c>
      <c r="G44">
        <f t="shared" si="3"/>
        <v>1825930.0795834521</v>
      </c>
      <c r="L44">
        <f>Input!J45</f>
        <v>8.781139999999823</v>
      </c>
      <c r="M44">
        <f t="shared" si="4"/>
        <v>7.3656727142852105</v>
      </c>
      <c r="N44">
        <f t="shared" si="5"/>
        <v>14.220526047252825</v>
      </c>
      <c r="O44">
        <f t="shared" si="6"/>
        <v>29.586920571050641</v>
      </c>
      <c r="P44">
        <f t="shared" si="7"/>
        <v>8.9284136049261154</v>
      </c>
    </row>
    <row r="45" spans="1:16" x14ac:dyDescent="0.25">
      <c r="A45">
        <f>Input!G46</f>
        <v>178</v>
      </c>
      <c r="B45">
        <f t="shared" si="0"/>
        <v>42</v>
      </c>
      <c r="C45" s="4">
        <f>Input!I46</f>
        <v>1890.0420928571427</v>
      </c>
      <c r="D45">
        <f t="shared" si="1"/>
        <v>243.06719828571386</v>
      </c>
      <c r="E45">
        <f t="shared" si="8"/>
        <v>611.48261945043839</v>
      </c>
      <c r="F45">
        <f t="shared" si="2"/>
        <v>135729.92255198135</v>
      </c>
      <c r="G45">
        <f t="shared" si="3"/>
        <v>1787700.7680914914</v>
      </c>
      <c r="L45">
        <f>Input!J46</f>
        <v>8.9908388571427622</v>
      </c>
      <c r="M45">
        <f t="shared" si="4"/>
        <v>7.5753715714281498</v>
      </c>
      <c r="N45">
        <f t="shared" si="5"/>
        <v>14.220526047928907</v>
      </c>
      <c r="O45">
        <f t="shared" si="6"/>
        <v>27.349628113472676</v>
      </c>
      <c r="P45">
        <f t="shared" si="7"/>
        <v>8.928413608966439</v>
      </c>
    </row>
    <row r="46" spans="1:16" x14ac:dyDescent="0.25">
      <c r="A46">
        <f>Input!G47</f>
        <v>179</v>
      </c>
      <c r="B46">
        <f t="shared" si="0"/>
        <v>43</v>
      </c>
      <c r="C46" s="4">
        <f>Input!I47</f>
        <v>1899.0067194285714</v>
      </c>
      <c r="D46">
        <f t="shared" si="1"/>
        <v>252.03182485714251</v>
      </c>
      <c r="E46">
        <f t="shared" si="8"/>
        <v>625.70314549904333</v>
      </c>
      <c r="F46">
        <f t="shared" si="2"/>
        <v>139630.25587026225</v>
      </c>
      <c r="G46">
        <f t="shared" si="3"/>
        <v>1749875.9033199016</v>
      </c>
      <c r="L46">
        <f>Input!J47</f>
        <v>8.9646265714286528</v>
      </c>
      <c r="M46">
        <f t="shared" si="4"/>
        <v>7.5491592857140404</v>
      </c>
      <c r="N46">
        <f t="shared" si="5"/>
        <v>14.220526048604993</v>
      </c>
      <c r="O46">
        <f t="shared" si="6"/>
        <v>27.62447931418253</v>
      </c>
      <c r="P46">
        <f t="shared" si="7"/>
        <v>8.9284136130067928</v>
      </c>
    </row>
    <row r="47" spans="1:16" x14ac:dyDescent="0.25">
      <c r="A47">
        <f>Input!G48</f>
        <v>180</v>
      </c>
      <c r="B47">
        <f t="shared" si="0"/>
        <v>44</v>
      </c>
      <c r="C47" s="4">
        <f>Input!I48</f>
        <v>1908.0499830000001</v>
      </c>
      <c r="D47">
        <f t="shared" si="1"/>
        <v>261.07508842857123</v>
      </c>
      <c r="E47">
        <f t="shared" si="8"/>
        <v>639.92367154832436</v>
      </c>
      <c r="F47">
        <f t="shared" si="2"/>
        <v>143526.24893184449</v>
      </c>
      <c r="G47">
        <f t="shared" si="3"/>
        <v>1712455.4852687407</v>
      </c>
      <c r="L47">
        <f>Input!J48</f>
        <v>9.0432635714287244</v>
      </c>
      <c r="M47">
        <f t="shared" si="4"/>
        <v>7.6277962857141119</v>
      </c>
      <c r="N47">
        <f t="shared" si="5"/>
        <v>14.22052604928108</v>
      </c>
      <c r="O47">
        <f t="shared" si="6"/>
        <v>26.804046764577915</v>
      </c>
      <c r="P47">
        <f t="shared" si="7"/>
        <v>8.9284136170471484</v>
      </c>
    </row>
    <row r="48" spans="1:16" x14ac:dyDescent="0.25">
      <c r="A48">
        <f>Input!G49</f>
        <v>181</v>
      </c>
      <c r="B48">
        <f t="shared" si="0"/>
        <v>45</v>
      </c>
      <c r="C48" s="4">
        <f>Input!I49</f>
        <v>1916.0971770000001</v>
      </c>
      <c r="D48">
        <f t="shared" si="1"/>
        <v>269.12228242857122</v>
      </c>
      <c r="E48">
        <f t="shared" si="8"/>
        <v>654.14419759828149</v>
      </c>
      <c r="F48">
        <f t="shared" si="2"/>
        <v>148241.87516095157</v>
      </c>
      <c r="G48">
        <f t="shared" si="3"/>
        <v>1675439.5139380663</v>
      </c>
      <c r="L48">
        <f>Input!J49</f>
        <v>8.0471939999999904</v>
      </c>
      <c r="M48">
        <f t="shared" si="4"/>
        <v>6.631726714285378</v>
      </c>
      <c r="N48">
        <f t="shared" si="5"/>
        <v>14.220526049957163</v>
      </c>
      <c r="O48">
        <f t="shared" si="6"/>
        <v>38.110028599028432</v>
      </c>
      <c r="P48">
        <f t="shared" si="7"/>
        <v>8.9284136210874827</v>
      </c>
    </row>
    <row r="49" spans="1:16" x14ac:dyDescent="0.25">
      <c r="A49">
        <f>Input!G50</f>
        <v>182</v>
      </c>
      <c r="B49">
        <f t="shared" si="0"/>
        <v>46</v>
      </c>
      <c r="C49" s="4">
        <f>Input!I50</f>
        <v>1924.2754327142854</v>
      </c>
      <c r="D49">
        <f t="shared" si="1"/>
        <v>277.30053814285657</v>
      </c>
      <c r="E49">
        <f t="shared" si="8"/>
        <v>668.36472364891472</v>
      </c>
      <c r="F49">
        <f t="shared" si="2"/>
        <v>152931.19718551665</v>
      </c>
      <c r="G49">
        <f t="shared" si="3"/>
        <v>1638827.989327935</v>
      </c>
      <c r="L49">
        <f>Input!J50</f>
        <v>8.178255714285342</v>
      </c>
      <c r="M49">
        <f t="shared" si="4"/>
        <v>6.7627884285707296</v>
      </c>
      <c r="N49">
        <f t="shared" si="5"/>
        <v>14.22052605063325</v>
      </c>
      <c r="O49">
        <f t="shared" si="6"/>
        <v>36.50903081750986</v>
      </c>
      <c r="P49">
        <f t="shared" si="7"/>
        <v>8.9284136251278383</v>
      </c>
    </row>
    <row r="50" spans="1:16" x14ac:dyDescent="0.25">
      <c r="A50">
        <f>Input!G51</f>
        <v>183</v>
      </c>
      <c r="B50">
        <f t="shared" si="0"/>
        <v>47</v>
      </c>
      <c r="C50" s="4">
        <f>Input!I51</f>
        <v>1932.6633872857142</v>
      </c>
      <c r="D50">
        <f t="shared" si="1"/>
        <v>285.6884927142853</v>
      </c>
      <c r="E50">
        <f t="shared" si="8"/>
        <v>682.58524970022404</v>
      </c>
      <c r="F50">
        <f t="shared" si="2"/>
        <v>157527.03570595532</v>
      </c>
      <c r="G50">
        <f t="shared" si="3"/>
        <v>1602620.9114384062</v>
      </c>
      <c r="L50">
        <f>Input!J51</f>
        <v>8.387954571428736</v>
      </c>
      <c r="M50">
        <f t="shared" si="4"/>
        <v>6.9724872857141236</v>
      </c>
      <c r="N50">
        <f t="shared" si="5"/>
        <v>14.220526051309333</v>
      </c>
      <c r="O50">
        <f t="shared" si="6"/>
        <v>34.018890067916537</v>
      </c>
      <c r="P50">
        <f t="shared" si="7"/>
        <v>8.9284136291681726</v>
      </c>
    </row>
    <row r="51" spans="1:16" x14ac:dyDescent="0.25">
      <c r="A51">
        <f>Input!G52</f>
        <v>184</v>
      </c>
      <c r="B51">
        <f t="shared" si="0"/>
        <v>48</v>
      </c>
      <c r="C51" s="4">
        <f>Input!I52</f>
        <v>1942.8075700000002</v>
      </c>
      <c r="D51">
        <f t="shared" si="1"/>
        <v>295.83267542857129</v>
      </c>
      <c r="E51">
        <f t="shared" si="8"/>
        <v>696.80577575220946</v>
      </c>
      <c r="F51">
        <f t="shared" si="2"/>
        <v>160779.4271831504</v>
      </c>
      <c r="G51">
        <f t="shared" si="3"/>
        <v>1566818.2802695367</v>
      </c>
      <c r="L51">
        <f>Input!J52</f>
        <v>10.144182714285989</v>
      </c>
      <c r="M51">
        <f t="shared" si="4"/>
        <v>8.7287154285713768</v>
      </c>
      <c r="N51">
        <f t="shared" si="5"/>
        <v>14.22052605198542</v>
      </c>
      <c r="O51">
        <f t="shared" si="6"/>
        <v>16.616575006806535</v>
      </c>
      <c r="P51">
        <f t="shared" si="7"/>
        <v>8.9284136332085282</v>
      </c>
    </row>
    <row r="52" spans="1:16" x14ac:dyDescent="0.25">
      <c r="A52">
        <f>Input!G53</f>
        <v>185</v>
      </c>
      <c r="B52">
        <f t="shared" si="0"/>
        <v>49</v>
      </c>
      <c r="C52" s="4">
        <f>Input!I53</f>
        <v>1953.7381234285715</v>
      </c>
      <c r="D52">
        <f t="shared" si="1"/>
        <v>306.76322885714262</v>
      </c>
      <c r="E52">
        <f t="shared" si="8"/>
        <v>711.02630180487097</v>
      </c>
      <c r="F52">
        <f t="shared" si="2"/>
        <v>163428.63214914032</v>
      </c>
      <c r="G52">
        <f t="shared" si="3"/>
        <v>1531420.0958213836</v>
      </c>
      <c r="L52">
        <f>Input!J53</f>
        <v>10.930553428571329</v>
      </c>
      <c r="M52">
        <f t="shared" si="4"/>
        <v>9.5150861428567168</v>
      </c>
      <c r="N52">
        <f t="shared" si="5"/>
        <v>14.220526052661503</v>
      </c>
      <c r="O52">
        <f t="shared" si="6"/>
        <v>10.823919867262784</v>
      </c>
      <c r="P52">
        <f t="shared" si="7"/>
        <v>8.9284136372488625</v>
      </c>
    </row>
    <row r="53" spans="1:16" x14ac:dyDescent="0.25">
      <c r="A53">
        <f>Input!G54</f>
        <v>186</v>
      </c>
      <c r="B53">
        <f t="shared" si="0"/>
        <v>50</v>
      </c>
      <c r="C53" s="4">
        <f>Input!I54</f>
        <v>1967.6306732857142</v>
      </c>
      <c r="D53">
        <f t="shared" si="1"/>
        <v>320.65577871428536</v>
      </c>
      <c r="E53">
        <f t="shared" si="8"/>
        <v>725.24682785820858</v>
      </c>
      <c r="F53">
        <f t="shared" si="2"/>
        <v>163693.9170473805</v>
      </c>
      <c r="G53">
        <f t="shared" si="3"/>
        <v>1496426.3580940063</v>
      </c>
      <c r="L53">
        <f>Input!J54</f>
        <v>13.89254985714274</v>
      </c>
      <c r="M53">
        <f t="shared" si="4"/>
        <v>12.477082571428127</v>
      </c>
      <c r="N53">
        <f t="shared" si="5"/>
        <v>14.220526053337588</v>
      </c>
      <c r="O53">
        <f t="shared" si="6"/>
        <v>0.1075683852704417</v>
      </c>
      <c r="P53">
        <f t="shared" si="7"/>
        <v>8.9284136412892074</v>
      </c>
    </row>
    <row r="54" spans="1:16" x14ac:dyDescent="0.25">
      <c r="A54">
        <f>Input!G55</f>
        <v>187</v>
      </c>
      <c r="B54">
        <f t="shared" si="0"/>
        <v>51</v>
      </c>
      <c r="C54" s="4">
        <f>Input!I55</f>
        <v>1982.7814164285717</v>
      </c>
      <c r="D54">
        <f t="shared" si="1"/>
        <v>335.8065218571428</v>
      </c>
      <c r="E54">
        <f t="shared" si="8"/>
        <v>739.46735391222228</v>
      </c>
      <c r="F54">
        <f t="shared" si="2"/>
        <v>162942.06733539907</v>
      </c>
      <c r="G54">
        <f t="shared" si="3"/>
        <v>1461837.0670874605</v>
      </c>
      <c r="L54">
        <f>Input!J55</f>
        <v>15.150743142857436</v>
      </c>
      <c r="M54">
        <f t="shared" si="4"/>
        <v>13.735275857142824</v>
      </c>
      <c r="N54">
        <f t="shared" si="5"/>
        <v>14.220526054013677</v>
      </c>
      <c r="O54">
        <f t="shared" si="6"/>
        <v>0.86530383237695918</v>
      </c>
      <c r="P54">
        <f t="shared" si="7"/>
        <v>8.9284136453295737</v>
      </c>
    </row>
    <row r="55" spans="1:16" x14ac:dyDescent="0.25">
      <c r="A55">
        <f>Input!G56</f>
        <v>188</v>
      </c>
      <c r="B55">
        <f t="shared" si="0"/>
        <v>52</v>
      </c>
      <c r="C55" s="4">
        <f>Input!I56</f>
        <v>1999.7932369999999</v>
      </c>
      <c r="D55">
        <f t="shared" si="1"/>
        <v>352.81834242857099</v>
      </c>
      <c r="E55">
        <f t="shared" si="8"/>
        <v>753.68787996691208</v>
      </c>
      <c r="F55">
        <f t="shared" si="2"/>
        <v>160696.38612620346</v>
      </c>
      <c r="G55">
        <f t="shared" si="3"/>
        <v>1427652.2228018052</v>
      </c>
      <c r="L55">
        <f>Input!J56</f>
        <v>17.011820571428188</v>
      </c>
      <c r="M55">
        <f t="shared" si="4"/>
        <v>15.596353285713576</v>
      </c>
      <c r="N55">
        <f t="shared" si="5"/>
        <v>14.22052605468976</v>
      </c>
      <c r="O55">
        <f t="shared" si="6"/>
        <v>7.7913250791740181</v>
      </c>
      <c r="P55">
        <f t="shared" si="7"/>
        <v>8.9284136493699062</v>
      </c>
    </row>
    <row r="56" spans="1:16" x14ac:dyDescent="0.25">
      <c r="A56">
        <f>Input!G57</f>
        <v>189</v>
      </c>
      <c r="B56">
        <f t="shared" si="0"/>
        <v>53</v>
      </c>
      <c r="C56" s="4">
        <f>Input!I57</f>
        <v>2017.7487024285713</v>
      </c>
      <c r="D56">
        <f t="shared" si="1"/>
        <v>370.7738078571424</v>
      </c>
      <c r="E56">
        <f t="shared" si="8"/>
        <v>767.90840602227797</v>
      </c>
      <c r="F56">
        <f t="shared" si="2"/>
        <v>157715.88905978369</v>
      </c>
      <c r="G56">
        <f t="shared" si="3"/>
        <v>1393871.8252370979</v>
      </c>
      <c r="L56">
        <f>Input!J57</f>
        <v>17.955465428571415</v>
      </c>
      <c r="M56">
        <f t="shared" si="4"/>
        <v>16.539998142856803</v>
      </c>
      <c r="N56">
        <f t="shared" si="5"/>
        <v>14.220526055365845</v>
      </c>
      <c r="O56">
        <f t="shared" si="6"/>
        <v>13.949772121521217</v>
      </c>
      <c r="P56">
        <f t="shared" si="7"/>
        <v>8.9284136534102512</v>
      </c>
    </row>
    <row r="57" spans="1:16" x14ac:dyDescent="0.25">
      <c r="A57">
        <f>Input!G58</f>
        <v>190</v>
      </c>
      <c r="B57">
        <f t="shared" si="0"/>
        <v>54</v>
      </c>
      <c r="C57" s="4">
        <f>Input!I58</f>
        <v>2037.2769094285718</v>
      </c>
      <c r="D57">
        <f t="shared" si="1"/>
        <v>390.30201485714292</v>
      </c>
      <c r="E57">
        <f t="shared" si="8"/>
        <v>782.12893207831985</v>
      </c>
      <c r="F57">
        <f t="shared" si="2"/>
        <v>153528.33305905104</v>
      </c>
      <c r="G57">
        <f t="shared" si="3"/>
        <v>1360495.8743933958</v>
      </c>
      <c r="L57">
        <f>Input!J58</f>
        <v>19.528207000000521</v>
      </c>
      <c r="M57">
        <f t="shared" si="4"/>
        <v>18.112739714285908</v>
      </c>
      <c r="N57">
        <f t="shared" si="5"/>
        <v>14.220526056041928</v>
      </c>
      <c r="O57">
        <f t="shared" si="6"/>
        <v>28.171477002861177</v>
      </c>
      <c r="P57">
        <f t="shared" si="7"/>
        <v>8.9284136574505855</v>
      </c>
    </row>
    <row r="58" spans="1:16" x14ac:dyDescent="0.25">
      <c r="A58">
        <f>Input!G59</f>
        <v>191</v>
      </c>
      <c r="B58">
        <f t="shared" si="0"/>
        <v>55</v>
      </c>
      <c r="C58" s="4">
        <f>Input!I59</f>
        <v>2056.6478421428569</v>
      </c>
      <c r="D58">
        <f t="shared" si="1"/>
        <v>409.67294757142804</v>
      </c>
      <c r="E58">
        <f t="shared" si="8"/>
        <v>796.34945813503782</v>
      </c>
      <c r="F58">
        <f t="shared" si="2"/>
        <v>149518.72382164942</v>
      </c>
      <c r="G58">
        <f t="shared" si="3"/>
        <v>1327524.3702707572</v>
      </c>
      <c r="L58">
        <f>Input!J59</f>
        <v>19.370932714285118</v>
      </c>
      <c r="M58">
        <f t="shared" si="4"/>
        <v>17.955465428570506</v>
      </c>
      <c r="N58">
        <f t="shared" si="5"/>
        <v>14.220526056718015</v>
      </c>
      <c r="O58">
        <f t="shared" si="6"/>
        <v>26.526688738311542</v>
      </c>
      <c r="P58">
        <f t="shared" si="7"/>
        <v>8.9284136614909411</v>
      </c>
    </row>
    <row r="59" spans="1:16" x14ac:dyDescent="0.25">
      <c r="A59">
        <f>Input!G60</f>
        <v>192</v>
      </c>
      <c r="B59">
        <f t="shared" si="0"/>
        <v>56</v>
      </c>
      <c r="C59" s="4">
        <f>Input!I60</f>
        <v>2076.3595355714283</v>
      </c>
      <c r="D59">
        <f t="shared" si="1"/>
        <v>429.38464099999942</v>
      </c>
      <c r="E59">
        <f t="shared" si="8"/>
        <v>810.56998419243189</v>
      </c>
      <c r="F59">
        <f t="shared" si="2"/>
        <v>145302.26586473253</v>
      </c>
      <c r="G59">
        <f t="shared" si="3"/>
        <v>1294957.3128692396</v>
      </c>
      <c r="L59">
        <f>Input!J60</f>
        <v>19.71169342857138</v>
      </c>
      <c r="M59">
        <f t="shared" si="4"/>
        <v>18.296226142856767</v>
      </c>
      <c r="N59">
        <f t="shared" si="5"/>
        <v>14.220526057394101</v>
      </c>
      <c r="O59">
        <f t="shared" si="6"/>
        <v>30.152919098281981</v>
      </c>
      <c r="P59">
        <f t="shared" si="7"/>
        <v>8.9284136655312967</v>
      </c>
    </row>
    <row r="60" spans="1:16" x14ac:dyDescent="0.25">
      <c r="A60">
        <f>Input!G61</f>
        <v>193</v>
      </c>
      <c r="B60">
        <f t="shared" si="0"/>
        <v>57</v>
      </c>
      <c r="C60" s="4">
        <f>Input!I61</f>
        <v>2095.0227345714284</v>
      </c>
      <c r="D60">
        <f t="shared" si="1"/>
        <v>448.0478399999995</v>
      </c>
      <c r="E60">
        <f t="shared" si="8"/>
        <v>824.79051025050205</v>
      </c>
      <c r="F60">
        <f t="shared" si="2"/>
        <v>141935.03958747891</v>
      </c>
      <c r="G60">
        <f t="shared" si="3"/>
        <v>1262794.7021889</v>
      </c>
      <c r="L60">
        <f>Input!J61</f>
        <v>18.663199000000077</v>
      </c>
      <c r="M60">
        <f t="shared" si="4"/>
        <v>17.247731714285464</v>
      </c>
      <c r="N60">
        <f t="shared" si="5"/>
        <v>14.220526058070185</v>
      </c>
      <c r="O60">
        <f t="shared" si="6"/>
        <v>19.737342868956002</v>
      </c>
      <c r="P60">
        <f t="shared" si="7"/>
        <v>8.928413669571631</v>
      </c>
    </row>
    <row r="61" spans="1:16" x14ac:dyDescent="0.25">
      <c r="A61">
        <f>Input!G62</f>
        <v>194</v>
      </c>
      <c r="B61">
        <f t="shared" si="0"/>
        <v>58</v>
      </c>
      <c r="C61" s="4">
        <f>Input!I62</f>
        <v>2114.6033661428569</v>
      </c>
      <c r="D61">
        <f t="shared" si="1"/>
        <v>467.62847157142801</v>
      </c>
      <c r="E61">
        <f t="shared" si="8"/>
        <v>839.01103630924831</v>
      </c>
      <c r="F61">
        <f t="shared" si="2"/>
        <v>137925.0093912413</v>
      </c>
      <c r="G61">
        <f t="shared" si="3"/>
        <v>1231036.538229797</v>
      </c>
      <c r="L61">
        <f>Input!J62</f>
        <v>19.580631571428512</v>
      </c>
      <c r="M61">
        <f t="shared" si="4"/>
        <v>18.1651642857139</v>
      </c>
      <c r="N61">
        <f t="shared" si="5"/>
        <v>14.220526058746268</v>
      </c>
      <c r="O61">
        <f t="shared" si="6"/>
        <v>28.730731107086584</v>
      </c>
      <c r="P61">
        <f t="shared" si="7"/>
        <v>8.9284136736119653</v>
      </c>
    </row>
    <row r="62" spans="1:16" x14ac:dyDescent="0.25">
      <c r="A62">
        <f>Input!G63</f>
        <v>195</v>
      </c>
      <c r="B62">
        <f t="shared" si="0"/>
        <v>59</v>
      </c>
      <c r="C62" s="4">
        <f>Input!I63</f>
        <v>2134.8393067142856</v>
      </c>
      <c r="D62">
        <f t="shared" si="1"/>
        <v>487.86441214285674</v>
      </c>
      <c r="E62">
        <f t="shared" si="8"/>
        <v>853.23156236867067</v>
      </c>
      <c r="F62">
        <f t="shared" si="2"/>
        <v>133493.15446413247</v>
      </c>
      <c r="G62">
        <f t="shared" si="3"/>
        <v>1199682.8209919881</v>
      </c>
      <c r="L62">
        <f>Input!J63</f>
        <v>20.235940571428728</v>
      </c>
      <c r="M62">
        <f t="shared" si="4"/>
        <v>18.820473285714115</v>
      </c>
      <c r="N62">
        <f t="shared" si="5"/>
        <v>14.220526059422355</v>
      </c>
      <c r="O62">
        <f t="shared" si="6"/>
        <v>36.185211751256873</v>
      </c>
      <c r="P62">
        <f t="shared" si="7"/>
        <v>8.9284136776523209</v>
      </c>
    </row>
    <row r="63" spans="1:16" x14ac:dyDescent="0.25">
      <c r="A63">
        <f>Input!G64</f>
        <v>196</v>
      </c>
      <c r="B63">
        <f t="shared" si="0"/>
        <v>60</v>
      </c>
      <c r="C63" s="4">
        <f>Input!I64</f>
        <v>2155.3635832857144</v>
      </c>
      <c r="D63">
        <f t="shared" si="1"/>
        <v>508.38868871428554</v>
      </c>
      <c r="E63">
        <f t="shared" si="8"/>
        <v>867.45208842876912</v>
      </c>
      <c r="F63">
        <f t="shared" si="2"/>
        <v>128926.52501452301</v>
      </c>
      <c r="G63">
        <f t="shared" si="3"/>
        <v>1168733.5504755301</v>
      </c>
      <c r="L63">
        <f>Input!J64</f>
        <v>20.5242765714288</v>
      </c>
      <c r="M63">
        <f t="shared" si="4"/>
        <v>19.108809285714187</v>
      </c>
      <c r="N63">
        <f t="shared" si="5"/>
        <v>14.22052606009844</v>
      </c>
      <c r="O63">
        <f t="shared" si="6"/>
        <v>39.737270509097776</v>
      </c>
      <c r="P63">
        <f t="shared" si="7"/>
        <v>8.9284136816926658</v>
      </c>
    </row>
    <row r="64" spans="1:16" x14ac:dyDescent="0.25">
      <c r="A64">
        <f>Input!G65</f>
        <v>197</v>
      </c>
      <c r="B64">
        <f t="shared" si="0"/>
        <v>61</v>
      </c>
      <c r="C64" s="4">
        <f>Input!I65</f>
        <v>2175.4422497142855</v>
      </c>
      <c r="D64">
        <f t="shared" si="1"/>
        <v>528.4673551428566</v>
      </c>
      <c r="E64">
        <f t="shared" si="8"/>
        <v>881.67261448954366</v>
      </c>
      <c r="F64">
        <f t="shared" si="2"/>
        <v>124753.95523016047</v>
      </c>
      <c r="G64">
        <f t="shared" si="3"/>
        <v>1138188.7266804825</v>
      </c>
      <c r="L64">
        <f>Input!J65</f>
        <v>20.078666428571069</v>
      </c>
      <c r="M64">
        <f t="shared" si="4"/>
        <v>18.663199142856456</v>
      </c>
      <c r="N64">
        <f t="shared" si="5"/>
        <v>14.220526060774525</v>
      </c>
      <c r="O64">
        <f t="shared" si="6"/>
        <v>34.317808568807429</v>
      </c>
      <c r="P64">
        <f t="shared" si="7"/>
        <v>8.9284136857330108</v>
      </c>
    </row>
    <row r="65" spans="1:16" x14ac:dyDescent="0.25">
      <c r="A65">
        <f>Input!G66</f>
        <v>198</v>
      </c>
      <c r="B65">
        <f t="shared" si="0"/>
        <v>62</v>
      </c>
      <c r="C65" s="4">
        <f>Input!I66</f>
        <v>2195.232580285714</v>
      </c>
      <c r="D65">
        <f t="shared" si="1"/>
        <v>548.25768571428512</v>
      </c>
      <c r="E65">
        <f t="shared" si="8"/>
        <v>895.8931405509943</v>
      </c>
      <c r="F65">
        <f t="shared" si="2"/>
        <v>120850.40945952568</v>
      </c>
      <c r="G65">
        <f t="shared" si="3"/>
        <v>1108048.3496069009</v>
      </c>
      <c r="L65">
        <f>Input!J66</f>
        <v>19.790330571428512</v>
      </c>
      <c r="M65">
        <f t="shared" si="4"/>
        <v>18.3748632857139</v>
      </c>
      <c r="N65">
        <f t="shared" si="5"/>
        <v>14.220526061450611</v>
      </c>
      <c r="O65">
        <f t="shared" si="6"/>
        <v>31.022722279370168</v>
      </c>
      <c r="P65">
        <f t="shared" si="7"/>
        <v>8.9284136897733646</v>
      </c>
    </row>
    <row r="66" spans="1:16" x14ac:dyDescent="0.25">
      <c r="A66">
        <f>Input!G67</f>
        <v>199</v>
      </c>
      <c r="B66">
        <f t="shared" si="0"/>
        <v>63</v>
      </c>
      <c r="C66" s="4">
        <f>Input!I67</f>
        <v>2215.416096142857</v>
      </c>
      <c r="D66">
        <f t="shared" si="1"/>
        <v>568.44120157142811</v>
      </c>
      <c r="E66">
        <f t="shared" si="8"/>
        <v>910.11366661312104</v>
      </c>
      <c r="F66">
        <f t="shared" si="2"/>
        <v>116740.07336766688</v>
      </c>
      <c r="G66">
        <f t="shared" si="3"/>
        <v>1078312.4192548443</v>
      </c>
      <c r="L66">
        <f>Input!J67</f>
        <v>20.183515857142993</v>
      </c>
      <c r="M66">
        <f t="shared" si="4"/>
        <v>18.76804857142838</v>
      </c>
      <c r="N66">
        <f t="shared" si="5"/>
        <v>14.220526062126694</v>
      </c>
      <c r="O66">
        <f t="shared" si="6"/>
        <v>35.557247295468514</v>
      </c>
      <c r="P66">
        <f t="shared" si="7"/>
        <v>8.9284136938136989</v>
      </c>
    </row>
    <row r="67" spans="1:16" x14ac:dyDescent="0.25">
      <c r="A67">
        <f>Input!G68</f>
        <v>200</v>
      </c>
      <c r="B67">
        <f t="shared" si="0"/>
        <v>64</v>
      </c>
      <c r="C67" s="4">
        <f>Input!I68</f>
        <v>2235.1277895714288</v>
      </c>
      <c r="D67">
        <f t="shared" si="1"/>
        <v>588.15289499999994</v>
      </c>
      <c r="E67">
        <f t="shared" si="8"/>
        <v>924.33419267592387</v>
      </c>
      <c r="F67">
        <f t="shared" si="2"/>
        <v>113017.86490706817</v>
      </c>
      <c r="G67">
        <f t="shared" si="3"/>
        <v>1048980.9356243701</v>
      </c>
      <c r="L67">
        <f>Input!J68</f>
        <v>19.711693428571834</v>
      </c>
      <c r="M67">
        <f t="shared" si="4"/>
        <v>18.296226142857222</v>
      </c>
      <c r="N67">
        <f t="shared" si="5"/>
        <v>14.220526062802779</v>
      </c>
      <c r="O67">
        <f t="shared" si="6"/>
        <v>30.152919038887063</v>
      </c>
      <c r="P67">
        <f t="shared" si="7"/>
        <v>8.9284136978540438</v>
      </c>
    </row>
    <row r="68" spans="1:16" x14ac:dyDescent="0.25">
      <c r="A68">
        <f>Input!G69</f>
        <v>201</v>
      </c>
      <c r="B68">
        <f t="shared" ref="B68:B83" si="9">A68-$A$3</f>
        <v>65</v>
      </c>
      <c r="C68" s="4">
        <f>Input!I69</f>
        <v>2255.494792</v>
      </c>
      <c r="D68">
        <f t="shared" ref="D68:D83" si="10">C68-$C$3</f>
        <v>608.51989742857108</v>
      </c>
      <c r="E68">
        <f t="shared" si="8"/>
        <v>938.55471873940269</v>
      </c>
      <c r="F68">
        <f t="shared" ref="F68:F83" si="11">(D68-E68)^2</f>
        <v>108922.98327767255</v>
      </c>
      <c r="G68">
        <f t="shared" ref="G68:G83" si="12">(E68-$H$4)^2</f>
        <v>1020053.8987155359</v>
      </c>
      <c r="L68">
        <f>Input!J69</f>
        <v>20.367002428571141</v>
      </c>
      <c r="M68">
        <f t="shared" ref="M68:M83" si="13">L68-$L$3</f>
        <v>18.951535142856528</v>
      </c>
      <c r="N68">
        <f t="shared" ref="N68:N83" si="14">2*($X$3/PI())*($Z$3/(4*((B68-$Y$3)^2)+$Z$3*$Z$3))</f>
        <v>14.220526063478863</v>
      </c>
      <c r="O68">
        <f t="shared" ref="O68:O83" si="15">(L68-N68)^2</f>
        <v>37.779171706637982</v>
      </c>
      <c r="P68">
        <f t="shared" ref="P68:P83" si="16">(N68-$Q$4)^2</f>
        <v>8.9284137018943781</v>
      </c>
    </row>
    <row r="69" spans="1:16" x14ac:dyDescent="0.25">
      <c r="A69">
        <f>Input!G70</f>
        <v>202</v>
      </c>
      <c r="B69">
        <f t="shared" si="9"/>
        <v>66</v>
      </c>
      <c r="C69" s="4">
        <f>Input!I70</f>
        <v>2275.5734584285715</v>
      </c>
      <c r="D69">
        <f t="shared" si="10"/>
        <v>628.59856385714261</v>
      </c>
      <c r="E69">
        <f t="shared" ref="E69:E83" si="17">N69+E68</f>
        <v>952.7752448035576</v>
      </c>
      <c r="F69">
        <f t="shared" si="11"/>
        <v>105090.52046943374</v>
      </c>
      <c r="G69">
        <f t="shared" si="12"/>
        <v>991531.30852839956</v>
      </c>
      <c r="L69">
        <f>Input!J70</f>
        <v>20.078666428571523</v>
      </c>
      <c r="M69">
        <f t="shared" si="13"/>
        <v>18.663199142856911</v>
      </c>
      <c r="N69">
        <f t="shared" si="14"/>
        <v>14.220526064154951</v>
      </c>
      <c r="O69">
        <f t="shared" si="15"/>
        <v>34.317808529206729</v>
      </c>
      <c r="P69">
        <f t="shared" si="16"/>
        <v>8.9284137059347444</v>
      </c>
    </row>
    <row r="70" spans="1:16" x14ac:dyDescent="0.25">
      <c r="A70">
        <f>Input!G71</f>
        <v>203</v>
      </c>
      <c r="B70">
        <f t="shared" si="9"/>
        <v>67</v>
      </c>
      <c r="C70" s="4">
        <f>Input!I71</f>
        <v>2295.9928854285713</v>
      </c>
      <c r="D70">
        <f t="shared" si="10"/>
        <v>649.01799085714242</v>
      </c>
      <c r="E70">
        <f t="shared" si="17"/>
        <v>966.9957708683886</v>
      </c>
      <c r="F70">
        <f t="shared" si="11"/>
        <v>101109.86858088047</v>
      </c>
      <c r="G70">
        <f t="shared" si="12"/>
        <v>963413.16506301856</v>
      </c>
      <c r="L70">
        <f>Input!J71</f>
        <v>20.419426999999814</v>
      </c>
      <c r="M70">
        <f t="shared" si="13"/>
        <v>19.003959714285202</v>
      </c>
      <c r="N70">
        <f t="shared" si="14"/>
        <v>14.220526064831036</v>
      </c>
      <c r="O70">
        <f t="shared" si="15"/>
        <v>38.426372804036347</v>
      </c>
      <c r="P70">
        <f t="shared" si="16"/>
        <v>8.9284137099750893</v>
      </c>
    </row>
    <row r="71" spans="1:16" x14ac:dyDescent="0.25">
      <c r="A71">
        <f>Input!G72</f>
        <v>204</v>
      </c>
      <c r="B71">
        <f t="shared" si="9"/>
        <v>68</v>
      </c>
      <c r="C71" s="4">
        <f>Input!I72</f>
        <v>2315.4686675714283</v>
      </c>
      <c r="D71">
        <f t="shared" si="10"/>
        <v>668.49377299999946</v>
      </c>
      <c r="E71">
        <f t="shared" si="17"/>
        <v>981.21629693389571</v>
      </c>
      <c r="F71">
        <f t="shared" si="11"/>
        <v>97795.376975586303</v>
      </c>
      <c r="G71">
        <f t="shared" si="12"/>
        <v>935699.46831945074</v>
      </c>
      <c r="L71">
        <f>Input!J72</f>
        <v>19.475782142857042</v>
      </c>
      <c r="M71">
        <f t="shared" si="13"/>
        <v>18.06031485714243</v>
      </c>
      <c r="N71">
        <f t="shared" si="14"/>
        <v>14.220526065507119</v>
      </c>
      <c r="O71">
        <f t="shared" si="15"/>
        <v>27.617716438523299</v>
      </c>
      <c r="P71">
        <f t="shared" si="16"/>
        <v>8.9284137140154236</v>
      </c>
    </row>
    <row r="72" spans="1:16" x14ac:dyDescent="0.25">
      <c r="A72">
        <f>Input!G73</f>
        <v>205</v>
      </c>
      <c r="B72">
        <f t="shared" si="9"/>
        <v>69</v>
      </c>
      <c r="C72" s="4">
        <f>Input!I73</f>
        <v>2334.5774767142861</v>
      </c>
      <c r="D72">
        <f t="shared" si="10"/>
        <v>687.60258214285727</v>
      </c>
      <c r="E72">
        <f t="shared" si="17"/>
        <v>995.4368230000789</v>
      </c>
      <c r="F72">
        <f t="shared" si="11"/>
        <v>94761.919844141943</v>
      </c>
      <c r="G72">
        <f t="shared" si="12"/>
        <v>908390.2182977536</v>
      </c>
      <c r="L72">
        <f>Input!J73</f>
        <v>19.108809142857808</v>
      </c>
      <c r="M72">
        <f t="shared" si="13"/>
        <v>17.693341857143196</v>
      </c>
      <c r="N72">
        <f t="shared" si="14"/>
        <v>14.220526066183206</v>
      </c>
      <c r="O72">
        <f t="shared" si="15"/>
        <v>23.895311437703313</v>
      </c>
      <c r="P72">
        <f t="shared" si="16"/>
        <v>8.9284137180557792</v>
      </c>
    </row>
    <row r="73" spans="1:16" x14ac:dyDescent="0.25">
      <c r="A73">
        <f>Input!G74</f>
        <v>206</v>
      </c>
      <c r="B73">
        <f t="shared" si="9"/>
        <v>70</v>
      </c>
      <c r="C73" s="4">
        <f>Input!I74</f>
        <v>2354.498869</v>
      </c>
      <c r="D73">
        <f t="shared" si="10"/>
        <v>707.52397442857114</v>
      </c>
      <c r="E73">
        <f t="shared" si="17"/>
        <v>1009.6573490669382</v>
      </c>
      <c r="F73">
        <f t="shared" si="11"/>
        <v>91284.576070367868</v>
      </c>
      <c r="G73">
        <f t="shared" si="12"/>
        <v>881485.414997985</v>
      </c>
      <c r="L73">
        <f>Input!J74</f>
        <v>19.921392285713864</v>
      </c>
      <c r="M73">
        <f t="shared" si="13"/>
        <v>18.505924999999252</v>
      </c>
      <c r="N73">
        <f t="shared" si="14"/>
        <v>14.220526066859293</v>
      </c>
      <c r="O73">
        <f t="shared" si="15"/>
        <v>32.499875645277214</v>
      </c>
      <c r="P73">
        <f t="shared" si="16"/>
        <v>8.9284137220961348</v>
      </c>
    </row>
    <row r="74" spans="1:16" x14ac:dyDescent="0.25">
      <c r="A74">
        <f>Input!G75</f>
        <v>207</v>
      </c>
      <c r="B74">
        <f t="shared" si="9"/>
        <v>71</v>
      </c>
      <c r="C74" s="4">
        <f>Input!I75</f>
        <v>2374.9182961428569</v>
      </c>
      <c r="D74">
        <f t="shared" si="10"/>
        <v>727.94340157142801</v>
      </c>
      <c r="E74">
        <f t="shared" si="17"/>
        <v>1023.8778751344736</v>
      </c>
      <c r="F74">
        <f t="shared" si="11"/>
        <v>87577.212643036924</v>
      </c>
      <c r="G74">
        <f t="shared" si="12"/>
        <v>854985.05842020246</v>
      </c>
      <c r="L74">
        <f>Input!J75</f>
        <v>20.419427142856875</v>
      </c>
      <c r="M74">
        <f t="shared" si="13"/>
        <v>19.003959857142263</v>
      </c>
      <c r="N74">
        <f t="shared" si="14"/>
        <v>14.220526067535376</v>
      </c>
      <c r="O74">
        <f t="shared" si="15"/>
        <v>38.426374541622046</v>
      </c>
      <c r="P74">
        <f t="shared" si="16"/>
        <v>8.9284137261364691</v>
      </c>
    </row>
    <row r="75" spans="1:16" x14ac:dyDescent="0.25">
      <c r="A75">
        <f>Input!G76</f>
        <v>208</v>
      </c>
      <c r="B75">
        <f t="shared" si="9"/>
        <v>72</v>
      </c>
      <c r="C75" s="4">
        <f>Input!I76</f>
        <v>2394.8921131428569</v>
      </c>
      <c r="D75">
        <f t="shared" si="10"/>
        <v>747.91721857142807</v>
      </c>
      <c r="E75">
        <f t="shared" si="17"/>
        <v>1038.098401202685</v>
      </c>
      <c r="F75">
        <f t="shared" si="11"/>
        <v>84205.118753274859</v>
      </c>
      <c r="G75">
        <f t="shared" si="12"/>
        <v>828889.14856446406</v>
      </c>
      <c r="L75">
        <f>Input!J76</f>
        <v>19.973817000000054</v>
      </c>
      <c r="M75">
        <f t="shared" si="13"/>
        <v>18.558349714285441</v>
      </c>
      <c r="N75">
        <f t="shared" si="14"/>
        <v>14.220526068211459</v>
      </c>
      <c r="O75">
        <f t="shared" si="15"/>
        <v>33.100356545800871</v>
      </c>
      <c r="P75">
        <f t="shared" si="16"/>
        <v>8.9284137301768034</v>
      </c>
    </row>
    <row r="76" spans="1:16" x14ac:dyDescent="0.25">
      <c r="A76">
        <f>Input!G77</f>
        <v>209</v>
      </c>
      <c r="B76">
        <f t="shared" si="9"/>
        <v>73</v>
      </c>
      <c r="C76" s="4">
        <f>Input!I77</f>
        <v>2415.2329031428571</v>
      </c>
      <c r="D76">
        <f t="shared" si="10"/>
        <v>768.25800857142826</v>
      </c>
      <c r="E76">
        <f t="shared" si="17"/>
        <v>1052.3189272715724</v>
      </c>
      <c r="F76">
        <f t="shared" si="11"/>
        <v>80690.605532769914</v>
      </c>
      <c r="G76">
        <f t="shared" si="12"/>
        <v>803197.68543082708</v>
      </c>
      <c r="L76">
        <f>Input!J77</f>
        <v>20.340790000000197</v>
      </c>
      <c r="M76">
        <f t="shared" si="13"/>
        <v>18.925322714285585</v>
      </c>
      <c r="N76">
        <f t="shared" si="14"/>
        <v>14.220526068887546</v>
      </c>
      <c r="O76">
        <f t="shared" si="15"/>
        <v>37.457630586478487</v>
      </c>
      <c r="P76">
        <f t="shared" si="16"/>
        <v>8.9284137342171572</v>
      </c>
    </row>
    <row r="77" spans="1:16" x14ac:dyDescent="0.25">
      <c r="A77">
        <f>Input!G78</f>
        <v>210</v>
      </c>
      <c r="B77">
        <f t="shared" si="9"/>
        <v>74</v>
      </c>
      <c r="C77" s="4">
        <f>Input!I78</f>
        <v>2435.3902067142853</v>
      </c>
      <c r="D77">
        <f t="shared" si="10"/>
        <v>788.41531214285646</v>
      </c>
      <c r="E77">
        <f t="shared" si="17"/>
        <v>1066.5394533411361</v>
      </c>
      <c r="F77">
        <f t="shared" si="11"/>
        <v>77353.037917280584</v>
      </c>
      <c r="G77">
        <f t="shared" si="12"/>
        <v>777910.66901934904</v>
      </c>
      <c r="L77">
        <f>Input!J78</f>
        <v>20.157303571428201</v>
      </c>
      <c r="M77">
        <f t="shared" si="13"/>
        <v>18.741836285713589</v>
      </c>
      <c r="N77">
        <f t="shared" si="14"/>
        <v>14.220526069563633</v>
      </c>
      <c r="O77">
        <f t="shared" si="15"/>
        <v>35.245327106645313</v>
      </c>
      <c r="P77">
        <f t="shared" si="16"/>
        <v>8.9284137382575128</v>
      </c>
    </row>
    <row r="78" spans="1:16" x14ac:dyDescent="0.25">
      <c r="A78">
        <f>Input!G79</f>
        <v>211</v>
      </c>
      <c r="B78">
        <f t="shared" si="9"/>
        <v>75</v>
      </c>
      <c r="C78" s="4">
        <f>Input!I79</f>
        <v>2456.3863057142858</v>
      </c>
      <c r="D78">
        <f t="shared" si="10"/>
        <v>809.41141114285688</v>
      </c>
      <c r="E78">
        <f t="shared" si="17"/>
        <v>1080.7599794113758</v>
      </c>
      <c r="F78">
        <f t="shared" si="11"/>
        <v>73630.045501375047</v>
      </c>
      <c r="G78">
        <f t="shared" si="12"/>
        <v>753028.09933008824</v>
      </c>
      <c r="L78">
        <f>Input!J79</f>
        <v>20.996099000000413</v>
      </c>
      <c r="M78">
        <f t="shared" si="13"/>
        <v>19.580631714285801</v>
      </c>
      <c r="N78">
        <f t="shared" si="14"/>
        <v>14.220526070239716</v>
      </c>
      <c r="O78">
        <f t="shared" si="15"/>
        <v>45.908388526505959</v>
      </c>
      <c r="P78">
        <f t="shared" si="16"/>
        <v>8.9284137422978471</v>
      </c>
    </row>
    <row r="79" spans="1:16" x14ac:dyDescent="0.25">
      <c r="A79">
        <f>Input!G80</f>
        <v>212</v>
      </c>
      <c r="B79">
        <f t="shared" si="9"/>
        <v>76</v>
      </c>
      <c r="C79" s="4">
        <f>Input!I80</f>
        <v>2476.9105822857141</v>
      </c>
      <c r="D79">
        <f t="shared" si="10"/>
        <v>829.93568771428522</v>
      </c>
      <c r="E79">
        <f t="shared" si="17"/>
        <v>1094.9805054822916</v>
      </c>
      <c r="F79">
        <f t="shared" si="11"/>
        <v>70248.755425675714</v>
      </c>
      <c r="G79">
        <f t="shared" si="12"/>
        <v>728549.97636310174</v>
      </c>
      <c r="L79">
        <f>Input!J80</f>
        <v>20.524276571428345</v>
      </c>
      <c r="M79">
        <f t="shared" si="13"/>
        <v>19.108809285713733</v>
      </c>
      <c r="N79">
        <f t="shared" si="14"/>
        <v>14.220526070915801</v>
      </c>
      <c r="O79">
        <f t="shared" si="15"/>
        <v>39.737270372712153</v>
      </c>
      <c r="P79">
        <f t="shared" si="16"/>
        <v>8.9284137463381921</v>
      </c>
    </row>
    <row r="80" spans="1:16" x14ac:dyDescent="0.25">
      <c r="A80">
        <f>Input!G81</f>
        <v>213</v>
      </c>
      <c r="B80">
        <f t="shared" si="9"/>
        <v>77</v>
      </c>
      <c r="C80" s="4">
        <f>Input!I81</f>
        <v>2496.8843992857142</v>
      </c>
      <c r="D80">
        <f t="shared" si="10"/>
        <v>849.90950471428528</v>
      </c>
      <c r="E80">
        <f t="shared" si="17"/>
        <v>1109.2010315538835</v>
      </c>
      <c r="F80">
        <f t="shared" si="11"/>
        <v>67232.095890810073</v>
      </c>
      <c r="G80">
        <f t="shared" si="12"/>
        <v>704476.30011844763</v>
      </c>
      <c r="L80">
        <f>Input!J81</f>
        <v>19.973817000000054</v>
      </c>
      <c r="M80">
        <f t="shared" si="13"/>
        <v>18.558349714285441</v>
      </c>
      <c r="N80">
        <f t="shared" si="14"/>
        <v>14.220526071591886</v>
      </c>
      <c r="O80">
        <f t="shared" si="15"/>
        <v>33.100356506903722</v>
      </c>
      <c r="P80">
        <f t="shared" si="16"/>
        <v>8.928413750378537</v>
      </c>
    </row>
    <row r="81" spans="1:16" x14ac:dyDescent="0.25">
      <c r="A81">
        <f>Input!G82</f>
        <v>214</v>
      </c>
      <c r="B81">
        <f t="shared" si="9"/>
        <v>78</v>
      </c>
      <c r="C81" s="4">
        <f>Input!I82</f>
        <v>2516.5436679999998</v>
      </c>
      <c r="D81">
        <f t="shared" si="10"/>
        <v>869.56877342857092</v>
      </c>
      <c r="E81">
        <f t="shared" si="17"/>
        <v>1123.4215576261515</v>
      </c>
      <c r="F81">
        <f t="shared" si="11"/>
        <v>64441.236044863428</v>
      </c>
      <c r="G81">
        <f t="shared" si="12"/>
        <v>680807.0705961833</v>
      </c>
      <c r="L81">
        <f>Input!J82</f>
        <v>19.659268714285645</v>
      </c>
      <c r="M81">
        <f t="shared" si="13"/>
        <v>18.243801428571032</v>
      </c>
      <c r="N81">
        <f t="shared" si="14"/>
        <v>14.220526072267971</v>
      </c>
      <c r="O81">
        <f t="shared" si="15"/>
        <v>29.579921526101391</v>
      </c>
      <c r="P81">
        <f t="shared" si="16"/>
        <v>8.928413754418882</v>
      </c>
    </row>
    <row r="82" spans="1:16" x14ac:dyDescent="0.25">
      <c r="A82">
        <f>Input!G83</f>
        <v>215</v>
      </c>
      <c r="B82">
        <f t="shared" si="9"/>
        <v>79</v>
      </c>
      <c r="C82" s="4">
        <f>Input!I83</f>
        <v>2536.0194501428568</v>
      </c>
      <c r="D82">
        <f t="shared" si="10"/>
        <v>889.04455557142796</v>
      </c>
      <c r="E82">
        <f t="shared" si="17"/>
        <v>1137.6420836990956</v>
      </c>
      <c r="F82">
        <f t="shared" si="11"/>
        <v>61800.730991186487</v>
      </c>
      <c r="G82">
        <f t="shared" si="12"/>
        <v>657542.28779636684</v>
      </c>
      <c r="L82">
        <f>Input!J83</f>
        <v>19.475782142857042</v>
      </c>
      <c r="M82">
        <f t="shared" si="13"/>
        <v>18.06031485714243</v>
      </c>
      <c r="N82">
        <f t="shared" si="14"/>
        <v>14.220526072944057</v>
      </c>
      <c r="O82">
        <f t="shared" si="15"/>
        <v>27.617716360357271</v>
      </c>
      <c r="P82">
        <f t="shared" si="16"/>
        <v>8.9284137584592376</v>
      </c>
    </row>
    <row r="83" spans="1:16" x14ac:dyDescent="0.25">
      <c r="A83">
        <f>Input!G84</f>
        <v>216</v>
      </c>
      <c r="B83">
        <f t="shared" si="9"/>
        <v>80</v>
      </c>
      <c r="C83" s="4">
        <f>Input!I84</f>
        <v>2555.3903828571429</v>
      </c>
      <c r="D83">
        <f t="shared" si="10"/>
        <v>908.41548828571399</v>
      </c>
      <c r="E83">
        <f t="shared" si="17"/>
        <v>1151.8626097727158</v>
      </c>
      <c r="F83">
        <f t="shared" si="11"/>
        <v>59266.500960307021</v>
      </c>
      <c r="G83">
        <f t="shared" si="12"/>
        <v>634681.95171905542</v>
      </c>
      <c r="L83">
        <f>Input!J84</f>
        <v>19.370932714286027</v>
      </c>
      <c r="M83">
        <f t="shared" si="13"/>
        <v>17.955465428571415</v>
      </c>
      <c r="N83">
        <f t="shared" si="14"/>
        <v>14.220526073620141</v>
      </c>
      <c r="O83">
        <f t="shared" si="15"/>
        <v>26.526688564215267</v>
      </c>
      <c r="P83">
        <f t="shared" si="16"/>
        <v>8.9284137624995719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136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1646.9748945714289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4493128.0174444979</v>
      </c>
      <c r="J3" s="2" t="s">
        <v>11</v>
      </c>
      <c r="K3" s="23">
        <f>SUM(H3:H167)</f>
        <v>6244873.6404801039</v>
      </c>
      <c r="L3">
        <f>1-(K3/K5)</f>
        <v>0.9720351016067672</v>
      </c>
      <c r="N3">
        <f>Input!J4</f>
        <v>1.4154672857146124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195.62941766985435</v>
      </c>
      <c r="S3" s="1" t="s">
        <v>11</v>
      </c>
      <c r="T3" s="23">
        <f>SUM(Q3:Q167)</f>
        <v>8368.3271722461195</v>
      </c>
      <c r="U3" s="5">
        <f>1-(T3/T5)</f>
        <v>0.34275643076926454</v>
      </c>
      <c r="X3">
        <f>COUNT(B3:B500)</f>
        <v>81</v>
      </c>
      <c r="Z3">
        <v>68418.978203116902</v>
      </c>
      <c r="AA3">
        <v>1.582964035835459E-3</v>
      </c>
      <c r="AB3">
        <v>1.8529517156226216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137</v>
      </c>
      <c r="B4">
        <f t="shared" ref="B4:B67" si="0">A4-$A$3</f>
        <v>1</v>
      </c>
      <c r="C4">
        <f t="shared" ref="C4:C67" si="1">B4*$AA$3</f>
        <v>1.582964035835459E-3</v>
      </c>
      <c r="D4">
        <f t="shared" ref="D4:D67" si="2">POWER(C4,$AB$3)</f>
        <v>6.4677775384145953E-6</v>
      </c>
      <c r="E4" s="4">
        <f>Input!I5</f>
        <v>1648.5738484285716</v>
      </c>
      <c r="F4">
        <f t="shared" ref="F4:F67" si="3">E4-$E$3</f>
        <v>1.5989538571427602</v>
      </c>
      <c r="G4">
        <f t="shared" ref="G4:G67" si="4">$Z$3*(1-EXP(-1*D4))</f>
        <v>0.44251729937008288</v>
      </c>
      <c r="H4">
        <f t="shared" ref="H4:H67" si="5">(F4-G4)^2</f>
        <v>1.3373455121531186</v>
      </c>
      <c r="I4">
        <f t="shared" ref="I4:I67" si="6">(G4-$J$4)^2</f>
        <v>4491252.2054422554</v>
      </c>
      <c r="J4">
        <f>AVERAGE(E3:E167)</f>
        <v>2119.6999828854314</v>
      </c>
      <c r="K4" t="s">
        <v>5</v>
      </c>
      <c r="L4" t="s">
        <v>6</v>
      </c>
      <c r="N4">
        <f>Input!J5</f>
        <v>1.5989538571427602</v>
      </c>
      <c r="O4">
        <f t="shared" ref="O4:O67" si="7">N4-$N$3</f>
        <v>0.18348657142814773</v>
      </c>
      <c r="P4">
        <f t="shared" ref="P4:P67" si="8">POWER(C4,$AB$3)*EXP(-D4)*$Z$3*$AA$3*$AB$3</f>
        <v>1.2979680414985143E-3</v>
      </c>
      <c r="Q4">
        <f t="shared" ref="Q4:Q67" si="9">(O4-P4)^2</f>
        <v>3.3192687203977771E-2</v>
      </c>
      <c r="R4">
        <f t="shared" ref="R4:R67" si="10">(P4-$S$4)^2</f>
        <v>195.59311062309902</v>
      </c>
      <c r="S4">
        <f>AVERAGE(N3:N167)</f>
        <v>13.986758654879777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138</v>
      </c>
      <c r="B5">
        <f t="shared" si="0"/>
        <v>2</v>
      </c>
      <c r="C5">
        <f t="shared" si="1"/>
        <v>3.165928071670918E-3</v>
      </c>
      <c r="D5">
        <f t="shared" si="2"/>
        <v>2.3364103459720248E-5</v>
      </c>
      <c r="E5" s="4">
        <f>Input!I6</f>
        <v>1649.8844662857143</v>
      </c>
      <c r="F5">
        <f t="shared" si="3"/>
        <v>2.9095717142854483</v>
      </c>
      <c r="G5">
        <f t="shared" si="4"/>
        <v>1.5985294111679011</v>
      </c>
      <c r="H5">
        <f t="shared" si="5"/>
        <v>1.7188319205637623</v>
      </c>
      <c r="I5">
        <f t="shared" si="6"/>
        <v>4486353.7672097879</v>
      </c>
      <c r="K5">
        <f>SUM(I3:I167)</f>
        <v>223311150.73857406</v>
      </c>
      <c r="L5" s="5">
        <f>1-((1-L3)*(X3-1)/(X3-1-1))</f>
        <v>0.97168111555115666</v>
      </c>
      <c r="N5">
        <f>Input!J6</f>
        <v>1.3106178571426881</v>
      </c>
      <c r="O5">
        <f t="shared" si="7"/>
        <v>-0.10484942857192436</v>
      </c>
      <c r="P5">
        <f t="shared" si="8"/>
        <v>4.6886812413675242E-3</v>
      </c>
      <c r="Q5">
        <f t="shared" si="9"/>
        <v>1.1998597501468792E-2</v>
      </c>
      <c r="R5">
        <f t="shared" si="10"/>
        <v>195.4982807477208</v>
      </c>
      <c r="T5">
        <f>SUM(R3:R167)</f>
        <v>12732.459569046448</v>
      </c>
      <c r="U5" s="5">
        <f>1-((1-U3)*(X3-1)/(X3-1-1))</f>
        <v>0.33443689191824255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139</v>
      </c>
      <c r="B6">
        <f t="shared" si="0"/>
        <v>3</v>
      </c>
      <c r="C6">
        <f t="shared" si="1"/>
        <v>4.7488921075063773E-3</v>
      </c>
      <c r="D6">
        <f t="shared" si="2"/>
        <v>4.9526509517563232E-5</v>
      </c>
      <c r="E6" s="4">
        <f>Input!I7</f>
        <v>1651.2212965714284</v>
      </c>
      <c r="F6">
        <f t="shared" si="3"/>
        <v>4.2464019999995344</v>
      </c>
      <c r="G6">
        <f t="shared" si="4"/>
        <v>3.3884692649360959</v>
      </c>
      <c r="H6">
        <f t="shared" si="5"/>
        <v>0.73604857789343214</v>
      </c>
      <c r="I6">
        <f t="shared" si="6"/>
        <v>4478774.4226826709</v>
      </c>
      <c r="N6">
        <f>Input!J7</f>
        <v>1.3368302857140861</v>
      </c>
      <c r="O6">
        <f t="shared" si="7"/>
        <v>-7.8637000000526314E-2</v>
      </c>
      <c r="P6">
        <f t="shared" si="8"/>
        <v>9.938662586725178E-3</v>
      </c>
      <c r="Q6">
        <f t="shared" si="9"/>
        <v>7.8456480027706242E-3</v>
      </c>
      <c r="R6">
        <f t="shared" si="10"/>
        <v>195.35149709696276</v>
      </c>
      <c r="X6" s="19" t="s">
        <v>17</v>
      </c>
      <c r="Y6" s="25">
        <f>SQRT((U5-L5)^2)</f>
        <v>0.63724422363291411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140</v>
      </c>
      <c r="B7">
        <f t="shared" si="0"/>
        <v>4</v>
      </c>
      <c r="C7">
        <f t="shared" si="1"/>
        <v>6.3318561433418361E-3</v>
      </c>
      <c r="D7">
        <f t="shared" si="2"/>
        <v>8.4400140115258187E-5</v>
      </c>
      <c r="E7" s="4">
        <f>Input!I8</f>
        <v>1652.5581268571427</v>
      </c>
      <c r="F7">
        <f t="shared" si="3"/>
        <v>5.5832322857138479</v>
      </c>
      <c r="G7">
        <f t="shared" si="4"/>
        <v>5.7743276664279382</v>
      </c>
      <c r="H7">
        <f t="shared" si="5"/>
        <v>3.65174445302631E-2</v>
      </c>
      <c r="I7">
        <f t="shared" si="6"/>
        <v>4468681.6757930936</v>
      </c>
      <c r="N7">
        <f>Input!J8</f>
        <v>1.3368302857143135</v>
      </c>
      <c r="O7">
        <f t="shared" si="7"/>
        <v>-7.863700000029894E-2</v>
      </c>
      <c r="P7">
        <f t="shared" si="8"/>
        <v>1.6936288680594904E-2</v>
      </c>
      <c r="Q7">
        <f t="shared" si="9"/>
        <v>9.1342535092814713E-3</v>
      </c>
      <c r="R7">
        <f t="shared" si="10"/>
        <v>195.15593694315891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141</v>
      </c>
      <c r="B8">
        <f t="shared" si="0"/>
        <v>5</v>
      </c>
      <c r="C8">
        <f t="shared" si="1"/>
        <v>7.9148201791772958E-3</v>
      </c>
      <c r="D8">
        <f t="shared" si="2"/>
        <v>1.2761823752018215E-4</v>
      </c>
      <c r="E8" s="4">
        <f>Input!I9</f>
        <v>1653.7901077142856</v>
      </c>
      <c r="F8">
        <f t="shared" si="3"/>
        <v>6.8152131428566918</v>
      </c>
      <c r="G8">
        <f t="shared" si="4"/>
        <v>8.7309522849948049</v>
      </c>
      <c r="H8">
        <f t="shared" si="5"/>
        <v>3.6700564607200739</v>
      </c>
      <c r="I8">
        <f t="shared" si="6"/>
        <v>4456190.2481541475</v>
      </c>
      <c r="N8">
        <f>Input!J9</f>
        <v>1.2319808571428439</v>
      </c>
      <c r="O8">
        <f t="shared" si="7"/>
        <v>-0.18348642857176856</v>
      </c>
      <c r="P8">
        <f t="shared" si="8"/>
        <v>2.5607610365526858E-2</v>
      </c>
      <c r="Q8">
        <f t="shared" si="9"/>
        <v>4.3720317119111216E-2</v>
      </c>
      <c r="R8">
        <f t="shared" si="10"/>
        <v>194.91373848774137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142</v>
      </c>
      <c r="B9">
        <f t="shared" si="0"/>
        <v>6</v>
      </c>
      <c r="C9">
        <f t="shared" si="1"/>
        <v>9.4977842150127546E-3</v>
      </c>
      <c r="D9">
        <f t="shared" si="2"/>
        <v>1.7890882694935882E-4</v>
      </c>
      <c r="E9" s="4">
        <f>Input!I10</f>
        <v>1655.1007255714285</v>
      </c>
      <c r="F9">
        <f t="shared" si="3"/>
        <v>8.1258309999996072</v>
      </c>
      <c r="G9">
        <f t="shared" si="4"/>
        <v>12.239664206760084</v>
      </c>
      <c r="H9">
        <f t="shared" si="5"/>
        <v>16.923623653045187</v>
      </c>
      <c r="I9">
        <f t="shared" si="6"/>
        <v>4441388.9948052065</v>
      </c>
      <c r="N9">
        <f>Input!J10</f>
        <v>1.3106178571429155</v>
      </c>
      <c r="O9">
        <f t="shared" si="7"/>
        <v>-0.10484942857169699</v>
      </c>
      <c r="P9">
        <f t="shared" si="8"/>
        <v>3.5897632206805689E-2</v>
      </c>
      <c r="Q9">
        <f t="shared" si="9"/>
        <v>1.9809735117787528E-2</v>
      </c>
      <c r="R9">
        <f t="shared" si="10"/>
        <v>194.62652327393593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143</v>
      </c>
      <c r="B10">
        <f t="shared" si="0"/>
        <v>7</v>
      </c>
      <c r="C10">
        <f t="shared" si="1"/>
        <v>1.1080748250848213E-2</v>
      </c>
      <c r="D10">
        <f t="shared" si="2"/>
        <v>2.3805698935483363E-4</v>
      </c>
      <c r="E10" s="4">
        <f>Input!I11</f>
        <v>1656.4637682857142</v>
      </c>
      <c r="F10">
        <f t="shared" si="3"/>
        <v>9.4888737142853188</v>
      </c>
      <c r="G10">
        <f t="shared" si="4"/>
        <v>16.285677429185132</v>
      </c>
      <c r="H10">
        <f t="shared" si="5"/>
        <v>46.196540738875896</v>
      </c>
      <c r="I10">
        <f t="shared" si="6"/>
        <v>4424351.7403979832</v>
      </c>
      <c r="N10">
        <f>Input!J11</f>
        <v>1.3630427142857116</v>
      </c>
      <c r="O10">
        <f t="shared" si="7"/>
        <v>-5.242457142890089E-2</v>
      </c>
      <c r="P10">
        <f t="shared" si="8"/>
        <v>4.7762745680987678E-2</v>
      </c>
      <c r="Q10">
        <f t="shared" si="9"/>
        <v>1.003749850967737E-2</v>
      </c>
      <c r="R10">
        <f t="shared" si="10"/>
        <v>194.29560695666058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144</v>
      </c>
      <c r="B11">
        <f t="shared" si="0"/>
        <v>8</v>
      </c>
      <c r="C11">
        <f t="shared" si="1"/>
        <v>1.2663712286683672E-2</v>
      </c>
      <c r="D11">
        <f t="shared" si="2"/>
        <v>3.0488581185047142E-4</v>
      </c>
      <c r="E11" s="4">
        <f>Input!I12</f>
        <v>1657.7219615714287</v>
      </c>
      <c r="F11">
        <f t="shared" si="3"/>
        <v>10.747066999999788</v>
      </c>
      <c r="G11">
        <f t="shared" si="4"/>
        <v>20.856796083273256</v>
      </c>
      <c r="H11">
        <f t="shared" si="5"/>
        <v>102.20662213718539</v>
      </c>
      <c r="I11">
        <f t="shared" si="6"/>
        <v>4405142.7227858379</v>
      </c>
      <c r="N11">
        <f>Input!J12</f>
        <v>1.2581932857144693</v>
      </c>
      <c r="O11">
        <f t="shared" si="7"/>
        <v>-0.15727400000014313</v>
      </c>
      <c r="P11">
        <f t="shared" si="8"/>
        <v>6.1166909619246389E-2</v>
      </c>
      <c r="Q11">
        <f t="shared" si="9"/>
        <v>4.7716430995346303E-2</v>
      </c>
      <c r="R11">
        <f t="shared" si="10"/>
        <v>193.92210545566826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145</v>
      </c>
      <c r="B12">
        <f t="shared" si="0"/>
        <v>9</v>
      </c>
      <c r="C12">
        <f t="shared" si="1"/>
        <v>1.4246676322519131E-2</v>
      </c>
      <c r="D12">
        <f t="shared" si="2"/>
        <v>3.7924544102278188E-4</v>
      </c>
      <c r="E12" s="4">
        <f>Input!I13</f>
        <v>1659.5568267142858</v>
      </c>
      <c r="F12">
        <f t="shared" si="3"/>
        <v>12.581932142856886</v>
      </c>
      <c r="G12">
        <f t="shared" si="4"/>
        <v>25.942665933137359</v>
      </c>
      <c r="H12">
        <f t="shared" si="5"/>
        <v>178.50920741474243</v>
      </c>
      <c r="I12">
        <f t="shared" si="6"/>
        <v>4383819.7022912689</v>
      </c>
      <c r="N12">
        <f>Input!J13</f>
        <v>1.8348651428570975</v>
      </c>
      <c r="O12">
        <f t="shared" si="7"/>
        <v>0.41939785714248501</v>
      </c>
      <c r="P12">
        <f t="shared" si="8"/>
        <v>7.6079456099925377E-2</v>
      </c>
      <c r="Q12">
        <f t="shared" si="9"/>
        <v>0.1178675244944198</v>
      </c>
      <c r="R12">
        <f t="shared" si="10"/>
        <v>193.50699577136643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146</v>
      </c>
      <c r="B13">
        <f t="shared" si="0"/>
        <v>10</v>
      </c>
      <c r="C13">
        <f t="shared" si="1"/>
        <v>1.5829640358354592E-2</v>
      </c>
      <c r="D13">
        <f t="shared" si="2"/>
        <v>4.6100622463579225E-4</v>
      </c>
      <c r="E13" s="4">
        <f>Input!I14</f>
        <v>1661.313054714286</v>
      </c>
      <c r="F13">
        <f t="shared" si="3"/>
        <v>14.338160142857078</v>
      </c>
      <c r="G13">
        <f t="shared" si="4"/>
        <v>31.53430552079956</v>
      </c>
      <c r="H13">
        <f t="shared" si="5"/>
        <v>295.70741585933257</v>
      </c>
      <c r="I13">
        <f t="shared" si="6"/>
        <v>4360435.8961236915</v>
      </c>
      <c r="N13">
        <f>Input!J14</f>
        <v>1.756228000000192</v>
      </c>
      <c r="O13">
        <f t="shared" si="7"/>
        <v>0.34076071428557952</v>
      </c>
      <c r="P13">
        <f t="shared" si="8"/>
        <v>9.2473716354362009E-2</v>
      </c>
      <c r="Q13">
        <f t="shared" si="9"/>
        <v>6.1646433341696401E-2</v>
      </c>
      <c r="R13">
        <f t="shared" si="10"/>
        <v>193.05115395293419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147</v>
      </c>
      <c r="B14">
        <f t="shared" si="0"/>
        <v>11</v>
      </c>
      <c r="C14">
        <f t="shared" si="1"/>
        <v>1.741260439419005E-2</v>
      </c>
      <c r="D14">
        <f t="shared" si="2"/>
        <v>5.5005413824442536E-4</v>
      </c>
      <c r="E14" s="4">
        <f>Input!I15</f>
        <v>1663.4886804285718</v>
      </c>
      <c r="F14">
        <f t="shared" si="3"/>
        <v>16.513785857142921</v>
      </c>
      <c r="G14">
        <f t="shared" si="4"/>
        <v>37.623793584782597</v>
      </c>
      <c r="H14">
        <f t="shared" si="5"/>
        <v>445.63242626100686</v>
      </c>
      <c r="I14">
        <f t="shared" si="6"/>
        <v>4335041.2580527114</v>
      </c>
      <c r="N14">
        <f>Input!J15</f>
        <v>2.1756257142858431</v>
      </c>
      <c r="O14">
        <f t="shared" si="7"/>
        <v>0.76015842857123062</v>
      </c>
      <c r="P14">
        <f t="shared" si="8"/>
        <v>0.11032610488127262</v>
      </c>
      <c r="Q14">
        <f t="shared" si="9"/>
        <v>0.42228204891229038</v>
      </c>
      <c r="R14">
        <f t="shared" si="10"/>
        <v>192.55538031465801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148</v>
      </c>
      <c r="B15">
        <f t="shared" si="0"/>
        <v>12</v>
      </c>
      <c r="C15">
        <f t="shared" si="1"/>
        <v>1.8995568430025509E-2</v>
      </c>
      <c r="D15">
        <f t="shared" si="2"/>
        <v>6.4628758764121569E-4</v>
      </c>
      <c r="E15" s="4">
        <f>Input!I16</f>
        <v>1665.8215802857144</v>
      </c>
      <c r="F15">
        <f t="shared" si="3"/>
        <v>18.846685714285513</v>
      </c>
      <c r="G15">
        <f t="shared" si="4"/>
        <v>44.204050568545242</v>
      </c>
      <c r="H15">
        <f t="shared" si="5"/>
        <v>642.99595235204652</v>
      </c>
      <c r="I15">
        <f t="shared" si="6"/>
        <v>4307683.3650639392</v>
      </c>
      <c r="N15">
        <f>Input!J16</f>
        <v>2.3328998571425927</v>
      </c>
      <c r="O15">
        <f t="shared" si="7"/>
        <v>0.91743257142798029</v>
      </c>
      <c r="P15">
        <f t="shared" si="8"/>
        <v>0.12961547941466331</v>
      </c>
      <c r="Q15">
        <f t="shared" si="9"/>
        <v>0.6206557704683191</v>
      </c>
      <c r="R15">
        <f t="shared" si="10"/>
        <v>192.02041698533935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149</v>
      </c>
      <c r="B16">
        <f t="shared" si="0"/>
        <v>13</v>
      </c>
      <c r="C16">
        <f t="shared" si="1"/>
        <v>2.0578532465860968E-2</v>
      </c>
      <c r="D16">
        <f t="shared" si="2"/>
        <v>7.4961508840659446E-4</v>
      </c>
      <c r="E16" s="4">
        <f>Input!I17</f>
        <v>1668.3903914285713</v>
      </c>
      <c r="F16">
        <f t="shared" si="3"/>
        <v>21.415496857142443</v>
      </c>
      <c r="G16">
        <f t="shared" si="4"/>
        <v>51.268680105579918</v>
      </c>
      <c r="H16">
        <f t="shared" si="5"/>
        <v>891.21255006478782</v>
      </c>
      <c r="I16">
        <f t="shared" si="6"/>
        <v>4278408.054319554</v>
      </c>
      <c r="N16">
        <f>Input!J17</f>
        <v>2.56881114285693</v>
      </c>
      <c r="O16">
        <f t="shared" si="7"/>
        <v>1.1533438571423176</v>
      </c>
      <c r="P16">
        <f t="shared" si="8"/>
        <v>0.15032267671412872</v>
      </c>
      <c r="Q16">
        <f t="shared" si="9"/>
        <v>1.0060514883875573</v>
      </c>
      <c r="R16">
        <f t="shared" si="10"/>
        <v>191.44696057787678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150</v>
      </c>
      <c r="B17">
        <f t="shared" si="0"/>
        <v>14</v>
      </c>
      <c r="C17">
        <f t="shared" si="1"/>
        <v>2.2161496501696427E-2</v>
      </c>
      <c r="D17">
        <f t="shared" si="2"/>
        <v>8.5995353049190116E-4</v>
      </c>
      <c r="E17" s="4">
        <f>Input!I18</f>
        <v>1670.9329901428571</v>
      </c>
      <c r="F17">
        <f t="shared" si="3"/>
        <v>23.958095571428203</v>
      </c>
      <c r="G17">
        <f t="shared" si="4"/>
        <v>58.811850504799636</v>
      </c>
      <c r="H17">
        <f t="shared" si="5"/>
        <v>1214.7842329555135</v>
      </c>
      <c r="I17">
        <f t="shared" si="6"/>
        <v>4247259.8941873284</v>
      </c>
      <c r="N17">
        <f>Input!J18</f>
        <v>2.5425987142857593</v>
      </c>
      <c r="O17">
        <f t="shared" si="7"/>
        <v>1.1271314285711469</v>
      </c>
      <c r="P17">
        <f t="shared" si="8"/>
        <v>0.17243016560343322</v>
      </c>
      <c r="Q17">
        <f t="shared" si="9"/>
        <v>0.91145450151214746</v>
      </c>
      <c r="R17">
        <f t="shared" si="10"/>
        <v>190.83567160963202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151</v>
      </c>
      <c r="B18">
        <f t="shared" si="0"/>
        <v>15</v>
      </c>
      <c r="C18">
        <f t="shared" si="1"/>
        <v>2.3744460537531886E-2</v>
      </c>
      <c r="D18">
        <f t="shared" si="2"/>
        <v>9.772268476486972E-4</v>
      </c>
      <c r="E18" s="4">
        <f>Input!I19</f>
        <v>1673.8949865714283</v>
      </c>
      <c r="F18">
        <f t="shared" si="3"/>
        <v>26.920091999999386</v>
      </c>
      <c r="G18">
        <f t="shared" si="4"/>
        <v>66.828203912996059</v>
      </c>
      <c r="H18">
        <f t="shared" si="5"/>
        <v>1592.6573964602671</v>
      </c>
      <c r="I18">
        <f t="shared" si="6"/>
        <v>4214282.5409014504</v>
      </c>
      <c r="N18">
        <f>Input!J19</f>
        <v>2.9619964285711831</v>
      </c>
      <c r="O18">
        <f t="shared" si="7"/>
        <v>1.5465291428565706</v>
      </c>
      <c r="P18">
        <f t="shared" si="8"/>
        <v>0.19592178112614603</v>
      </c>
      <c r="Q18">
        <f t="shared" si="9"/>
        <v>1.8241402455604181</v>
      </c>
      <c r="R18">
        <f t="shared" si="10"/>
        <v>190.18718167848283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152</v>
      </c>
      <c r="B19">
        <f t="shared" si="0"/>
        <v>16</v>
      </c>
      <c r="C19">
        <f t="shared" si="1"/>
        <v>2.5327424573367344E-2</v>
      </c>
      <c r="D19">
        <f t="shared" si="2"/>
        <v>1.1013649757071469E-3</v>
      </c>
      <c r="E19" s="4">
        <f>Input!I20</f>
        <v>1677.1191065714283</v>
      </c>
      <c r="F19">
        <f t="shared" si="3"/>
        <v>30.14421199999947</v>
      </c>
      <c r="G19">
        <f t="shared" si="4"/>
        <v>75.312785221755931</v>
      </c>
      <c r="H19">
        <f t="shared" si="5"/>
        <v>2040.2000068891748</v>
      </c>
      <c r="I19">
        <f t="shared" si="6"/>
        <v>4179519.0139711355</v>
      </c>
      <c r="N19">
        <f>Input!J20</f>
        <v>3.2241200000000845</v>
      </c>
      <c r="O19">
        <f t="shared" si="7"/>
        <v>1.808652714285472</v>
      </c>
      <c r="P19">
        <f t="shared" si="8"/>
        <v>0.22078251656167816</v>
      </c>
      <c r="Q19">
        <f t="shared" si="9"/>
        <v>2.5213317648194002</v>
      </c>
      <c r="R19">
        <f t="shared" si="10"/>
        <v>189.50209904074327</v>
      </c>
    </row>
    <row r="20" spans="1:37" ht="14.45" x14ac:dyDescent="0.3">
      <c r="A20">
        <f>Input!G21</f>
        <v>153</v>
      </c>
      <c r="B20">
        <f t="shared" si="0"/>
        <v>17</v>
      </c>
      <c r="C20">
        <f t="shared" si="1"/>
        <v>2.6910388609202803E-2</v>
      </c>
      <c r="D20">
        <f t="shared" si="2"/>
        <v>1.2323030223286996E-3</v>
      </c>
      <c r="E20" s="4">
        <f>Input!I21</f>
        <v>1680.9985355714286</v>
      </c>
      <c r="F20">
        <f t="shared" si="3"/>
        <v>34.02364099999977</v>
      </c>
      <c r="G20">
        <f t="shared" si="4"/>
        <v>84.26098542781952</v>
      </c>
      <c r="H20">
        <f t="shared" si="5"/>
        <v>2523.7907751593921</v>
      </c>
      <c r="I20">
        <f t="shared" si="6"/>
        <v>4143011.9123712475</v>
      </c>
      <c r="N20">
        <f>Input!J21</f>
        <v>3.8794290000003002</v>
      </c>
      <c r="O20">
        <f t="shared" si="7"/>
        <v>2.4639617142856878</v>
      </c>
      <c r="P20">
        <f t="shared" si="8"/>
        <v>0.24699835779094001</v>
      </c>
      <c r="Q20">
        <f t="shared" si="9"/>
        <v>4.9149265240404576</v>
      </c>
      <c r="R20">
        <f t="shared" si="10"/>
        <v>188.78101302145873</v>
      </c>
    </row>
    <row r="21" spans="1:37" ht="14.45" x14ac:dyDescent="0.3">
      <c r="A21">
        <f>Input!G22</f>
        <v>154</v>
      </c>
      <c r="B21">
        <f t="shared" si="0"/>
        <v>18</v>
      </c>
      <c r="C21">
        <f t="shared" si="1"/>
        <v>2.8493352645038262E-2</v>
      </c>
      <c r="D21">
        <f t="shared" si="2"/>
        <v>1.3699805950430823E-3</v>
      </c>
      <c r="E21" s="4">
        <f>Input!I22</f>
        <v>1684.7206904285715</v>
      </c>
      <c r="F21">
        <f t="shared" si="3"/>
        <v>37.745795857142639</v>
      </c>
      <c r="G21">
        <f t="shared" si="4"/>
        <v>93.668495810014633</v>
      </c>
      <c r="H21">
        <f t="shared" si="5"/>
        <v>3127.3483700189495</v>
      </c>
      <c r="I21">
        <f t="shared" si="6"/>
        <v>4104803.5866210251</v>
      </c>
      <c r="N21">
        <f>Input!J22</f>
        <v>3.7221548571428684</v>
      </c>
      <c r="O21">
        <f t="shared" si="7"/>
        <v>2.306687571428256</v>
      </c>
      <c r="P21">
        <f t="shared" si="8"/>
        <v>0.27455614935070222</v>
      </c>
      <c r="Q21">
        <f t="shared" si="9"/>
        <v>4.129558116594942</v>
      </c>
      <c r="R21">
        <f t="shared" si="10"/>
        <v>188.02449755263783</v>
      </c>
    </row>
    <row r="22" spans="1:37" ht="14.45" x14ac:dyDescent="0.3">
      <c r="A22">
        <f>Input!G23</f>
        <v>155</v>
      </c>
      <c r="B22">
        <f t="shared" si="0"/>
        <v>19</v>
      </c>
      <c r="C22">
        <f t="shared" si="1"/>
        <v>3.0076316680873721E-2</v>
      </c>
      <c r="D22">
        <f t="shared" si="2"/>
        <v>1.5143412500466125E-3</v>
      </c>
      <c r="E22" s="4">
        <f>Input!I23</f>
        <v>1688.6787565714283</v>
      </c>
      <c r="F22">
        <f t="shared" si="3"/>
        <v>41.70386199999939</v>
      </c>
      <c r="G22">
        <f t="shared" si="4"/>
        <v>103.53127035725169</v>
      </c>
      <c r="H22">
        <f t="shared" si="5"/>
        <v>3822.6284241744311</v>
      </c>
      <c r="I22">
        <f t="shared" si="6"/>
        <v>4064936.2773775375</v>
      </c>
      <c r="N22">
        <f>Input!J23</f>
        <v>3.958066142856751</v>
      </c>
      <c r="O22">
        <f t="shared" si="7"/>
        <v>2.5425988571421385</v>
      </c>
      <c r="P22">
        <f t="shared" si="8"/>
        <v>0.30344348465716298</v>
      </c>
      <c r="Q22">
        <f t="shared" si="9"/>
        <v>5.0138167821283295</v>
      </c>
      <c r="R22">
        <f t="shared" si="10"/>
        <v>187.23311404764431</v>
      </c>
    </row>
    <row r="23" spans="1:37" ht="14.45" x14ac:dyDescent="0.3">
      <c r="A23">
        <f>Input!G24</f>
        <v>156</v>
      </c>
      <c r="B23">
        <f t="shared" si="0"/>
        <v>20</v>
      </c>
      <c r="C23">
        <f t="shared" si="1"/>
        <v>3.1659280716709183E-2</v>
      </c>
      <c r="D23">
        <f t="shared" si="2"/>
        <v>1.6653320346892925E-3</v>
      </c>
      <c r="E23" s="4">
        <f>Input!I24</f>
        <v>1693.9736528571427</v>
      </c>
      <c r="F23">
        <f t="shared" si="3"/>
        <v>46.998758285713848</v>
      </c>
      <c r="G23">
        <f t="shared" si="4"/>
        <v>113.84549459684479</v>
      </c>
      <c r="H23">
        <f t="shared" si="5"/>
        <v>4468.4861554498721</v>
      </c>
      <c r="I23">
        <f t="shared" si="6"/>
        <v>4023452.2281874679</v>
      </c>
      <c r="N23">
        <f>Input!J24</f>
        <v>5.2948962857144579</v>
      </c>
      <c r="O23">
        <f t="shared" si="7"/>
        <v>3.8794289999998455</v>
      </c>
      <c r="P23">
        <f t="shared" si="8"/>
        <v>0.33364861497443887</v>
      </c>
      <c r="Q23">
        <f t="shared" si="9"/>
        <v>12.572558538830922</v>
      </c>
      <c r="R23">
        <f t="shared" si="10"/>
        <v>186.40741376176393</v>
      </c>
    </row>
    <row r="24" spans="1:37" ht="14.45" x14ac:dyDescent="0.3">
      <c r="A24">
        <f>Input!G25</f>
        <v>157</v>
      </c>
      <c r="B24">
        <f t="shared" si="0"/>
        <v>21</v>
      </c>
      <c r="C24">
        <f t="shared" si="1"/>
        <v>3.3242244752544642E-2</v>
      </c>
      <c r="D24">
        <f t="shared" si="2"/>
        <v>1.8229031037289923E-3</v>
      </c>
      <c r="E24" s="4">
        <f>Input!I25</f>
        <v>1699.5306728571429</v>
      </c>
      <c r="F24">
        <f t="shared" si="3"/>
        <v>52.555778285714041</v>
      </c>
      <c r="G24">
        <f t="shared" si="4"/>
        <v>124.60755946132659</v>
      </c>
      <c r="H24">
        <f t="shared" si="5"/>
        <v>5191.4591705783541</v>
      </c>
      <c r="I24">
        <f t="shared" si="6"/>
        <v>3980393.7780042673</v>
      </c>
      <c r="N24">
        <f>Input!J25</f>
        <v>5.5570200000001932</v>
      </c>
      <c r="O24">
        <f t="shared" si="7"/>
        <v>4.1415527142855808</v>
      </c>
      <c r="P24">
        <f t="shared" si="8"/>
        <v>0.36516037313719552</v>
      </c>
      <c r="Q24">
        <f t="shared" si="9"/>
        <v>14.261139114284184</v>
      </c>
      <c r="R24">
        <f t="shared" si="10"/>
        <v>185.54793974917246</v>
      </c>
    </row>
    <row r="25" spans="1:37" ht="14.45" x14ac:dyDescent="0.3">
      <c r="A25">
        <f>Input!G26</f>
        <v>158</v>
      </c>
      <c r="B25">
        <f t="shared" si="0"/>
        <v>22</v>
      </c>
      <c r="C25">
        <f t="shared" si="1"/>
        <v>3.4825208788380101E-2</v>
      </c>
      <c r="D25">
        <f t="shared" si="2"/>
        <v>1.9870073944349403E-3</v>
      </c>
      <c r="E25" s="4">
        <f>Input!I26</f>
        <v>1705.7430018571431</v>
      </c>
      <c r="F25">
        <f t="shared" si="3"/>
        <v>58.768107285714223</v>
      </c>
      <c r="G25">
        <f t="shared" si="4"/>
        <v>135.81403917416446</v>
      </c>
      <c r="H25">
        <f t="shared" si="5"/>
        <v>5936.0756205597136</v>
      </c>
      <c r="I25">
        <f t="shared" si="6"/>
        <v>3935803.4376551439</v>
      </c>
      <c r="N25">
        <f>Input!J26</f>
        <v>6.2123290000001816</v>
      </c>
      <c r="O25">
        <f t="shared" si="7"/>
        <v>4.7968617142855692</v>
      </c>
      <c r="P25">
        <f t="shared" si="8"/>
        <v>0.39796810903962471</v>
      </c>
      <c r="Q25">
        <f t="shared" si="9"/>
        <v>19.350264950273662</v>
      </c>
      <c r="R25">
        <f t="shared" si="10"/>
        <v>184.65522849871473</v>
      </c>
    </row>
    <row r="26" spans="1:37" x14ac:dyDescent="0.25">
      <c r="A26">
        <f>Input!G27</f>
        <v>159</v>
      </c>
      <c r="B26">
        <f t="shared" si="0"/>
        <v>23</v>
      </c>
      <c r="C26">
        <f t="shared" si="1"/>
        <v>3.6408172824215559E-2</v>
      </c>
      <c r="D26">
        <f t="shared" si="2"/>
        <v>2.1576003491947751E-3</v>
      </c>
      <c r="E26" s="4">
        <f>Input!I27</f>
        <v>1712.5582151428571</v>
      </c>
      <c r="F26">
        <f t="shared" si="3"/>
        <v>65.583320571428203</v>
      </c>
      <c r="G26">
        <f t="shared" si="4"/>
        <v>147.4616723789066</v>
      </c>
      <c r="H26">
        <f t="shared" si="5"/>
        <v>6704.0644947092005</v>
      </c>
      <c r="I26">
        <f t="shared" si="6"/>
        <v>3889723.9534296314</v>
      </c>
      <c r="N26">
        <f>Input!J27</f>
        <v>6.8152132857139804</v>
      </c>
      <c r="O26">
        <f t="shared" si="7"/>
        <v>5.399745999999368</v>
      </c>
      <c r="P26">
        <f t="shared" si="8"/>
        <v>0.43206163461886871</v>
      </c>
      <c r="Q26">
        <f t="shared" si="9"/>
        <v>24.677887954045854</v>
      </c>
      <c r="R26">
        <f t="shared" si="10"/>
        <v>183.72981131106997</v>
      </c>
    </row>
    <row r="27" spans="1:37" x14ac:dyDescent="0.25">
      <c r="A27">
        <f>Input!G28</f>
        <v>160</v>
      </c>
      <c r="B27">
        <f t="shared" si="0"/>
        <v>24</v>
      </c>
      <c r="C27">
        <f t="shared" si="1"/>
        <v>3.7991136860051018E-2</v>
      </c>
      <c r="D27">
        <f t="shared" si="2"/>
        <v>2.3346396768748083E-3</v>
      </c>
      <c r="E27" s="4">
        <f>Input!I28</f>
        <v>1720.7102585714288</v>
      </c>
      <c r="F27">
        <f t="shared" si="3"/>
        <v>73.73536399999989</v>
      </c>
      <c r="G27">
        <f t="shared" si="4"/>
        <v>159.54734591388194</v>
      </c>
      <c r="H27">
        <f t="shared" si="5"/>
        <v>7363.6962399884205</v>
      </c>
      <c r="I27">
        <f t="shared" si="6"/>
        <v>3842198.3602265185</v>
      </c>
      <c r="N27">
        <f>Input!J28</f>
        <v>8.1520434285716874</v>
      </c>
      <c r="O27">
        <f t="shared" si="7"/>
        <v>6.736576142857075</v>
      </c>
      <c r="P27">
        <f t="shared" si="8"/>
        <v>0.46743117658106964</v>
      </c>
      <c r="Q27">
        <f t="shared" si="9"/>
        <v>39.30217860818378</v>
      </c>
      <c r="R27">
        <f t="shared" si="10"/>
        <v>182.7722154654825</v>
      </c>
    </row>
    <row r="28" spans="1:37" x14ac:dyDescent="0.25">
      <c r="A28">
        <f>Input!G29</f>
        <v>161</v>
      </c>
      <c r="B28">
        <f t="shared" si="0"/>
        <v>25</v>
      </c>
      <c r="C28">
        <f t="shared" si="1"/>
        <v>3.9574100895886477E-2</v>
      </c>
      <c r="D28">
        <f t="shared" si="2"/>
        <v>2.5180851460994756E-3</v>
      </c>
      <c r="E28" s="4">
        <f>Input!I29</f>
        <v>1729.7797345714287</v>
      </c>
      <c r="F28">
        <f t="shared" si="3"/>
        <v>82.804839999999786</v>
      </c>
      <c r="G28">
        <f t="shared" si="4"/>
        <v>172.06808076533576</v>
      </c>
      <c r="H28">
        <f t="shared" si="5"/>
        <v>7967.9261519303391</v>
      </c>
      <c r="I28">
        <f t="shared" si="6"/>
        <v>3793270.0261559421</v>
      </c>
      <c r="N28">
        <f>Input!J29</f>
        <v>9.0694759999998951</v>
      </c>
      <c r="O28">
        <f t="shared" si="7"/>
        <v>7.6540087142852826</v>
      </c>
      <c r="P28">
        <f t="shared" si="8"/>
        <v>0.50406733550218785</v>
      </c>
      <c r="Q28">
        <f t="shared" si="9"/>
        <v>51.121661720034702</v>
      </c>
      <c r="R28">
        <f t="shared" si="10"/>
        <v>181.78296521361983</v>
      </c>
    </row>
    <row r="29" spans="1:37" x14ac:dyDescent="0.25">
      <c r="A29">
        <f>Input!G30</f>
        <v>162</v>
      </c>
      <c r="B29">
        <f t="shared" si="0"/>
        <v>26</v>
      </c>
      <c r="C29">
        <f t="shared" si="1"/>
        <v>4.1157064931721936E-2</v>
      </c>
      <c r="D29">
        <f t="shared" si="2"/>
        <v>2.7078984050512211E-3</v>
      </c>
      <c r="E29" s="4">
        <f>Input!I30</f>
        <v>1739.4783071428571</v>
      </c>
      <c r="F29">
        <f t="shared" si="3"/>
        <v>92.503412571428271</v>
      </c>
      <c r="G29">
        <f t="shared" si="4"/>
        <v>185.02101983037335</v>
      </c>
      <c r="H29">
        <f t="shared" si="5"/>
        <v>8559.5076529204071</v>
      </c>
      <c r="I29">
        <f t="shared" si="6"/>
        <v>3742982.6900877943</v>
      </c>
      <c r="N29">
        <f>Input!J30</f>
        <v>9.6985725714284854</v>
      </c>
      <c r="O29">
        <f t="shared" si="7"/>
        <v>8.2831052857138729</v>
      </c>
      <c r="P29">
        <f t="shared" si="8"/>
        <v>0.54196105022324759</v>
      </c>
      <c r="Q29">
        <f t="shared" si="9"/>
        <v>59.925314074669743</v>
      </c>
      <c r="R29">
        <f t="shared" si="10"/>
        <v>180.76258263017795</v>
      </c>
    </row>
    <row r="30" spans="1:37" x14ac:dyDescent="0.25">
      <c r="A30">
        <f>Input!G31</f>
        <v>163</v>
      </c>
      <c r="B30">
        <f t="shared" si="0"/>
        <v>27</v>
      </c>
      <c r="C30">
        <f t="shared" si="1"/>
        <v>4.2740028967557395E-2</v>
      </c>
      <c r="D30">
        <f t="shared" si="2"/>
        <v>2.9040428234814297E-3</v>
      </c>
      <c r="E30" s="4">
        <f>Input!I31</f>
        <v>1748.6526325714283</v>
      </c>
      <c r="F30">
        <f t="shared" si="3"/>
        <v>101.67773799999941</v>
      </c>
      <c r="G30">
        <f t="shared" si="4"/>
        <v>198.40341719509922</v>
      </c>
      <c r="H30">
        <f t="shared" si="5"/>
        <v>9355.857015753365</v>
      </c>
      <c r="I30">
        <f t="shared" si="6"/>
        <v>3691380.4933334645</v>
      </c>
      <c r="N30">
        <f>Input!J31</f>
        <v>9.1743254285711373</v>
      </c>
      <c r="O30">
        <f t="shared" si="7"/>
        <v>7.7588581428565249</v>
      </c>
      <c r="P30">
        <f t="shared" si="8"/>
        <v>0.58110356667787988</v>
      </c>
      <c r="Q30">
        <f t="shared" si="9"/>
        <v>51.520160755853475</v>
      </c>
      <c r="R30">
        <f t="shared" si="10"/>
        <v>179.7115883438334</v>
      </c>
    </row>
    <row r="31" spans="1:37" x14ac:dyDescent="0.25">
      <c r="A31">
        <f>Input!G32</f>
        <v>164</v>
      </c>
      <c r="B31">
        <f t="shared" si="0"/>
        <v>28</v>
      </c>
      <c r="C31">
        <f t="shared" si="1"/>
        <v>4.4322993003392853E-2</v>
      </c>
      <c r="D31">
        <f t="shared" si="2"/>
        <v>3.1064833534595435E-3</v>
      </c>
      <c r="E31" s="4">
        <f>Input!I32</f>
        <v>1758.8492398571429</v>
      </c>
      <c r="F31">
        <f t="shared" si="3"/>
        <v>111.87434528571407</v>
      </c>
      <c r="G31">
        <f t="shared" si="4"/>
        <v>212.21262869096384</v>
      </c>
      <c r="H31">
        <f t="shared" si="5"/>
        <v>10067.771116712222</v>
      </c>
      <c r="I31">
        <f t="shared" si="6"/>
        <v>3638508.0064118104</v>
      </c>
      <c r="N31">
        <f>Input!J32</f>
        <v>10.196607285714663</v>
      </c>
      <c r="O31">
        <f t="shared" si="7"/>
        <v>8.7811400000000503</v>
      </c>
      <c r="P31">
        <f t="shared" si="8"/>
        <v>0.6214864104575506</v>
      </c>
      <c r="Q31">
        <f t="shared" si="9"/>
        <v>66.57994670133381</v>
      </c>
      <c r="R31">
        <f t="shared" si="10"/>
        <v>178.6305021675231</v>
      </c>
    </row>
    <row r="32" spans="1:37" x14ac:dyDescent="0.25">
      <c r="A32">
        <f>Input!G33</f>
        <v>165</v>
      </c>
      <c r="B32">
        <f t="shared" si="0"/>
        <v>29</v>
      </c>
      <c r="C32">
        <f t="shared" si="1"/>
        <v>4.5905957039228312E-2</v>
      </c>
      <c r="D32">
        <f t="shared" si="2"/>
        <v>3.3151864060372905E-3</v>
      </c>
      <c r="E32" s="4">
        <f>Input!I33</f>
        <v>1768.6526617142856</v>
      </c>
      <c r="F32">
        <f t="shared" si="3"/>
        <v>121.67776714285674</v>
      </c>
      <c r="G32">
        <f t="shared" si="4"/>
        <v>226.44610353631725</v>
      </c>
      <c r="H32">
        <f t="shared" si="5"/>
        <v>10976.404310653303</v>
      </c>
      <c r="I32">
        <f t="shared" si="6"/>
        <v>3584410.25167047</v>
      </c>
      <c r="N32">
        <f>Input!J33</f>
        <v>9.8034218571426663</v>
      </c>
      <c r="O32">
        <f t="shared" si="7"/>
        <v>8.3879545714280539</v>
      </c>
      <c r="P32">
        <f t="shared" si="8"/>
        <v>0.66310136254997887</v>
      </c>
      <c r="Q32">
        <f t="shared" si="9"/>
        <v>59.673357098713893</v>
      </c>
      <c r="R32">
        <f t="shared" si="10"/>
        <v>177.51984364345302</v>
      </c>
    </row>
    <row r="33" spans="1:18" x14ac:dyDescent="0.25">
      <c r="A33">
        <f>Input!G34</f>
        <v>166</v>
      </c>
      <c r="B33">
        <f t="shared" si="0"/>
        <v>30</v>
      </c>
      <c r="C33">
        <f t="shared" si="1"/>
        <v>4.7488921075063771E-2</v>
      </c>
      <c r="D33">
        <f t="shared" si="2"/>
        <v>3.5301197415143512E-3</v>
      </c>
      <c r="E33" s="4">
        <f>Input!I34</f>
        <v>1778.6919948571428</v>
      </c>
      <c r="F33">
        <f t="shared" si="3"/>
        <v>131.71710028571397</v>
      </c>
      <c r="G33">
        <f t="shared" si="4"/>
        <v>241.10137690529405</v>
      </c>
      <c r="H33">
        <f t="shared" si="5"/>
        <v>11964.919971588813</v>
      </c>
      <c r="I33">
        <f t="shared" si="6"/>
        <v>3529132.7223905153</v>
      </c>
      <c r="N33">
        <f>Input!J34</f>
        <v>10.039333142857231</v>
      </c>
      <c r="O33">
        <f t="shared" si="7"/>
        <v>8.6238658571426186</v>
      </c>
      <c r="P33">
        <f t="shared" si="8"/>
        <v>0.7059404377882299</v>
      </c>
      <c r="Q33">
        <f t="shared" si="9"/>
        <v>62.693542946458372</v>
      </c>
      <c r="R33">
        <f t="shared" si="10"/>
        <v>176.38013251543069</v>
      </c>
    </row>
    <row r="34" spans="1:18" x14ac:dyDescent="0.25">
      <c r="A34">
        <f>Input!G35</f>
        <v>167</v>
      </c>
      <c r="B34">
        <f t="shared" si="0"/>
        <v>31</v>
      </c>
      <c r="C34">
        <f t="shared" si="1"/>
        <v>4.907188511089923E-2</v>
      </c>
      <c r="D34">
        <f t="shared" si="2"/>
        <v>3.7512523713953082E-3</v>
      </c>
      <c r="E34" s="4">
        <f>Input!I35</f>
        <v>1788.0498067142855</v>
      </c>
      <c r="F34">
        <f t="shared" si="3"/>
        <v>141.07491214285665</v>
      </c>
      <c r="G34">
        <f t="shared" si="4"/>
        <v>256.17606329362087</v>
      </c>
      <c r="H34">
        <f t="shared" si="5"/>
        <v>13248.274996231072</v>
      </c>
      <c r="I34">
        <f t="shared" si="6"/>
        <v>3472721.3988908245</v>
      </c>
      <c r="N34">
        <f>Input!J35</f>
        <v>9.3578118571426785</v>
      </c>
      <c r="O34">
        <f t="shared" si="7"/>
        <v>7.942344571428066</v>
      </c>
      <c r="P34">
        <f t="shared" si="8"/>
        <v>0.74999586562873599</v>
      </c>
      <c r="Q34">
        <f t="shared" si="9"/>
        <v>51.729879905813299</v>
      </c>
      <c r="R34">
        <f t="shared" si="10"/>
        <v>175.21188913890103</v>
      </c>
    </row>
    <row r="35" spans="1:18" x14ac:dyDescent="0.25">
      <c r="A35">
        <f>Input!G36</f>
        <v>168</v>
      </c>
      <c r="B35">
        <f t="shared" si="0"/>
        <v>32</v>
      </c>
      <c r="C35">
        <f t="shared" si="1"/>
        <v>5.0654849146734689E-2</v>
      </c>
      <c r="D35">
        <f t="shared" si="2"/>
        <v>3.9785544704497794E-3</v>
      </c>
      <c r="E35" s="4">
        <f>Input!I36</f>
        <v>1797.643529857143</v>
      </c>
      <c r="F35">
        <f t="shared" si="3"/>
        <v>150.66863528571412</v>
      </c>
      <c r="G35">
        <f t="shared" si="4"/>
        <v>271.6678505728525</v>
      </c>
      <c r="H35">
        <f t="shared" si="5"/>
        <v>14640.810100103263</v>
      </c>
      <c r="I35">
        <f t="shared" si="6"/>
        <v>3415222.762059777</v>
      </c>
      <c r="N35">
        <f>Input!J36</f>
        <v>9.5937231428574705</v>
      </c>
      <c r="O35">
        <f t="shared" si="7"/>
        <v>8.1782558571428581</v>
      </c>
      <c r="P35">
        <f t="shared" si="8"/>
        <v>0.79526007294095336</v>
      </c>
      <c r="Q35">
        <f t="shared" si="9"/>
        <v>54.508626749543097</v>
      </c>
      <c r="R35">
        <f t="shared" si="10"/>
        <v>174.01563483729399</v>
      </c>
    </row>
    <row r="36" spans="1:18" x14ac:dyDescent="0.25">
      <c r="A36">
        <f>Input!G37</f>
        <v>169</v>
      </c>
      <c r="B36">
        <f t="shared" si="0"/>
        <v>33</v>
      </c>
      <c r="C36">
        <f t="shared" si="1"/>
        <v>5.2237813182570147E-2</v>
      </c>
      <c r="D36">
        <f t="shared" si="2"/>
        <v>4.2119972975470168E-3</v>
      </c>
      <c r="E36" s="4">
        <f>Input!I37</f>
        <v>1807.2634652857143</v>
      </c>
      <c r="F36">
        <f t="shared" si="3"/>
        <v>160.28857071428547</v>
      </c>
      <c r="G36">
        <f t="shared" si="4"/>
        <v>287.57449464240779</v>
      </c>
      <c r="H36">
        <f t="shared" si="5"/>
        <v>16201.706430235741</v>
      </c>
      <c r="I36">
        <f t="shared" si="6"/>
        <v>3356683.8046697374</v>
      </c>
      <c r="N36">
        <f>Input!J37</f>
        <v>9.6199354285713525</v>
      </c>
      <c r="O36">
        <f t="shared" si="7"/>
        <v>8.2044681428567401</v>
      </c>
      <c r="P36">
        <f t="shared" si="8"/>
        <v>0.84172566854326192</v>
      </c>
      <c r="Q36">
        <f t="shared" si="9"/>
        <v>54.209976743059755</v>
      </c>
      <c r="R36">
        <f t="shared" si="10"/>
        <v>172.79189221187508</v>
      </c>
    </row>
    <row r="37" spans="1:18" x14ac:dyDescent="0.25">
      <c r="A37">
        <f>Input!G38</f>
        <v>170</v>
      </c>
      <c r="B37">
        <f t="shared" si="0"/>
        <v>34</v>
      </c>
      <c r="C37">
        <f t="shared" si="1"/>
        <v>5.3820777218405606E-2</v>
      </c>
      <c r="D37">
        <f t="shared" si="2"/>
        <v>4.451553124146447E-3</v>
      </c>
      <c r="E37" s="4">
        <f>Input!I38</f>
        <v>1817.119312</v>
      </c>
      <c r="F37">
        <f t="shared" si="3"/>
        <v>170.14441742857116</v>
      </c>
      <c r="G37">
        <f t="shared" si="4"/>
        <v>303.89381460303554</v>
      </c>
      <c r="H37">
        <f t="shared" si="5"/>
        <v>17888.901244532619</v>
      </c>
      <c r="I37">
        <f t="shared" si="6"/>
        <v>3297152.0407723966</v>
      </c>
      <c r="N37">
        <f>Input!J38</f>
        <v>9.8558467142856898</v>
      </c>
      <c r="O37">
        <f t="shared" si="7"/>
        <v>8.4403794285710774</v>
      </c>
      <c r="P37">
        <f t="shared" si="8"/>
        <v>0.889385429261766</v>
      </c>
      <c r="Q37">
        <f t="shared" si="9"/>
        <v>57.01751037760522</v>
      </c>
      <c r="R37">
        <f t="shared" si="10"/>
        <v>171.54118541113553</v>
      </c>
    </row>
    <row r="38" spans="1:18" x14ac:dyDescent="0.25">
      <c r="A38">
        <f>Input!G39</f>
        <v>171</v>
      </c>
      <c r="B38">
        <f t="shared" si="0"/>
        <v>35</v>
      </c>
      <c r="C38">
        <f t="shared" si="1"/>
        <v>5.5403741254241065E-2</v>
      </c>
      <c r="D38">
        <f t="shared" si="2"/>
        <v>4.6971951694973653E-3</v>
      </c>
      <c r="E38" s="4">
        <f>Input!I39</f>
        <v>1826.5557609999998</v>
      </c>
      <c r="F38">
        <f t="shared" si="3"/>
        <v>179.58086642857097</v>
      </c>
      <c r="G38">
        <f t="shared" si="4"/>
        <v>320.62368838715111</v>
      </c>
      <c r="H38">
        <f t="shared" si="5"/>
        <v>19893.077626039736</v>
      </c>
      <c r="I38">
        <f t="shared" si="6"/>
        <v>3236675.5134256631</v>
      </c>
      <c r="N38">
        <f>Input!J39</f>
        <v>9.4364489999998113</v>
      </c>
      <c r="O38">
        <f t="shared" si="7"/>
        <v>8.0209817142851989</v>
      </c>
      <c r="P38">
        <f t="shared" si="8"/>
        <v>0.9382322873229979</v>
      </c>
      <c r="Q38">
        <f t="shared" si="9"/>
        <v>50.165339445133391</v>
      </c>
      <c r="R38">
        <f t="shared" si="10"/>
        <v>170.2640403648245</v>
      </c>
    </row>
    <row r="39" spans="1:18" x14ac:dyDescent="0.25">
      <c r="A39">
        <f>Input!G40</f>
        <v>172</v>
      </c>
      <c r="B39">
        <f t="shared" si="0"/>
        <v>36</v>
      </c>
      <c r="C39">
        <f t="shared" si="1"/>
        <v>5.6986705290076524E-2</v>
      </c>
      <c r="D39">
        <f t="shared" si="2"/>
        <v>4.9488975417422464E-3</v>
      </c>
      <c r="E39" s="4">
        <f>Input!I40</f>
        <v>1836.4902448571429</v>
      </c>
      <c r="F39">
        <f t="shared" si="3"/>
        <v>189.51535028571402</v>
      </c>
      <c r="G39">
        <f t="shared" si="4"/>
        <v>337.76204879101113</v>
      </c>
      <c r="H39">
        <f t="shared" si="5"/>
        <v>21977.083617720458</v>
      </c>
      <c r="I39">
        <f t="shared" si="6"/>
        <v>3175302.8009646898</v>
      </c>
      <c r="N39">
        <f>Input!J40</f>
        <v>9.93448385714305</v>
      </c>
      <c r="O39">
        <f t="shared" si="7"/>
        <v>8.5190165714284376</v>
      </c>
      <c r="P39">
        <f t="shared" si="8"/>
        <v>0.98825931891978636</v>
      </c>
      <c r="Q39">
        <f t="shared" si="9"/>
        <v>56.712304796211654</v>
      </c>
      <c r="R39">
        <f t="shared" si="10"/>
        <v>168.96098498695233</v>
      </c>
    </row>
    <row r="40" spans="1:18" x14ac:dyDescent="0.25">
      <c r="A40">
        <f>Input!G41</f>
        <v>173</v>
      </c>
      <c r="B40">
        <f t="shared" si="0"/>
        <v>37</v>
      </c>
      <c r="C40">
        <f t="shared" si="1"/>
        <v>5.8569669325911983E-2</v>
      </c>
      <c r="D40">
        <f t="shared" si="2"/>
        <v>5.2066351842345896E-3</v>
      </c>
      <c r="E40" s="4">
        <f>Input!I41</f>
        <v>1845.559720857143</v>
      </c>
      <c r="F40">
        <f t="shared" si="3"/>
        <v>198.58482628571414</v>
      </c>
      <c r="G40">
        <f t="shared" si="4"/>
        <v>355.30687986181977</v>
      </c>
      <c r="H40">
        <f t="shared" si="5"/>
        <v>24561.802077111723</v>
      </c>
      <c r="I40">
        <f t="shared" si="6"/>
        <v>3113083.0219972893</v>
      </c>
      <c r="N40">
        <f>Input!J41</f>
        <v>9.0694760000001224</v>
      </c>
      <c r="O40">
        <f t="shared" si="7"/>
        <v>7.65400871428551</v>
      </c>
      <c r="P40">
        <f t="shared" si="8"/>
        <v>1.0394597338128118</v>
      </c>
      <c r="Q40">
        <f t="shared" si="9"/>
        <v>43.752258215072409</v>
      </c>
      <c r="R40">
        <f t="shared" si="10"/>
        <v>167.63254935146179</v>
      </c>
    </row>
    <row r="41" spans="1:18" x14ac:dyDescent="0.25">
      <c r="A41">
        <f>Input!G42</f>
        <v>174</v>
      </c>
      <c r="B41">
        <f t="shared" si="0"/>
        <v>38</v>
      </c>
      <c r="C41">
        <f t="shared" si="1"/>
        <v>6.0152633361747442E-2</v>
      </c>
      <c r="D41">
        <f t="shared" si="2"/>
        <v>5.4703838264795841E-3</v>
      </c>
      <c r="E41" s="4">
        <f>Input!I42</f>
        <v>1855.1796562857141</v>
      </c>
      <c r="F41">
        <f t="shared" si="3"/>
        <v>208.20476171428527</v>
      </c>
      <c r="G41">
        <f t="shared" si="4"/>
        <v>373.25621359928118</v>
      </c>
      <c r="H41">
        <f t="shared" si="5"/>
        <v>27241.981769345122</v>
      </c>
      <c r="I41">
        <f t="shared" si="6"/>
        <v>3050065.8392784158</v>
      </c>
      <c r="N41">
        <f>Input!J42</f>
        <v>9.6199354285711252</v>
      </c>
      <c r="O41">
        <f t="shared" si="7"/>
        <v>8.2044681428565127</v>
      </c>
      <c r="P41">
        <f t="shared" si="8"/>
        <v>1.09182686584986</v>
      </c>
      <c r="Q41">
        <f t="shared" si="9"/>
        <v>50.589665935378818</v>
      </c>
      <c r="R41">
        <f t="shared" si="10"/>
        <v>166.27926584373429</v>
      </c>
    </row>
    <row r="42" spans="1:18" x14ac:dyDescent="0.25">
      <c r="A42">
        <f>Input!G43</f>
        <v>175</v>
      </c>
      <c r="B42">
        <f t="shared" si="0"/>
        <v>39</v>
      </c>
      <c r="C42">
        <f t="shared" si="1"/>
        <v>6.17355973975829E-2</v>
      </c>
      <c r="D42">
        <f t="shared" si="2"/>
        <v>5.7401199391868161E-3</v>
      </c>
      <c r="E42" s="4">
        <f>Input!I43</f>
        <v>1863.9345840000001</v>
      </c>
      <c r="F42">
        <f t="shared" si="3"/>
        <v>216.95968942857121</v>
      </c>
      <c r="G42">
        <f t="shared" si="4"/>
        <v>391.60812693693589</v>
      </c>
      <c r="H42">
        <f t="shared" si="5"/>
        <v>30502.076724113162</v>
      </c>
      <c r="I42">
        <f t="shared" si="6"/>
        <v>2986301.4625955159</v>
      </c>
      <c r="N42">
        <f>Input!J43</f>
        <v>8.754927714285941</v>
      </c>
      <c r="O42">
        <f t="shared" si="7"/>
        <v>7.3394604285713285</v>
      </c>
      <c r="P42">
        <f t="shared" si="8"/>
        <v>1.1453541643009384</v>
      </c>
      <c r="Q42">
        <f t="shared" si="9"/>
        <v>38.36695241307369</v>
      </c>
      <c r="R42">
        <f t="shared" si="10"/>
        <v>164.90166929065836</v>
      </c>
    </row>
    <row r="43" spans="1:18" x14ac:dyDescent="0.25">
      <c r="A43">
        <f>Input!G44</f>
        <v>176</v>
      </c>
      <c r="B43">
        <f t="shared" si="0"/>
        <v>40</v>
      </c>
      <c r="C43">
        <f t="shared" si="1"/>
        <v>6.3318561433418366E-2</v>
      </c>
      <c r="D43">
        <f t="shared" si="2"/>
        <v>6.0158206929925677E-3</v>
      </c>
      <c r="E43" s="4">
        <f>Input!I44</f>
        <v>1872.2701140000001</v>
      </c>
      <c r="F43">
        <f t="shared" si="3"/>
        <v>225.29521942857127</v>
      </c>
      <c r="G43">
        <f t="shared" si="4"/>
        <v>410.36073897294358</v>
      </c>
      <c r="H43">
        <f t="shared" si="5"/>
        <v>34249.246524228445</v>
      </c>
      <c r="I43">
        <f t="shared" si="6"/>
        <v>2921840.6507793153</v>
      </c>
      <c r="N43">
        <f>Input!J44</f>
        <v>8.3355300000000625</v>
      </c>
      <c r="O43">
        <f t="shared" si="7"/>
        <v>6.9200627142854501</v>
      </c>
      <c r="P43">
        <f t="shared" si="8"/>
        <v>1.2000351859210809</v>
      </c>
      <c r="Q43">
        <f t="shared" si="9"/>
        <v>32.718714925246196</v>
      </c>
      <c r="R43">
        <f t="shared" si="10"/>
        <v>163.50029707161912</v>
      </c>
    </row>
    <row r="44" spans="1:18" x14ac:dyDescent="0.25">
      <c r="A44">
        <f>Input!G45</f>
        <v>177</v>
      </c>
      <c r="B44">
        <f t="shared" si="0"/>
        <v>41</v>
      </c>
      <c r="C44">
        <f t="shared" si="1"/>
        <v>6.4901525469253818E-2</v>
      </c>
      <c r="D44">
        <f t="shared" si="2"/>
        <v>6.297463920466876E-3</v>
      </c>
      <c r="E44" s="4">
        <f>Input!I45</f>
        <v>1881.051254</v>
      </c>
      <c r="F44">
        <f t="shared" si="3"/>
        <v>234.0763594285711</v>
      </c>
      <c r="G44">
        <f t="shared" si="4"/>
        <v>429.51220842418195</v>
      </c>
      <c r="H44">
        <f t="shared" si="5"/>
        <v>38195.17107263521</v>
      </c>
      <c r="I44">
        <f t="shared" si="6"/>
        <v>2856734.712938271</v>
      </c>
      <c r="N44">
        <f>Input!J45</f>
        <v>8.781139999999823</v>
      </c>
      <c r="O44">
        <f t="shared" si="7"/>
        <v>7.3656727142852105</v>
      </c>
      <c r="P44">
        <f t="shared" si="8"/>
        <v>1.2558635876641806</v>
      </c>
      <c r="Q44">
        <f t="shared" si="9"/>
        <v>37.32976756374164</v>
      </c>
      <c r="R44">
        <f t="shared" si="10"/>
        <v>162.07568921245442</v>
      </c>
    </row>
    <row r="45" spans="1:18" x14ac:dyDescent="0.25">
      <c r="A45">
        <f>Input!G46</f>
        <v>178</v>
      </c>
      <c r="B45">
        <f t="shared" si="0"/>
        <v>42</v>
      </c>
      <c r="C45">
        <f t="shared" si="1"/>
        <v>6.6484489505089284E-2</v>
      </c>
      <c r="D45">
        <f t="shared" si="2"/>
        <v>6.5850280810692847E-3</v>
      </c>
      <c r="E45" s="4">
        <f>Input!I46</f>
        <v>1890.0420928571427</v>
      </c>
      <c r="F45">
        <f t="shared" si="3"/>
        <v>243.06719828571386</v>
      </c>
      <c r="G45">
        <f t="shared" si="4"/>
        <v>449.06073128075872</v>
      </c>
      <c r="H45">
        <f t="shared" si="5"/>
        <v>42433.335635780633</v>
      </c>
      <c r="I45">
        <f t="shared" si="6"/>
        <v>2791035.5090022208</v>
      </c>
      <c r="N45">
        <f>Input!J46</f>
        <v>8.9908388571427622</v>
      </c>
      <c r="O45">
        <f t="shared" si="7"/>
        <v>7.5753715714281498</v>
      </c>
      <c r="P45">
        <f t="shared" si="8"/>
        <v>1.3128331199809125</v>
      </c>
      <c r="Q45">
        <f t="shared" si="9"/>
        <v>39.21938785585516</v>
      </c>
      <c r="R45">
        <f t="shared" si="10"/>
        <v>160.6283884641615</v>
      </c>
    </row>
    <row r="46" spans="1:18" x14ac:dyDescent="0.25">
      <c r="A46">
        <f>Input!G47</f>
        <v>179</v>
      </c>
      <c r="B46">
        <f t="shared" si="0"/>
        <v>43</v>
      </c>
      <c r="C46">
        <f t="shared" si="1"/>
        <v>6.8067453540924736E-2</v>
      </c>
      <c r="D46">
        <f t="shared" si="2"/>
        <v>6.8784922287589761E-3</v>
      </c>
      <c r="E46" s="4">
        <f>Input!I47</f>
        <v>1899.0067194285714</v>
      </c>
      <c r="F46">
        <f t="shared" si="3"/>
        <v>252.03182485714251</v>
      </c>
      <c r="G46">
        <f t="shared" si="4"/>
        <v>469.0045386408234</v>
      </c>
      <c r="H46">
        <f t="shared" si="5"/>
        <v>47077.158526655105</v>
      </c>
      <c r="I46">
        <f t="shared" si="6"/>
        <v>2724795.4496499039</v>
      </c>
      <c r="N46">
        <f>Input!J47</f>
        <v>8.9646265714286528</v>
      </c>
      <c r="O46">
        <f t="shared" si="7"/>
        <v>7.5491592857140404</v>
      </c>
      <c r="P46">
        <f t="shared" si="8"/>
        <v>1.370937620642168</v>
      </c>
      <c r="Q46">
        <f t="shared" si="9"/>
        <v>38.170422942763452</v>
      </c>
      <c r="R46">
        <f t="shared" si="10"/>
        <v>159.15894036791209</v>
      </c>
    </row>
    <row r="47" spans="1:18" x14ac:dyDescent="0.25">
      <c r="A47">
        <f>Input!G48</f>
        <v>180</v>
      </c>
      <c r="B47">
        <f t="shared" si="0"/>
        <v>44</v>
      </c>
      <c r="C47">
        <f t="shared" si="1"/>
        <v>6.9650417576760201E-2</v>
      </c>
      <c r="D47">
        <f t="shared" si="2"/>
        <v>7.1778359820005369E-3</v>
      </c>
      <c r="E47" s="4">
        <f>Input!I48</f>
        <v>1908.0499830000001</v>
      </c>
      <c r="F47">
        <f t="shared" si="3"/>
        <v>261.07508842857123</v>
      </c>
      <c r="G47">
        <f t="shared" si="4"/>
        <v>489.34189470810122</v>
      </c>
      <c r="H47">
        <f t="shared" si="5"/>
        <v>52105.734849056469</v>
      </c>
      <c r="I47">
        <f t="shared" si="6"/>
        <v>2658067.4956852389</v>
      </c>
      <c r="N47">
        <f>Input!J48</f>
        <v>9.0432635714287244</v>
      </c>
      <c r="O47">
        <f t="shared" si="7"/>
        <v>7.6277962857141119</v>
      </c>
      <c r="P47">
        <f t="shared" si="8"/>
        <v>1.430171009036499</v>
      </c>
      <c r="Q47">
        <f t="shared" si="9"/>
        <v>38.410559070113258</v>
      </c>
      <c r="R47">
        <f t="shared" si="10"/>
        <v>157.66789330774404</v>
      </c>
    </row>
    <row r="48" spans="1:18" x14ac:dyDescent="0.25">
      <c r="A48">
        <f>Input!G49</f>
        <v>181</v>
      </c>
      <c r="B48">
        <f t="shared" si="0"/>
        <v>45</v>
      </c>
      <c r="C48">
        <f t="shared" si="1"/>
        <v>7.1233381612595653E-2</v>
      </c>
      <c r="D48">
        <f t="shared" si="2"/>
        <v>7.4830394959371554E-3</v>
      </c>
      <c r="E48" s="4">
        <f>Input!I49</f>
        <v>1916.0971770000001</v>
      </c>
      <c r="F48">
        <f t="shared" si="3"/>
        <v>269.12228242857122</v>
      </c>
      <c r="G48">
        <f t="shared" si="4"/>
        <v>510.07109493657737</v>
      </c>
      <c r="H48">
        <f t="shared" si="5"/>
        <v>58056.330249018298</v>
      </c>
      <c r="I48">
        <f t="shared" si="6"/>
        <v>2590905.1569194645</v>
      </c>
      <c r="N48">
        <f>Input!J49</f>
        <v>8.0471939999999904</v>
      </c>
      <c r="O48">
        <f t="shared" si="7"/>
        <v>6.631726714285378</v>
      </c>
      <c r="P48">
        <f t="shared" si="8"/>
        <v>1.4905272808961834</v>
      </c>
      <c r="Q48">
        <f t="shared" si="9"/>
        <v>26.431931613881382</v>
      </c>
      <c r="R48">
        <f t="shared" si="10"/>
        <v>156.1557985521319</v>
      </c>
    </row>
    <row r="49" spans="1:18" x14ac:dyDescent="0.25">
      <c r="A49">
        <f>Input!G50</f>
        <v>182</v>
      </c>
      <c r="B49">
        <f t="shared" si="0"/>
        <v>46</v>
      </c>
      <c r="C49">
        <f t="shared" si="1"/>
        <v>7.2816345648431119E-2</v>
      </c>
      <c r="D49">
        <f t="shared" si="2"/>
        <v>7.7940834365295792E-3</v>
      </c>
      <c r="E49" s="4">
        <f>Input!I50</f>
        <v>1924.2754327142854</v>
      </c>
      <c r="F49">
        <f t="shared" si="3"/>
        <v>277.30053814285657</v>
      </c>
      <c r="G49">
        <f t="shared" si="4"/>
        <v>531.19046430862079</v>
      </c>
      <c r="H49">
        <f t="shared" si="5"/>
        <v>64460.094608457206</v>
      </c>
      <c r="I49">
        <f t="shared" si="6"/>
        <v>2523362.4906091304</v>
      </c>
      <c r="N49">
        <f>Input!J50</f>
        <v>8.178255714285342</v>
      </c>
      <c r="O49">
        <f t="shared" si="7"/>
        <v>6.7627884285707296</v>
      </c>
      <c r="P49">
        <f t="shared" si="8"/>
        <v>1.5520005034118014</v>
      </c>
      <c r="Q49">
        <f t="shared" si="9"/>
        <v>27.152310800982086</v>
      </c>
      <c r="R49">
        <f t="shared" si="10"/>
        <v>154.62321028549928</v>
      </c>
    </row>
    <row r="50" spans="1:18" x14ac:dyDescent="0.25">
      <c r="A50">
        <f>Input!G51</f>
        <v>183</v>
      </c>
      <c r="B50">
        <f t="shared" si="0"/>
        <v>47</v>
      </c>
      <c r="C50">
        <f t="shared" si="1"/>
        <v>7.4399309684266571E-2</v>
      </c>
      <c r="D50">
        <f t="shared" si="2"/>
        <v>8.1109489564816922E-3</v>
      </c>
      <c r="E50" s="4">
        <f>Input!I51</f>
        <v>1932.6633872857142</v>
      </c>
      <c r="F50">
        <f t="shared" si="3"/>
        <v>285.6884927142853</v>
      </c>
      <c r="G50">
        <f t="shared" si="4"/>
        <v>552.69835573432556</v>
      </c>
      <c r="H50">
        <f t="shared" si="5"/>
        <v>71294.266949980665</v>
      </c>
      <c r="I50">
        <f t="shared" si="6"/>
        <v>2455494.0994942132</v>
      </c>
      <c r="N50">
        <f>Input!J51</f>
        <v>8.387954571428736</v>
      </c>
      <c r="O50">
        <f t="shared" si="7"/>
        <v>6.9724872857141236</v>
      </c>
      <c r="P50">
        <f t="shared" si="8"/>
        <v>1.6145848106997229</v>
      </c>
      <c r="Q50">
        <f t="shared" si="9"/>
        <v>28.707118931765439</v>
      </c>
      <c r="R50">
        <f t="shared" si="10"/>
        <v>153.07068563061304</v>
      </c>
    </row>
    <row r="51" spans="1:18" x14ac:dyDescent="0.25">
      <c r="A51">
        <f>Input!G52</f>
        <v>184</v>
      </c>
      <c r="B51">
        <f t="shared" si="0"/>
        <v>48</v>
      </c>
      <c r="C51">
        <f t="shared" si="1"/>
        <v>7.5982273720102037E-2</v>
      </c>
      <c r="D51">
        <f t="shared" si="2"/>
        <v>8.4336176727936134E-3</v>
      </c>
      <c r="E51" s="4">
        <f>Input!I52</f>
        <v>1942.8075700000002</v>
      </c>
      <c r="F51">
        <f t="shared" si="3"/>
        <v>295.83267542857129</v>
      </c>
      <c r="G51">
        <f t="shared" si="4"/>
        <v>574.59314856122967</v>
      </c>
      <c r="H51">
        <f t="shared" si="5"/>
        <v>77707.401381143558</v>
      </c>
      <c r="I51">
        <f t="shared" si="6"/>
        <v>2387355.1294753565</v>
      </c>
      <c r="N51">
        <f>Input!J52</f>
        <v>10.144182714285989</v>
      </c>
      <c r="O51">
        <f t="shared" si="7"/>
        <v>8.7287154285713768</v>
      </c>
      <c r="P51">
        <f t="shared" si="8"/>
        <v>1.6782743995908844</v>
      </c>
      <c r="Q51">
        <f t="shared" si="9"/>
        <v>49.708718703131495</v>
      </c>
      <c r="R51">
        <f t="shared" si="10"/>
        <v>151.49878466269456</v>
      </c>
    </row>
    <row r="52" spans="1:18" x14ac:dyDescent="0.25">
      <c r="A52">
        <f>Input!G53</f>
        <v>185</v>
      </c>
      <c r="B52">
        <f t="shared" si="0"/>
        <v>49</v>
      </c>
      <c r="C52">
        <f t="shared" si="1"/>
        <v>7.7565237755937488E-2</v>
      </c>
      <c r="D52">
        <f t="shared" si="2"/>
        <v>8.7620716458004129E-3</v>
      </c>
      <c r="E52" s="4">
        <f>Input!I53</f>
        <v>1953.7381234285715</v>
      </c>
      <c r="F52">
        <f t="shared" si="3"/>
        <v>306.76322885714262</v>
      </c>
      <c r="G52">
        <f t="shared" si="4"/>
        <v>596.87324718484922</v>
      </c>
      <c r="H52">
        <f t="shared" si="5"/>
        <v>84163.822734102258</v>
      </c>
      <c r="I52">
        <f t="shared" si="6"/>
        <v>2319001.2669644905</v>
      </c>
      <c r="N52">
        <f>Input!J53</f>
        <v>10.930553428571329</v>
      </c>
      <c r="O52">
        <f t="shared" si="7"/>
        <v>9.5150861428567168</v>
      </c>
      <c r="P52">
        <f t="shared" si="8"/>
        <v>1.743063525712675</v>
      </c>
      <c r="Q52">
        <f t="shared" si="9"/>
        <v>60.404335561398526</v>
      </c>
      <c r="R52">
        <f t="shared" si="10"/>
        <v>149.90807041599024</v>
      </c>
    </row>
    <row r="53" spans="1:18" x14ac:dyDescent="0.25">
      <c r="A53">
        <f>Input!G54</f>
        <v>186</v>
      </c>
      <c r="B53">
        <f t="shared" si="0"/>
        <v>50</v>
      </c>
      <c r="C53">
        <f t="shared" si="1"/>
        <v>7.9148201791772954E-2</v>
      </c>
      <c r="D53">
        <f t="shared" si="2"/>
        <v>9.0962933595694177E-3</v>
      </c>
      <c r="E53" s="4">
        <f>Input!I54</f>
        <v>1967.6306732857142</v>
      </c>
      <c r="F53">
        <f t="shared" si="3"/>
        <v>320.65577871428536</v>
      </c>
      <c r="G53">
        <f t="shared" si="4"/>
        <v>619.5370797511921</v>
      </c>
      <c r="H53">
        <f t="shared" si="5"/>
        <v>89330.032109514068</v>
      </c>
      <c r="I53">
        <f t="shared" si="6"/>
        <v>2250488.7359401491</v>
      </c>
      <c r="N53">
        <f>Input!J54</f>
        <v>13.89254985714274</v>
      </c>
      <c r="O53">
        <f t="shared" si="7"/>
        <v>12.477082571428127</v>
      </c>
      <c r="P53">
        <f t="shared" si="8"/>
        <v>1.8089464998387137</v>
      </c>
      <c r="Q53">
        <f t="shared" si="9"/>
        <v>113.80912724194721</v>
      </c>
      <c r="R53">
        <f t="shared" si="10"/>
        <v>148.29910888346589</v>
      </c>
    </row>
    <row r="54" spans="1:18" x14ac:dyDescent="0.25">
      <c r="A54">
        <f>Input!G55</f>
        <v>187</v>
      </c>
      <c r="B54">
        <f t="shared" si="0"/>
        <v>51</v>
      </c>
      <c r="C54">
        <f t="shared" si="1"/>
        <v>8.0731165827608406E-2</v>
      </c>
      <c r="D54">
        <f t="shared" si="2"/>
        <v>9.4362657035425238E-3</v>
      </c>
      <c r="E54" s="4">
        <f>Input!I55</f>
        <v>1982.7814164285717</v>
      </c>
      <c r="F54">
        <f t="shared" si="3"/>
        <v>335.8065218571428</v>
      </c>
      <c r="G54">
        <f t="shared" si="4"/>
        <v>642.58309694374805</v>
      </c>
      <c r="H54">
        <f t="shared" si="5"/>
        <v>94111.867021867554</v>
      </c>
      <c r="I54">
        <f t="shared" si="6"/>
        <v>2181874.2947340561</v>
      </c>
      <c r="N54">
        <f>Input!J55</f>
        <v>15.150743142857436</v>
      </c>
      <c r="O54">
        <f t="shared" si="7"/>
        <v>13.735275857142824</v>
      </c>
      <c r="P54">
        <f t="shared" si="8"/>
        <v>1.8759176844839685</v>
      </c>
      <c r="Q54">
        <f t="shared" si="9"/>
        <v>140.64437626741037</v>
      </c>
      <c r="R54">
        <f t="shared" si="10"/>
        <v>146.67246901021772</v>
      </c>
    </row>
    <row r="55" spans="1:18" x14ac:dyDescent="0.25">
      <c r="A55">
        <f>Input!G56</f>
        <v>188</v>
      </c>
      <c r="B55">
        <f t="shared" si="0"/>
        <v>52</v>
      </c>
      <c r="C55">
        <f t="shared" si="1"/>
        <v>8.2314129863443872E-2</v>
      </c>
      <c r="D55">
        <f t="shared" si="2"/>
        <v>9.7819719553212427E-3</v>
      </c>
      <c r="E55" s="4">
        <f>Input!I56</f>
        <v>1999.7932369999999</v>
      </c>
      <c r="F55">
        <f t="shared" si="3"/>
        <v>352.81834242857099</v>
      </c>
      <c r="G55">
        <f t="shared" si="4"/>
        <v>666.00977084785097</v>
      </c>
      <c r="H55">
        <f t="shared" si="5"/>
        <v>98088.870835308975</v>
      </c>
      <c r="I55">
        <f t="shared" si="6"/>
        <v>2113215.232573865</v>
      </c>
      <c r="N55">
        <f>Input!J56</f>
        <v>17.011820571428188</v>
      </c>
      <c r="O55">
        <f t="shared" si="7"/>
        <v>15.596353285713576</v>
      </c>
      <c r="P55">
        <f t="shared" si="8"/>
        <v>1.9439714907249377</v>
      </c>
      <c r="Q55">
        <f t="shared" si="9"/>
        <v>186.38752867613721</v>
      </c>
      <c r="R55">
        <f t="shared" si="10"/>
        <v>145.02872268113256</v>
      </c>
    </row>
    <row r="56" spans="1:18" x14ac:dyDescent="0.25">
      <c r="A56">
        <f>Input!G57</f>
        <v>189</v>
      </c>
      <c r="B56">
        <f t="shared" si="0"/>
        <v>53</v>
      </c>
      <c r="C56">
        <f t="shared" si="1"/>
        <v>8.3897093899279324E-2</v>
      </c>
      <c r="D56">
        <f t="shared" si="2"/>
        <v>1.0133395764502659E-2</v>
      </c>
      <c r="E56" s="4">
        <f>Input!I57</f>
        <v>2017.7487024285713</v>
      </c>
      <c r="F56">
        <f t="shared" si="3"/>
        <v>370.7738078571424</v>
      </c>
      <c r="G56">
        <f t="shared" si="4"/>
        <v>689.81559388616358</v>
      </c>
      <c r="H56">
        <f t="shared" si="5"/>
        <v>101787.66123258774</v>
      </c>
      <c r="I56">
        <f t="shared" si="6"/>
        <v>2044569.365903809</v>
      </c>
      <c r="N56">
        <f>Input!J57</f>
        <v>17.955465428571415</v>
      </c>
      <c r="O56">
        <f t="shared" si="7"/>
        <v>16.539998142856803</v>
      </c>
      <c r="P56">
        <f t="shared" si="8"/>
        <v>2.0131023752266803</v>
      </c>
      <c r="Q56">
        <f t="shared" si="9"/>
        <v>211.03070064358997</v>
      </c>
      <c r="R56">
        <f t="shared" si="10"/>
        <v>143.36844470327605</v>
      </c>
    </row>
    <row r="57" spans="1:18" x14ac:dyDescent="0.25">
      <c r="A57">
        <f>Input!G58</f>
        <v>190</v>
      </c>
      <c r="B57">
        <f t="shared" si="0"/>
        <v>54</v>
      </c>
      <c r="C57">
        <f t="shared" si="1"/>
        <v>8.5480057935114789E-2</v>
      </c>
      <c r="D57">
        <f t="shared" si="2"/>
        <v>1.049052113748334E-2</v>
      </c>
      <c r="E57" s="4">
        <f>Input!I58</f>
        <v>2037.2769094285718</v>
      </c>
      <c r="F57">
        <f t="shared" si="3"/>
        <v>390.30201485714292</v>
      </c>
      <c r="G57">
        <f t="shared" si="4"/>
        <v>713.99907781976106</v>
      </c>
      <c r="H57">
        <f t="shared" si="5"/>
        <v>104779.78857062517</v>
      </c>
      <c r="I57">
        <f t="shared" si="6"/>
        <v>1975995.0345024443</v>
      </c>
      <c r="N57">
        <f>Input!J58</f>
        <v>19.528207000000521</v>
      </c>
      <c r="O57">
        <f t="shared" si="7"/>
        <v>18.112739714285908</v>
      </c>
      <c r="P57">
        <f t="shared" si="8"/>
        <v>2.0833048374602523</v>
      </c>
      <c r="Q57">
        <f t="shared" si="9"/>
        <v>256.94278247039466</v>
      </c>
      <c r="R57">
        <f t="shared" si="10"/>
        <v>141.69221278343946</v>
      </c>
    </row>
    <row r="58" spans="1:18" x14ac:dyDescent="0.25">
      <c r="A58">
        <f>Input!G59</f>
        <v>191</v>
      </c>
      <c r="B58">
        <f t="shared" si="0"/>
        <v>55</v>
      </c>
      <c r="C58">
        <f t="shared" si="1"/>
        <v>8.7063021970950241E-2</v>
      </c>
      <c r="D58">
        <f t="shared" si="2"/>
        <v>1.0853332423156146E-2</v>
      </c>
      <c r="E58" s="4">
        <f>Input!I59</f>
        <v>2056.6478421428569</v>
      </c>
      <c r="F58">
        <f t="shared" si="3"/>
        <v>409.67294757142804</v>
      </c>
      <c r="G58">
        <f t="shared" si="4"/>
        <v>738.55875280963357</v>
      </c>
      <c r="H58">
        <f t="shared" si="5"/>
        <v>108165.87288718286</v>
      </c>
      <c r="I58">
        <f t="shared" si="6"/>
        <v>1907551.0974152882</v>
      </c>
      <c r="N58">
        <f>Input!J59</f>
        <v>19.370932714285118</v>
      </c>
      <c r="O58">
        <f t="shared" si="7"/>
        <v>17.955465428570506</v>
      </c>
      <c r="P58">
        <f t="shared" si="8"/>
        <v>2.1545734170956816</v>
      </c>
      <c r="Q58">
        <f t="shared" si="9"/>
        <v>249.66818835828892</v>
      </c>
      <c r="R58">
        <f t="shared" si="10"/>
        <v>140.00060750123586</v>
      </c>
    </row>
    <row r="59" spans="1:18" x14ac:dyDescent="0.25">
      <c r="A59">
        <f>Input!G60</f>
        <v>192</v>
      </c>
      <c r="B59">
        <f t="shared" si="0"/>
        <v>56</v>
      </c>
      <c r="C59">
        <f t="shared" si="1"/>
        <v>8.8645986006785707E-2</v>
      </c>
      <c r="D59">
        <f t="shared" si="2"/>
        <v>1.1221814299432238E-2</v>
      </c>
      <c r="E59" s="4">
        <f>Input!I60</f>
        <v>2076.3595355714283</v>
      </c>
      <c r="F59">
        <f t="shared" si="3"/>
        <v>429.38464099999942</v>
      </c>
      <c r="G59">
        <f t="shared" si="4"/>
        <v>763.49316653392884</v>
      </c>
      <c r="H59">
        <f t="shared" si="5"/>
        <v>111628.50683445636</v>
      </c>
      <c r="I59">
        <f t="shared" si="6"/>
        <v>1839296.9287182782</v>
      </c>
      <c r="N59">
        <f>Input!J60</f>
        <v>19.71169342857138</v>
      </c>
      <c r="O59">
        <f t="shared" si="7"/>
        <v>18.296226142856767</v>
      </c>
      <c r="P59">
        <f t="shared" si="8"/>
        <v>2.2269026915570711</v>
      </c>
      <c r="Q59">
        <f t="shared" si="9"/>
        <v>258.22315618249036</v>
      </c>
      <c r="R59">
        <f t="shared" si="10"/>
        <v>138.29421227809664</v>
      </c>
    </row>
    <row r="60" spans="1:18" x14ac:dyDescent="0.25">
      <c r="A60">
        <f>Input!G61</f>
        <v>193</v>
      </c>
      <c r="B60">
        <f t="shared" si="0"/>
        <v>57</v>
      </c>
      <c r="C60">
        <f t="shared" si="1"/>
        <v>9.0228950042621159E-2</v>
      </c>
      <c r="D60">
        <f t="shared" si="2"/>
        <v>1.1595951760526461E-2</v>
      </c>
      <c r="E60" s="4">
        <f>Input!I61</f>
        <v>2095.0227345714284</v>
      </c>
      <c r="F60">
        <f t="shared" si="3"/>
        <v>448.0478399999995</v>
      </c>
      <c r="G60">
        <f t="shared" si="4"/>
        <v>788.80088335693824</v>
      </c>
      <c r="H60">
        <f t="shared" si="5"/>
        <v>116112.63655701578</v>
      </c>
      <c r="I60">
        <f t="shared" si="6"/>
        <v>1771292.4131257536</v>
      </c>
      <c r="N60">
        <f>Input!J61</f>
        <v>18.663199000000077</v>
      </c>
      <c r="O60">
        <f t="shared" si="7"/>
        <v>17.247731714285464</v>
      </c>
      <c r="P60">
        <f t="shared" si="8"/>
        <v>2.3002872737275935</v>
      </c>
      <c r="Q60">
        <f t="shared" si="9"/>
        <v>223.42609530356438</v>
      </c>
      <c r="R60">
        <f t="shared" si="10"/>
        <v>136.57361334248904</v>
      </c>
    </row>
    <row r="61" spans="1:18" x14ac:dyDescent="0.25">
      <c r="A61">
        <f>Input!G62</f>
        <v>194</v>
      </c>
      <c r="B61">
        <f t="shared" si="0"/>
        <v>58</v>
      </c>
      <c r="C61">
        <f t="shared" si="1"/>
        <v>9.1811914078456625E-2</v>
      </c>
      <c r="D61">
        <f t="shared" si="2"/>
        <v>1.1975730104950358E-2</v>
      </c>
      <c r="E61" s="4">
        <f>Input!I62</f>
        <v>2114.6033661428569</v>
      </c>
      <c r="F61">
        <f t="shared" si="3"/>
        <v>467.62847157142801</v>
      </c>
      <c r="G61">
        <f t="shared" si="4"/>
        <v>814.48048354586251</v>
      </c>
      <c r="H61">
        <f t="shared" si="5"/>
        <v>120306.31821071326</v>
      </c>
      <c r="I61">
        <f t="shared" si="6"/>
        <v>1703597.9414562345</v>
      </c>
      <c r="N61">
        <f>Input!J62</f>
        <v>19.580631571428512</v>
      </c>
      <c r="O61">
        <f t="shared" si="7"/>
        <v>18.1651642857139</v>
      </c>
      <c r="P61">
        <f t="shared" si="8"/>
        <v>2.374721809793344</v>
      </c>
      <c r="Q61">
        <f t="shared" si="9"/>
        <v>249.33807358535606</v>
      </c>
      <c r="R61">
        <f t="shared" si="10"/>
        <v>134.83939969164487</v>
      </c>
    </row>
    <row r="62" spans="1:18" x14ac:dyDescent="0.25">
      <c r="A62">
        <f>Input!G63</f>
        <v>195</v>
      </c>
      <c r="B62">
        <f t="shared" si="0"/>
        <v>59</v>
      </c>
      <c r="C62">
        <f t="shared" si="1"/>
        <v>9.3394878114292076E-2</v>
      </c>
      <c r="D62">
        <f t="shared" si="2"/>
        <v>1.2361134924161589E-2</v>
      </c>
      <c r="E62" s="4">
        <f>Input!I63</f>
        <v>2134.8393067142856</v>
      </c>
      <c r="F62">
        <f t="shared" si="3"/>
        <v>487.86441214285674</v>
      </c>
      <c r="G62">
        <f t="shared" si="4"/>
        <v>840.53056253189243</v>
      </c>
      <c r="H62">
        <f t="shared" si="5"/>
        <v>124373.41363022194</v>
      </c>
      <c r="I62">
        <f t="shared" si="6"/>
        <v>1636274.4059676088</v>
      </c>
      <c r="N62">
        <f>Input!J63</f>
        <v>20.235940571428728</v>
      </c>
      <c r="O62">
        <f t="shared" si="7"/>
        <v>18.820473285714115</v>
      </c>
      <c r="P62">
        <f t="shared" si="8"/>
        <v>2.4502009772159297</v>
      </c>
      <c r="Q62">
        <f t="shared" si="9"/>
        <v>267.98581545438253</v>
      </c>
      <c r="R62">
        <f t="shared" si="10"/>
        <v>133.09216305006464</v>
      </c>
    </row>
    <row r="63" spans="1:18" x14ac:dyDescent="0.25">
      <c r="A63">
        <f>Input!G64</f>
        <v>196</v>
      </c>
      <c r="B63">
        <f t="shared" si="0"/>
        <v>60</v>
      </c>
      <c r="C63">
        <f t="shared" si="1"/>
        <v>9.4977842150127542E-2</v>
      </c>
      <c r="D63">
        <f t="shared" si="2"/>
        <v>1.2752152091823428E-2</v>
      </c>
      <c r="E63" s="4">
        <f>Input!I64</f>
        <v>2155.3635832857144</v>
      </c>
      <c r="F63">
        <f t="shared" si="3"/>
        <v>508.38868871428554</v>
      </c>
      <c r="G63">
        <f t="shared" si="4"/>
        <v>866.94973021262729</v>
      </c>
      <c r="H63">
        <f t="shared" si="5"/>
        <v>128566.02048037556</v>
      </c>
      <c r="I63">
        <f t="shared" si="6"/>
        <v>1569383.1955717742</v>
      </c>
      <c r="N63">
        <f>Input!J64</f>
        <v>20.5242765714288</v>
      </c>
      <c r="O63">
        <f t="shared" si="7"/>
        <v>19.108809285714187</v>
      </c>
      <c r="P63">
        <f t="shared" si="8"/>
        <v>2.5267194828246216</v>
      </c>
      <c r="Q63">
        <f t="shared" si="9"/>
        <v>274.96570223109416</v>
      </c>
      <c r="R63">
        <f t="shared" si="10"/>
        <v>131.33249782503862</v>
      </c>
    </row>
    <row r="64" spans="1:18" x14ac:dyDescent="0.25">
      <c r="A64">
        <f>Input!G65</f>
        <v>197</v>
      </c>
      <c r="B64">
        <f t="shared" si="0"/>
        <v>61</v>
      </c>
      <c r="C64">
        <f t="shared" si="1"/>
        <v>9.6560806185962994E-2</v>
      </c>
      <c r="D64">
        <f t="shared" si="2"/>
        <v>1.3148767753631824E-2</v>
      </c>
      <c r="E64" s="4">
        <f>Input!I65</f>
        <v>2175.4422497142855</v>
      </c>
      <c r="F64">
        <f t="shared" si="3"/>
        <v>528.4673551428566</v>
      </c>
      <c r="G64">
        <f t="shared" si="4"/>
        <v>893.73661029268567</v>
      </c>
      <c r="H64">
        <f t="shared" si="5"/>
        <v>133421.62875771092</v>
      </c>
      <c r="I64">
        <f t="shared" si="6"/>
        <v>1502986.1909389792</v>
      </c>
      <c r="N64">
        <f>Input!J65</f>
        <v>20.078666428571069</v>
      </c>
      <c r="O64">
        <f t="shared" si="7"/>
        <v>18.663199142856456</v>
      </c>
      <c r="P64">
        <f t="shared" si="8"/>
        <v>2.6042720610196812</v>
      </c>
      <c r="Q64">
        <f t="shared" si="9"/>
        <v>257.88913901975059</v>
      </c>
      <c r="R64">
        <f t="shared" si="10"/>
        <v>129.56100105940479</v>
      </c>
    </row>
    <row r="65" spans="1:18" x14ac:dyDescent="0.25">
      <c r="A65">
        <f>Input!G66</f>
        <v>198</v>
      </c>
      <c r="B65">
        <f t="shared" si="0"/>
        <v>62</v>
      </c>
      <c r="C65">
        <f t="shared" si="1"/>
        <v>9.814377022179846E-2</v>
      </c>
      <c r="D65">
        <f t="shared" si="2"/>
        <v>1.3550968317671103E-2</v>
      </c>
      <c r="E65" s="4">
        <f>Input!I66</f>
        <v>2195.232580285714</v>
      </c>
      <c r="F65">
        <f t="shared" si="3"/>
        <v>548.25768571428512</v>
      </c>
      <c r="G65">
        <f t="shared" si="4"/>
        <v>920.88983966008709</v>
      </c>
      <c r="H65">
        <f t="shared" si="5"/>
        <v>138854.72215428785</v>
      </c>
      <c r="I65">
        <f t="shared" si="6"/>
        <v>1437145.7594999706</v>
      </c>
      <c r="N65">
        <f>Input!J66</f>
        <v>19.790330571428512</v>
      </c>
      <c r="O65">
        <f t="shared" si="7"/>
        <v>18.3748632857139</v>
      </c>
      <c r="P65">
        <f t="shared" si="8"/>
        <v>2.6828534720791666</v>
      </c>
      <c r="Q65">
        <f t="shared" si="9"/>
        <v>246.23917199120879</v>
      </c>
      <c r="R65">
        <f t="shared" si="10"/>
        <v>127.7782723817465</v>
      </c>
    </row>
    <row r="66" spans="1:18" x14ac:dyDescent="0.25">
      <c r="A66">
        <f>Input!G67</f>
        <v>199</v>
      </c>
      <c r="B66">
        <f t="shared" si="0"/>
        <v>63</v>
      </c>
      <c r="C66">
        <f t="shared" si="1"/>
        <v>9.9726734257633912E-2</v>
      </c>
      <c r="D66">
        <f t="shared" si="2"/>
        <v>1.395874044526272E-2</v>
      </c>
      <c r="E66" s="4">
        <f>Input!I67</f>
        <v>2215.416096142857</v>
      </c>
      <c r="F66">
        <f t="shared" si="3"/>
        <v>568.44120157142811</v>
      </c>
      <c r="G66">
        <f t="shared" si="4"/>
        <v>948.40806779589525</v>
      </c>
      <c r="H66">
        <f t="shared" si="5"/>
        <v>144374.8194284421</v>
      </c>
      <c r="I66">
        <f t="shared" si="6"/>
        <v>1371924.7503541131</v>
      </c>
      <c r="N66">
        <f>Input!J67</f>
        <v>20.183515857142993</v>
      </c>
      <c r="O66">
        <f t="shared" si="7"/>
        <v>18.76804857142838</v>
      </c>
      <c r="P66">
        <f t="shared" si="8"/>
        <v>2.7624585005621967</v>
      </c>
      <c r="Q66">
        <f t="shared" si="9"/>
        <v>256.17891351661018</v>
      </c>
      <c r="R66">
        <f t="shared" si="10"/>
        <v>125.98491395421367</v>
      </c>
    </row>
    <row r="67" spans="1:18" x14ac:dyDescent="0.25">
      <c r="A67">
        <f>Input!G68</f>
        <v>200</v>
      </c>
      <c r="B67">
        <f t="shared" si="0"/>
        <v>64</v>
      </c>
      <c r="C67">
        <f t="shared" si="1"/>
        <v>0.10130969829346938</v>
      </c>
      <c r="D67">
        <f t="shared" si="2"/>
        <v>1.4372071042274401E-2</v>
      </c>
      <c r="E67" s="4">
        <f>Input!I68</f>
        <v>2235.1277895714288</v>
      </c>
      <c r="F67">
        <f t="shared" si="3"/>
        <v>588.15289499999994</v>
      </c>
      <c r="G67">
        <f t="shared" si="4"/>
        <v>976.28995621490742</v>
      </c>
      <c r="H67">
        <f t="shared" si="5"/>
        <v>150650.37828854483</v>
      </c>
      <c r="I67">
        <f t="shared" si="6"/>
        <v>1307386.4890906885</v>
      </c>
      <c r="N67">
        <f>Input!J68</f>
        <v>19.711693428571834</v>
      </c>
      <c r="O67">
        <f t="shared" si="7"/>
        <v>18.296226142857222</v>
      </c>
      <c r="P67">
        <f t="shared" si="8"/>
        <v>2.8430819538022201</v>
      </c>
      <c r="Q67">
        <f t="shared" si="9"/>
        <v>238.7996653277244</v>
      </c>
      <c r="R67">
        <f t="shared" si="10"/>
        <v>124.18153041813876</v>
      </c>
    </row>
    <row r="68" spans="1:18" x14ac:dyDescent="0.25">
      <c r="A68">
        <f>Input!G69</f>
        <v>201</v>
      </c>
      <c r="B68">
        <f t="shared" ref="B68:B83" si="11">A68-$A$3</f>
        <v>65</v>
      </c>
      <c r="C68">
        <f t="shared" ref="C68:C83" si="12">B68*$AA$3</f>
        <v>0.10289266232930484</v>
      </c>
      <c r="D68">
        <f t="shared" ref="D68:D83" si="13">POWER(C68,$AB$3)</f>
        <v>1.479094725085963E-2</v>
      </c>
      <c r="E68" s="4">
        <f>Input!I69</f>
        <v>2255.494792</v>
      </c>
      <c r="F68">
        <f t="shared" ref="F68:F83" si="14">E68-$E$3</f>
        <v>608.51989742857108</v>
      </c>
      <c r="G68">
        <f t="shared" ref="G68:G83" si="15">$Z$3*(1-EXP(-1*D68))</f>
        <v>1004.5341779353373</v>
      </c>
      <c r="H68">
        <f t="shared" ref="H68:H83" si="16">(F68-G68)^2</f>
        <v>156827.31036529172</v>
      </c>
      <c r="I68">
        <f t="shared" ref="I68:I83" si="17">(G68-$J$4)^2</f>
        <v>1243594.7725299913</v>
      </c>
      <c r="N68">
        <f>Input!J69</f>
        <v>20.367002428571141</v>
      </c>
      <c r="O68">
        <f t="shared" ref="O68:O83" si="18">N68-$N$3</f>
        <v>18.951535142856528</v>
      </c>
      <c r="P68">
        <f t="shared" ref="P68:P83" si="19">POWER(C68,$AB$3)*EXP(-D68)*$Z$3*$AA$3*$AB$3</f>
        <v>2.9247186604843747</v>
      </c>
      <c r="Q68">
        <f t="shared" ref="Q68:Q83" si="20">(O68-P68)^2</f>
        <v>256.85884655963577</v>
      </c>
      <c r="R68">
        <f t="shared" ref="R68:R83" si="21">(P68-$S$4)^2</f>
        <v>122.36872883760343</v>
      </c>
    </row>
    <row r="69" spans="1:18" x14ac:dyDescent="0.25">
      <c r="A69">
        <f>Input!G70</f>
        <v>202</v>
      </c>
      <c r="B69">
        <f t="shared" si="11"/>
        <v>66</v>
      </c>
      <c r="C69">
        <f t="shared" si="12"/>
        <v>0.10447562636514029</v>
      </c>
      <c r="D69">
        <f t="shared" si="13"/>
        <v>1.5215356441599749E-2</v>
      </c>
      <c r="E69" s="4">
        <f>Input!I70</f>
        <v>2275.5734584285715</v>
      </c>
      <c r="F69">
        <f t="shared" si="14"/>
        <v>628.59856385714261</v>
      </c>
      <c r="G69">
        <f t="shared" si="15"/>
        <v>1033.1394169757145</v>
      </c>
      <c r="H69">
        <f t="shared" si="16"/>
        <v>163653.30184190199</v>
      </c>
      <c r="I69">
        <f t="shared" si="17"/>
        <v>1180613.8633900441</v>
      </c>
      <c r="N69">
        <f>Input!J70</f>
        <v>20.078666428571523</v>
      </c>
      <c r="O69">
        <f t="shared" si="18"/>
        <v>18.663199142856911</v>
      </c>
      <c r="P69">
        <f t="shared" si="19"/>
        <v>3.0073634693014535</v>
      </c>
      <c r="Q69">
        <f t="shared" si="20"/>
        <v>245.10519063737169</v>
      </c>
      <c r="R69">
        <f t="shared" si="21"/>
        <v>120.54711864110045</v>
      </c>
    </row>
    <row r="70" spans="1:18" x14ac:dyDescent="0.25">
      <c r="A70">
        <f>Input!G71</f>
        <v>203</v>
      </c>
      <c r="B70">
        <f t="shared" si="11"/>
        <v>67</v>
      </c>
      <c r="C70">
        <f t="shared" si="12"/>
        <v>0.10605859040097576</v>
      </c>
      <c r="D70">
        <f t="shared" si="13"/>
        <v>1.5645286206023328E-2</v>
      </c>
      <c r="E70" s="4">
        <f>Input!I71</f>
        <v>2295.9928854285713</v>
      </c>
      <c r="F70">
        <f t="shared" si="14"/>
        <v>649.01799085714242</v>
      </c>
      <c r="G70">
        <f t="shared" si="15"/>
        <v>1062.1043678771093</v>
      </c>
      <c r="H70">
        <f t="shared" si="16"/>
        <v>170640.35487948224</v>
      </c>
      <c r="I70">
        <f t="shared" si="17"/>
        <v>1118508.4848848309</v>
      </c>
      <c r="N70">
        <f>Input!J71</f>
        <v>20.419426999999814</v>
      </c>
      <c r="O70">
        <f t="shared" si="18"/>
        <v>19.003959714285202</v>
      </c>
      <c r="P70">
        <f t="shared" si="19"/>
        <v>3.0910112476835043</v>
      </c>
      <c r="Q70">
        <f t="shared" si="20"/>
        <v>253.22192890072134</v>
      </c>
      <c r="R70">
        <f t="shared" si="21"/>
        <v>118.71731156142431</v>
      </c>
    </row>
    <row r="71" spans="1:18" x14ac:dyDescent="0.25">
      <c r="A71">
        <f>Input!G72</f>
        <v>204</v>
      </c>
      <c r="B71">
        <f t="shared" si="11"/>
        <v>68</v>
      </c>
      <c r="C71">
        <f t="shared" si="12"/>
        <v>0.10764155443681121</v>
      </c>
      <c r="D71">
        <f t="shared" si="13"/>
        <v>1.6080724349479238E-2</v>
      </c>
      <c r="E71" s="4">
        <f>Input!I72</f>
        <v>2315.4686675714283</v>
      </c>
      <c r="F71">
        <f t="shared" si="14"/>
        <v>668.49377299999946</v>
      </c>
      <c r="G71">
        <f t="shared" si="15"/>
        <v>1091.4277352492702</v>
      </c>
      <c r="H71">
        <f t="shared" si="16"/>
        <v>178873.13642386757</v>
      </c>
      <c r="I71">
        <f t="shared" si="17"/>
        <v>1057343.8152587228</v>
      </c>
      <c r="N71">
        <f>Input!J72</f>
        <v>19.475782142857042</v>
      </c>
      <c r="O71">
        <f t="shared" si="18"/>
        <v>18.06031485714243</v>
      </c>
      <c r="P71">
        <f t="shared" si="19"/>
        <v>3.1756568805963963</v>
      </c>
      <c r="Q71">
        <f t="shared" si="20"/>
        <v>221.55304307875548</v>
      </c>
      <c r="R71">
        <f t="shared" si="21"/>
        <v>116.87992157391328</v>
      </c>
    </row>
    <row r="72" spans="1:18" x14ac:dyDescent="0.25">
      <c r="A72">
        <f>Input!G73</f>
        <v>205</v>
      </c>
      <c r="B72">
        <f t="shared" si="11"/>
        <v>69</v>
      </c>
      <c r="C72">
        <f t="shared" si="12"/>
        <v>0.10922451847264668</v>
      </c>
      <c r="D72">
        <f t="shared" si="13"/>
        <v>1.6521658884341667E-2</v>
      </c>
      <c r="E72" s="4">
        <f>Input!I73</f>
        <v>2334.5774767142861</v>
      </c>
      <c r="F72">
        <f t="shared" si="14"/>
        <v>687.60258214285727</v>
      </c>
      <c r="G72">
        <f t="shared" si="15"/>
        <v>1121.1082333390543</v>
      </c>
      <c r="H72">
        <f t="shared" si="16"/>
        <v>187927.14961903886</v>
      </c>
      <c r="I72">
        <f t="shared" si="17"/>
        <v>997185.48226209427</v>
      </c>
      <c r="N72">
        <f>Input!J73</f>
        <v>19.108809142857808</v>
      </c>
      <c r="O72">
        <f t="shared" si="18"/>
        <v>17.693341857143196</v>
      </c>
      <c r="P72">
        <f t="shared" si="19"/>
        <v>3.2612952694050903</v>
      </c>
      <c r="Q72">
        <f t="shared" si="20"/>
        <v>208.28396871064308</v>
      </c>
      <c r="R72">
        <f t="shared" si="21"/>
        <v>115.03556483315812</v>
      </c>
    </row>
    <row r="73" spans="1:18" x14ac:dyDescent="0.25">
      <c r="A73">
        <f>Input!G74</f>
        <v>206</v>
      </c>
      <c r="B73">
        <f t="shared" si="11"/>
        <v>70</v>
      </c>
      <c r="C73">
        <f t="shared" si="12"/>
        <v>0.11080748250848213</v>
      </c>
      <c r="D73">
        <f t="shared" si="13"/>
        <v>1.6968078023527074E-2</v>
      </c>
      <c r="E73" s="4">
        <f>Input!I74</f>
        <v>2354.498869</v>
      </c>
      <c r="F73">
        <f t="shared" si="14"/>
        <v>707.52397442857114</v>
      </c>
      <c r="G73">
        <f t="shared" si="15"/>
        <v>1151.1445856198777</v>
      </c>
      <c r="H73">
        <f t="shared" si="16"/>
        <v>196799.24667374839</v>
      </c>
      <c r="I73">
        <f t="shared" si="17"/>
        <v>938099.55757223454</v>
      </c>
      <c r="N73">
        <f>Input!J74</f>
        <v>19.921392285713864</v>
      </c>
      <c r="O73">
        <f t="shared" si="18"/>
        <v>18.505924999999252</v>
      </c>
      <c r="P73">
        <f t="shared" si="19"/>
        <v>3.347921330797663</v>
      </c>
      <c r="Q73">
        <f t="shared" si="20"/>
        <v>229.76507523552883</v>
      </c>
      <c r="R73">
        <f t="shared" si="21"/>
        <v>113.18485960828269</v>
      </c>
    </row>
    <row r="74" spans="1:18" x14ac:dyDescent="0.25">
      <c r="A74">
        <f>Input!G75</f>
        <v>207</v>
      </c>
      <c r="B74">
        <f t="shared" si="11"/>
        <v>71</v>
      </c>
      <c r="C74">
        <f t="shared" si="12"/>
        <v>0.1123904465443176</v>
      </c>
      <c r="D74">
        <f t="shared" si="13"/>
        <v>1.7419970174304494E-2</v>
      </c>
      <c r="E74" s="4">
        <f>Input!I75</f>
        <v>2374.9182961428569</v>
      </c>
      <c r="F74">
        <f t="shared" si="14"/>
        <v>727.94340157142801</v>
      </c>
      <c r="G74">
        <f t="shared" si="15"/>
        <v>1181.5355244009154</v>
      </c>
      <c r="H74">
        <f t="shared" si="16"/>
        <v>205745.81389296075</v>
      </c>
      <c r="I74">
        <f t="shared" si="17"/>
        <v>880152.55116354511</v>
      </c>
      <c r="N74">
        <f>Input!J75</f>
        <v>20.419427142856875</v>
      </c>
      <c r="O74">
        <f t="shared" si="18"/>
        <v>19.003959857142263</v>
      </c>
      <c r="P74">
        <f t="shared" si="19"/>
        <v>3.4355299957664331</v>
      </c>
      <c r="Q74">
        <f t="shared" si="20"/>
        <v>242.37600834857864</v>
      </c>
      <c r="R74">
        <f t="shared" si="21"/>
        <v>111.32842621689477</v>
      </c>
    </row>
    <row r="75" spans="1:18" x14ac:dyDescent="0.25">
      <c r="A75">
        <f>Input!G76</f>
        <v>208</v>
      </c>
      <c r="B75">
        <f t="shared" si="11"/>
        <v>72</v>
      </c>
      <c r="C75">
        <f t="shared" si="12"/>
        <v>0.11397341058015305</v>
      </c>
      <c r="D75">
        <f t="shared" si="13"/>
        <v>1.7877323932381853E-2</v>
      </c>
      <c r="E75" s="4">
        <f>Input!I76</f>
        <v>2394.8921131428569</v>
      </c>
      <c r="F75">
        <f t="shared" si="14"/>
        <v>747.91721857142807</v>
      </c>
      <c r="G75">
        <f t="shared" si="15"/>
        <v>1212.2797904548254</v>
      </c>
      <c r="H75">
        <f t="shared" si="16"/>
        <v>215632.59816616334</v>
      </c>
      <c r="I75">
        <f t="shared" si="17"/>
        <v>823411.40563079796</v>
      </c>
      <c r="N75">
        <f>Input!J76</f>
        <v>19.973817000000054</v>
      </c>
      <c r="O75">
        <f t="shared" si="18"/>
        <v>18.558349714285441</v>
      </c>
      <c r="P75">
        <f t="shared" si="19"/>
        <v>3.5241162086427789</v>
      </c>
      <c r="Q75">
        <f t="shared" si="20"/>
        <v>226.02817710218847</v>
      </c>
      <c r="R75">
        <f t="shared" si="21"/>
        <v>109.46688695780011</v>
      </c>
    </row>
    <row r="76" spans="1:18" x14ac:dyDescent="0.25">
      <c r="A76">
        <f>Input!G77</f>
        <v>209</v>
      </c>
      <c r="B76">
        <f t="shared" si="11"/>
        <v>73</v>
      </c>
      <c r="C76">
        <f t="shared" si="12"/>
        <v>0.11555637461598851</v>
      </c>
      <c r="D76">
        <f t="shared" si="13"/>
        <v>1.8340128076252384E-2</v>
      </c>
      <c r="E76" s="4">
        <f>Input!I77</f>
        <v>2415.2329031428571</v>
      </c>
      <c r="F76">
        <f t="shared" si="14"/>
        <v>768.25800857142826</v>
      </c>
      <c r="G76">
        <f t="shared" si="15"/>
        <v>1243.3761326630008</v>
      </c>
      <c r="H76">
        <f t="shared" si="16"/>
        <v>225737.23184029493</v>
      </c>
      <c r="I76">
        <f t="shared" si="17"/>
        <v>767943.49046866491</v>
      </c>
      <c r="N76">
        <f>Input!J77</f>
        <v>20.340790000000197</v>
      </c>
      <c r="O76">
        <f t="shared" si="18"/>
        <v>18.925322714285585</v>
      </c>
      <c r="P76">
        <f t="shared" si="19"/>
        <v>3.6136749261825254</v>
      </c>
      <c r="Q76">
        <f t="shared" si="20"/>
        <v>234.44655798692131</v>
      </c>
      <c r="R76">
        <f t="shared" si="21"/>
        <v>107.60086604256367</v>
      </c>
    </row>
    <row r="77" spans="1:18" x14ac:dyDescent="0.25">
      <c r="A77">
        <f>Input!G78</f>
        <v>210</v>
      </c>
      <c r="B77">
        <f t="shared" si="11"/>
        <v>74</v>
      </c>
      <c r="C77">
        <f t="shared" si="12"/>
        <v>0.11713933865182397</v>
      </c>
      <c r="D77">
        <f t="shared" si="13"/>
        <v>1.8808371561786188E-2</v>
      </c>
      <c r="E77" s="4">
        <f>Input!I78</f>
        <v>2435.3902067142853</v>
      </c>
      <c r="F77">
        <f t="shared" si="14"/>
        <v>788.41531214285646</v>
      </c>
      <c r="G77">
        <f t="shared" si="15"/>
        <v>1274.8233076773176</v>
      </c>
      <c r="H77">
        <f t="shared" si="16"/>
        <v>236592.73811985241</v>
      </c>
      <c r="I77">
        <f t="shared" si="17"/>
        <v>713816.59631071647</v>
      </c>
      <c r="N77">
        <f>Input!J78</f>
        <v>20.157303571428201</v>
      </c>
      <c r="O77">
        <f t="shared" si="18"/>
        <v>18.741836285713589</v>
      </c>
      <c r="P77">
        <f t="shared" si="19"/>
        <v>3.7042011166989495</v>
      </c>
      <c r="Q77">
        <f t="shared" si="20"/>
        <v>226.13047147638591</v>
      </c>
      <c r="R77">
        <f t="shared" si="21"/>
        <v>105.73098952599938</v>
      </c>
    </row>
    <row r="78" spans="1:18" x14ac:dyDescent="0.25">
      <c r="A78">
        <f>Input!G79</f>
        <v>211</v>
      </c>
      <c r="B78">
        <f t="shared" si="11"/>
        <v>75</v>
      </c>
      <c r="C78">
        <f t="shared" si="12"/>
        <v>0.11872230268765943</v>
      </c>
      <c r="D78">
        <f t="shared" si="13"/>
        <v>1.9282043517053347E-2</v>
      </c>
      <c r="E78" s="4">
        <f>Input!I79</f>
        <v>2456.3863057142858</v>
      </c>
      <c r="F78">
        <f t="shared" si="14"/>
        <v>809.41141114285688</v>
      </c>
      <c r="G78">
        <f t="shared" si="15"/>
        <v>1306.6200795973259</v>
      </c>
      <c r="H78">
        <f t="shared" si="16"/>
        <v>247216.4599862661</v>
      </c>
      <c r="I78">
        <f t="shared" si="17"/>
        <v>661098.92913099495</v>
      </c>
      <c r="N78">
        <f>Input!J79</f>
        <v>20.996099000000413</v>
      </c>
      <c r="O78">
        <f t="shared" si="18"/>
        <v>19.580631714285801</v>
      </c>
      <c r="P78">
        <f t="shared" si="19"/>
        <v>3.795689759240759</v>
      </c>
      <c r="Q78">
        <f t="shared" si="20"/>
        <v>249.16439252414119</v>
      </c>
      <c r="R78">
        <f t="shared" si="21"/>
        <v>103.85788523566109</v>
      </c>
    </row>
    <row r="79" spans="1:18" x14ac:dyDescent="0.25">
      <c r="A79">
        <f>Input!G80</f>
        <v>212</v>
      </c>
      <c r="B79">
        <f t="shared" si="11"/>
        <v>76</v>
      </c>
      <c r="C79">
        <f t="shared" si="12"/>
        <v>0.12030526672349488</v>
      </c>
      <c r="D79">
        <f t="shared" si="13"/>
        <v>1.9761133237365294E-2</v>
      </c>
      <c r="E79" s="4">
        <f>Input!I80</f>
        <v>2476.9105822857141</v>
      </c>
      <c r="F79">
        <f t="shared" si="14"/>
        <v>829.93568771428522</v>
      </c>
      <c r="G79">
        <f t="shared" si="15"/>
        <v>1338.7652196622694</v>
      </c>
      <c r="H79">
        <f t="shared" si="16"/>
        <v>258907.49258240464</v>
      </c>
      <c r="I79">
        <f t="shared" si="17"/>
        <v>609859.1044104161</v>
      </c>
      <c r="N79">
        <f>Input!J80</f>
        <v>20.524276571428345</v>
      </c>
      <c r="O79">
        <f t="shared" si="18"/>
        <v>19.108809285713733</v>
      </c>
      <c r="P79">
        <f t="shared" si="19"/>
        <v>3.8881358428123969</v>
      </c>
      <c r="Q79">
        <f t="shared" si="20"/>
        <v>231.66890005544204</v>
      </c>
      <c r="R79">
        <f t="shared" si="21"/>
        <v>101.98218270040766</v>
      </c>
    </row>
    <row r="80" spans="1:18" x14ac:dyDescent="0.25">
      <c r="A80">
        <f>Input!G81</f>
        <v>213</v>
      </c>
      <c r="B80">
        <f t="shared" si="11"/>
        <v>77</v>
      </c>
      <c r="C80">
        <f t="shared" si="12"/>
        <v>0.12188823075933035</v>
      </c>
      <c r="D80">
        <f t="shared" si="13"/>
        <v>2.0245630180523E-2</v>
      </c>
      <c r="E80" s="4">
        <f>Input!I81</f>
        <v>2496.8843992857142</v>
      </c>
      <c r="F80">
        <f t="shared" si="14"/>
        <v>849.90950471428528</v>
      </c>
      <c r="G80">
        <f t="shared" si="15"/>
        <v>1371.2575059568373</v>
      </c>
      <c r="H80">
        <f t="shared" si="16"/>
        <v>271803.7383996041</v>
      </c>
      <c r="I80">
        <f t="shared" si="17"/>
        <v>560166.14127100899</v>
      </c>
      <c r="N80">
        <f>Input!J81</f>
        <v>19.973817000000054</v>
      </c>
      <c r="O80">
        <f t="shared" si="18"/>
        <v>18.558349714285441</v>
      </c>
      <c r="P80">
        <f t="shared" si="19"/>
        <v>3.9815343656344773</v>
      </c>
      <c r="Q80">
        <f t="shared" si="20"/>
        <v>212.48354570866633</v>
      </c>
      <c r="R80">
        <f t="shared" si="21"/>
        <v>100.10451307810412</v>
      </c>
    </row>
    <row r="81" spans="1:18" x14ac:dyDescent="0.25">
      <c r="A81">
        <f>Input!G82</f>
        <v>214</v>
      </c>
      <c r="B81">
        <f t="shared" si="11"/>
        <v>78</v>
      </c>
      <c r="C81">
        <f t="shared" si="12"/>
        <v>0.1234711947951658</v>
      </c>
      <c r="D81">
        <f t="shared" si="13"/>
        <v>2.0735523962260149E-2</v>
      </c>
      <c r="E81" s="4">
        <f>Input!I82</f>
        <v>2516.5436679999998</v>
      </c>
      <c r="F81">
        <f t="shared" si="14"/>
        <v>869.56877342857092</v>
      </c>
      <c r="G81">
        <f t="shared" si="15"/>
        <v>1404.0957231300736</v>
      </c>
      <c r="H81">
        <f t="shared" si="16"/>
        <v>285719.05995719275</v>
      </c>
      <c r="I81">
        <f t="shared" si="17"/>
        <v>512089.45658001362</v>
      </c>
      <c r="N81">
        <f>Input!J82</f>
        <v>19.659268714285645</v>
      </c>
      <c r="O81">
        <f t="shared" si="18"/>
        <v>18.243801428571032</v>
      </c>
      <c r="P81">
        <f t="shared" si="19"/>
        <v>4.0758803344419832</v>
      </c>
      <c r="Q81">
        <f t="shared" si="20"/>
        <v>200.72998812946688</v>
      </c>
      <c r="R81">
        <f t="shared" si="21"/>
        <v>98.225509082523871</v>
      </c>
    </row>
    <row r="82" spans="1:18" x14ac:dyDescent="0.25">
      <c r="A82">
        <f>Input!G83</f>
        <v>215</v>
      </c>
      <c r="B82">
        <f t="shared" si="11"/>
        <v>79</v>
      </c>
      <c r="C82">
        <f t="shared" si="12"/>
        <v>0.12505415883100127</v>
      </c>
      <c r="D82">
        <f t="shared" si="13"/>
        <v>2.1230804351871611E-2</v>
      </c>
      <c r="E82" s="4">
        <f>Input!I83</f>
        <v>2536.0194501428568</v>
      </c>
      <c r="F82">
        <f t="shared" si="14"/>
        <v>889.04455557142796</v>
      </c>
      <c r="G82">
        <f t="shared" si="15"/>
        <v>1437.2786621267273</v>
      </c>
      <c r="H82">
        <f t="shared" si="16"/>
        <v>300560.63559048733</v>
      </c>
      <c r="I82">
        <f t="shared" si="17"/>
        <v>465698.85902605404</v>
      </c>
      <c r="N82">
        <f>Input!J83</f>
        <v>19.475782142857042</v>
      </c>
      <c r="O82">
        <f t="shared" si="18"/>
        <v>18.06031485714243</v>
      </c>
      <c r="P82">
        <f t="shared" si="19"/>
        <v>4.1711687638183648</v>
      </c>
      <c r="Q82">
        <f t="shared" si="20"/>
        <v>192.90837920169915</v>
      </c>
      <c r="R82">
        <f t="shared" si="21"/>
        <v>96.345804909506995</v>
      </c>
    </row>
    <row r="83" spans="1:18" x14ac:dyDescent="0.25">
      <c r="A83">
        <f>Input!G84</f>
        <v>216</v>
      </c>
      <c r="B83">
        <f t="shared" si="11"/>
        <v>80</v>
      </c>
      <c r="C83">
        <f t="shared" si="12"/>
        <v>0.12663712286683673</v>
      </c>
      <c r="D83">
        <f t="shared" si="13"/>
        <v>2.1731461268016585E-2</v>
      </c>
      <c r="E83" s="4">
        <f>Input!I84</f>
        <v>2555.3903828571429</v>
      </c>
      <c r="F83">
        <f t="shared" si="14"/>
        <v>908.41548828571399</v>
      </c>
      <c r="G83">
        <f t="shared" si="15"/>
        <v>1470.8051199302724</v>
      </c>
      <c r="H83">
        <f t="shared" si="16"/>
        <v>316282.09778130212</v>
      </c>
      <c r="I83">
        <f t="shared" si="17"/>
        <v>421064.54316959449</v>
      </c>
      <c r="N83">
        <f>Input!J84</f>
        <v>19.370932714286027</v>
      </c>
      <c r="O83">
        <f t="shared" si="18"/>
        <v>17.955465428571415</v>
      </c>
      <c r="P83">
        <f t="shared" si="19"/>
        <v>4.2673946755634331</v>
      </c>
      <c r="Q83">
        <f t="shared" si="20"/>
        <v>187.36328093935248</v>
      </c>
      <c r="R83">
        <f t="shared" si="21"/>
        <v>94.466036162432061</v>
      </c>
    </row>
    <row r="84" spans="1:18" x14ac:dyDescent="0.25">
      <c r="A84">
        <f>Input!G85</f>
        <v>217</v>
      </c>
      <c r="E84" s="4">
        <f>Input!I85</f>
        <v>2574.656466142857</v>
      </c>
      <c r="N84">
        <f>Input!J85</f>
        <v>19.266083285714103</v>
      </c>
    </row>
    <row r="85" spans="1:18" x14ac:dyDescent="0.25">
      <c r="A85">
        <f>Input!G86</f>
        <v>218</v>
      </c>
      <c r="E85" s="4">
        <f>Input!I86</f>
        <v>2594.5516459999999</v>
      </c>
      <c r="N85">
        <f>Input!J86</f>
        <v>19.895179857142921</v>
      </c>
    </row>
    <row r="86" spans="1:18" x14ac:dyDescent="0.25">
      <c r="A86">
        <f>Input!G87</f>
        <v>219</v>
      </c>
      <c r="E86" s="4">
        <f>Input!I87</f>
        <v>2615.9671425714287</v>
      </c>
      <c r="N86">
        <f>Input!J87</f>
        <v>21.415496571428775</v>
      </c>
    </row>
    <row r="87" spans="1:18" x14ac:dyDescent="0.25">
      <c r="A87">
        <f>Input!G88</f>
        <v>220</v>
      </c>
      <c r="E87" s="4">
        <f>Input!I88</f>
        <v>2638.7456818571432</v>
      </c>
      <c r="N87">
        <f>Input!J88</f>
        <v>22.778539285714487</v>
      </c>
    </row>
    <row r="88" spans="1:18" x14ac:dyDescent="0.25">
      <c r="A88">
        <f>Input!G89</f>
        <v>221</v>
      </c>
      <c r="E88" s="4">
        <f>Input!I89</f>
        <v>2664.5910671428569</v>
      </c>
      <c r="N88">
        <f>Input!J89</f>
        <v>25.845385285713746</v>
      </c>
    </row>
    <row r="89" spans="1:18" x14ac:dyDescent="0.25">
      <c r="A89">
        <f>Input!G90</f>
        <v>222</v>
      </c>
      <c r="E89" s="4">
        <f>Input!I90</f>
        <v>2692.6907151428572</v>
      </c>
      <c r="N89">
        <f>Input!J90</f>
        <v>28.099648000000343</v>
      </c>
    </row>
    <row r="90" spans="1:18" x14ac:dyDescent="0.25">
      <c r="A90">
        <f>Input!G91</f>
        <v>223</v>
      </c>
      <c r="E90" s="4">
        <f>Input!I91</f>
        <v>2721.6291587142855</v>
      </c>
      <c r="N90">
        <f>Input!J91</f>
        <v>28.938443571428252</v>
      </c>
    </row>
    <row r="91" spans="1:18" x14ac:dyDescent="0.25">
      <c r="A91">
        <f>Input!G92</f>
        <v>224</v>
      </c>
      <c r="E91" s="4">
        <f>Input!I92</f>
        <v>2750.5676022857142</v>
      </c>
      <c r="N91">
        <f>Input!J92</f>
        <v>28.938443571428706</v>
      </c>
    </row>
    <row r="92" spans="1:18" x14ac:dyDescent="0.25">
      <c r="A92">
        <f>Input!G93</f>
        <v>225</v>
      </c>
      <c r="E92" s="4">
        <f>Input!I93</f>
        <v>2778.5361885714287</v>
      </c>
      <c r="N92">
        <f>Input!J93</f>
        <v>27.968586285714537</v>
      </c>
    </row>
    <row r="93" spans="1:18" x14ac:dyDescent="0.25">
      <c r="A93">
        <f>Input!G94</f>
        <v>226</v>
      </c>
      <c r="E93" s="4">
        <f>Input!I94</f>
        <v>2805.6397671428567</v>
      </c>
      <c r="N93">
        <f>Input!J94</f>
        <v>27.103578571427988</v>
      </c>
    </row>
    <row r="94" spans="1:18" x14ac:dyDescent="0.25">
      <c r="A94">
        <f>Input!G95</f>
        <v>227</v>
      </c>
      <c r="E94" s="4">
        <f>Input!I95</f>
        <v>2832.0880367142854</v>
      </c>
      <c r="N94">
        <f>Input!J95</f>
        <v>26.448269571428682</v>
      </c>
    </row>
    <row r="95" spans="1:18" x14ac:dyDescent="0.25">
      <c r="A95">
        <f>Input!G96</f>
        <v>228</v>
      </c>
      <c r="E95" s="4">
        <f>Input!I96</f>
        <v>2856.7276534285711</v>
      </c>
      <c r="N95">
        <f>Input!J96</f>
        <v>24.639616714285694</v>
      </c>
    </row>
    <row r="96" spans="1:18" x14ac:dyDescent="0.25">
      <c r="A96">
        <f>Input!G97</f>
        <v>229</v>
      </c>
      <c r="E96" s="4">
        <f>Input!I97</f>
        <v>2880.7381735714284</v>
      </c>
      <c r="N96">
        <f>Input!J97</f>
        <v>24.010520142857331</v>
      </c>
    </row>
    <row r="97" spans="1:14" x14ac:dyDescent="0.25">
      <c r="A97">
        <f>Input!G98</f>
        <v>230</v>
      </c>
      <c r="E97" s="4">
        <f>Input!I98</f>
        <v>2903.9098982857145</v>
      </c>
      <c r="N97">
        <f>Input!J98</f>
        <v>23.171724714286029</v>
      </c>
    </row>
    <row r="98" spans="1:14" x14ac:dyDescent="0.25">
      <c r="A98">
        <f>Input!G99</f>
        <v>231</v>
      </c>
      <c r="E98" s="4">
        <f>Input!I99</f>
        <v>2927.5796577142855</v>
      </c>
      <c r="N98">
        <f>Input!J99</f>
        <v>23.669759428571069</v>
      </c>
    </row>
    <row r="99" spans="1:14" x14ac:dyDescent="0.25">
      <c r="A99">
        <f>Input!G100</f>
        <v>232</v>
      </c>
      <c r="E99" s="4">
        <f>Input!I100</f>
        <v>2952.0357880000001</v>
      </c>
      <c r="N99">
        <f>Input!J100</f>
        <v>24.456130285714607</v>
      </c>
    </row>
    <row r="100" spans="1:14" x14ac:dyDescent="0.25">
      <c r="A100">
        <f>Input!G101</f>
        <v>233</v>
      </c>
      <c r="E100" s="4">
        <f>Input!I101</f>
        <v>2977.3045012857142</v>
      </c>
      <c r="N100">
        <f>Input!J101</f>
        <v>25.268713285714057</v>
      </c>
    </row>
    <row r="101" spans="1:14" x14ac:dyDescent="0.25">
      <c r="A101">
        <f>Input!G102</f>
        <v>234</v>
      </c>
      <c r="E101" s="4">
        <f>Input!I102</f>
        <v>3002.9664000000002</v>
      </c>
      <c r="N101">
        <f>Input!J102</f>
        <v>25.661898714286053</v>
      </c>
    </row>
    <row r="102" spans="1:14" x14ac:dyDescent="0.25">
      <c r="A102">
        <f>Input!G103</f>
        <v>235</v>
      </c>
      <c r="E102" s="4">
        <f>Input!I103</f>
        <v>3029.4670942857147</v>
      </c>
      <c r="N102">
        <f>Input!J103</f>
        <v>26.500694285714417</v>
      </c>
    </row>
    <row r="103" spans="1:14" x14ac:dyDescent="0.25">
      <c r="A103">
        <f>Input!G104</f>
        <v>236</v>
      </c>
      <c r="E103" s="4">
        <f>Input!I104</f>
        <v>3058.2220514285718</v>
      </c>
      <c r="N103">
        <f>Input!J104</f>
        <v>28.754957142857165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136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1646.9748945714289</v>
      </c>
      <c r="F3">
        <f>E3-$E$3</f>
        <v>0</v>
      </c>
      <c r="G3">
        <f>P3</f>
        <v>0</v>
      </c>
      <c r="H3">
        <f>(F3-G3)^2</f>
        <v>0</v>
      </c>
      <c r="I3">
        <f>(G3-$J$4)^2</f>
        <v>95600.105314722125</v>
      </c>
      <c r="J3" s="2" t="s">
        <v>11</v>
      </c>
      <c r="K3" s="23">
        <f>SUM(H3:H161)</f>
        <v>14454645.935817681</v>
      </c>
      <c r="L3">
        <f>1-(K3/K5)</f>
        <v>-0.84389095983780638</v>
      </c>
      <c r="N3" s="4">
        <f>Input!J4</f>
        <v>1.4154672857146124</v>
      </c>
      <c r="O3">
        <f>N3-$N$3</f>
        <v>0</v>
      </c>
      <c r="P3" s="4">
        <v>0</v>
      </c>
      <c r="Q3">
        <f>(O3-P3)^2</f>
        <v>0</v>
      </c>
      <c r="R3">
        <f>(O3-$S$4)^2</f>
        <v>98.306915804243573</v>
      </c>
      <c r="S3" s="2" t="s">
        <v>11</v>
      </c>
      <c r="T3" s="23">
        <f>SUM(Q4:Q167)</f>
        <v>12156.351223663485</v>
      </c>
      <c r="U3">
        <f>1-(T3/T5)</f>
        <v>-2.0414622664494879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137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1648.5738484285716</v>
      </c>
      <c r="F4">
        <f t="shared" ref="F4:F67" si="3">E4-$E$3</f>
        <v>1.5989538571427602</v>
      </c>
      <c r="G4">
        <f>P4</f>
        <v>1.5905808897170817E-11</v>
      </c>
      <c r="H4">
        <f>(F4-G4)^2</f>
        <v>2.5566534372208451</v>
      </c>
      <c r="I4">
        <f t="shared" ref="I4:I67" si="4">(G4-$J$4)^2</f>
        <v>95600.105314712288</v>
      </c>
      <c r="J4">
        <f>AVERAGE(F3:F161)</f>
        <v>309.19266698083595</v>
      </c>
      <c r="K4" t="s">
        <v>5</v>
      </c>
      <c r="L4" t="s">
        <v>6</v>
      </c>
      <c r="N4" s="4">
        <f>Input!J5</f>
        <v>1.5989538571427602</v>
      </c>
      <c r="O4">
        <f>N4-$N$3</f>
        <v>0.18348657142814773</v>
      </c>
      <c r="P4">
        <f>$Y$3*((1/$AA$3)*(1/SQRT(2*PI()))*EXP(-1*D4*D4/2))</f>
        <v>1.5905808897170817E-11</v>
      </c>
      <c r="Q4">
        <f>(O4-P4)^2</f>
        <v>3.3667321888619754E-2</v>
      </c>
      <c r="R4">
        <f t="shared" ref="R4:R67" si="5">(O4-$S$4)^2</f>
        <v>94.702050136685983</v>
      </c>
      <c r="S4">
        <f>AVERAGE(O3:O167)</f>
        <v>9.9149844076651767</v>
      </c>
      <c r="T4" t="s">
        <v>5</v>
      </c>
      <c r="U4" t="s">
        <v>6</v>
      </c>
    </row>
    <row r="5" spans="1:27" ht="14.45" x14ac:dyDescent="0.3">
      <c r="A5">
        <f>Input!G6</f>
        <v>138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1649.8844662857143</v>
      </c>
      <c r="F5">
        <f t="shared" si="3"/>
        <v>2.9095717142854483</v>
      </c>
      <c r="G5">
        <f>G4+P5</f>
        <v>3.1811617794341634E-11</v>
      </c>
      <c r="H5">
        <f t="shared" ref="H5:H68" si="6">(F5-G5)^2</f>
        <v>8.4656075603848464</v>
      </c>
      <c r="I5">
        <f t="shared" si="4"/>
        <v>95600.105314702436</v>
      </c>
      <c r="K5">
        <f>SUM(I3:I161)</f>
        <v>7839208.6357911052</v>
      </c>
      <c r="L5">
        <f>1-((1-L3)*(W3-1)/(W3-1-1))</f>
        <v>-0.86723135173448762</v>
      </c>
      <c r="N5" s="4">
        <f>Input!J6</f>
        <v>1.3106178571426881</v>
      </c>
      <c r="O5">
        <f t="shared" ref="O5:O68" si="7">N5-$N$3</f>
        <v>-0.10484942857192436</v>
      </c>
      <c r="P5">
        <f t="shared" ref="P5:P68" si="8">$Y$3*((1/$AA$3)*(1/SQRT(2*PI()))*EXP(-1*D5*D5/2))</f>
        <v>1.5905808897170817E-11</v>
      </c>
      <c r="Q5">
        <f t="shared" ref="Q5:Q68" si="9">(O5-P5)^2</f>
        <v>1.0993402675194499E-2</v>
      </c>
      <c r="R5">
        <f t="shared" si="5"/>
        <v>100.3970701058019</v>
      </c>
      <c r="T5">
        <f>SUM(R4:R167)</f>
        <v>3996.8772119124283</v>
      </c>
      <c r="U5">
        <f>1-((1-U3)*(Y3-1)/(Y3-1-1))</f>
        <v>0.95734257277922385</v>
      </c>
    </row>
    <row r="6" spans="1:27" ht="14.45" x14ac:dyDescent="0.3">
      <c r="A6">
        <f>Input!G7</f>
        <v>139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1651.2212965714284</v>
      </c>
      <c r="F6">
        <f t="shared" si="3"/>
        <v>4.2464019999995344</v>
      </c>
      <c r="G6">
        <f t="shared" ref="G6:G69" si="10">G5+P6</f>
        <v>4.771742669151245E-11</v>
      </c>
      <c r="H6">
        <f t="shared" si="6"/>
        <v>18.03192994519479</v>
      </c>
      <c r="I6">
        <f t="shared" si="4"/>
        <v>95600.105314692628</v>
      </c>
      <c r="N6" s="4">
        <f>Input!J7</f>
        <v>1.3368302857140861</v>
      </c>
      <c r="O6">
        <f t="shared" si="7"/>
        <v>-7.8637000000526314E-2</v>
      </c>
      <c r="P6">
        <f t="shared" si="8"/>
        <v>1.5905808897170817E-11</v>
      </c>
      <c r="Q6">
        <f t="shared" si="9"/>
        <v>6.1837777715843447E-3</v>
      </c>
      <c r="R6">
        <f t="shared" si="5"/>
        <v>99.872468839754234</v>
      </c>
    </row>
    <row r="7" spans="1:27" ht="14.45" x14ac:dyDescent="0.3">
      <c r="A7">
        <f>Input!G8</f>
        <v>140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1652.5581268571427</v>
      </c>
      <c r="F7">
        <f t="shared" si="3"/>
        <v>5.5832322857138479</v>
      </c>
      <c r="G7">
        <f t="shared" si="10"/>
        <v>6.3623235588683267E-11</v>
      </c>
      <c r="H7">
        <f t="shared" si="6"/>
        <v>31.172482755527035</v>
      </c>
      <c r="I7">
        <f t="shared" si="4"/>
        <v>95600.105314682791</v>
      </c>
      <c r="N7" s="4">
        <f>Input!J8</f>
        <v>1.3368302857143135</v>
      </c>
      <c r="O7">
        <f t="shared" si="7"/>
        <v>-7.863700000029894E-2</v>
      </c>
      <c r="P7">
        <f t="shared" si="8"/>
        <v>1.5905808897170817E-11</v>
      </c>
      <c r="Q7">
        <f t="shared" si="9"/>
        <v>6.1837777715485851E-3</v>
      </c>
      <c r="R7">
        <f t="shared" si="5"/>
        <v>99.872468839749686</v>
      </c>
      <c r="T7" s="17"/>
      <c r="U7" s="18"/>
    </row>
    <row r="8" spans="1:27" ht="14.45" x14ac:dyDescent="0.3">
      <c r="A8">
        <f>Input!G9</f>
        <v>141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1653.7901077142856</v>
      </c>
      <c r="F8">
        <f t="shared" si="3"/>
        <v>6.8152131428566918</v>
      </c>
      <c r="G8">
        <f t="shared" si="10"/>
        <v>7.9529044485854084E-11</v>
      </c>
      <c r="H8">
        <f t="shared" si="6"/>
        <v>46.447130181482571</v>
      </c>
      <c r="I8">
        <f t="shared" si="4"/>
        <v>95600.105314672939</v>
      </c>
      <c r="N8" s="4">
        <f>Input!J9</f>
        <v>1.2319808571428439</v>
      </c>
      <c r="O8">
        <f t="shared" si="7"/>
        <v>-0.18348642857176856</v>
      </c>
      <c r="P8">
        <f t="shared" si="8"/>
        <v>1.5905808897170817E-11</v>
      </c>
      <c r="Q8">
        <f t="shared" si="9"/>
        <v>3.3667269475859726E-2</v>
      </c>
      <c r="R8">
        <f t="shared" si="5"/>
        <v>101.97911323032811</v>
      </c>
      <c r="T8" s="19" t="s">
        <v>28</v>
      </c>
      <c r="U8" s="24">
        <f>SQRT((U5-L5)^2)</f>
        <v>1.8245739245137114</v>
      </c>
    </row>
    <row r="9" spans="1:27" ht="14.45" x14ac:dyDescent="0.3">
      <c r="A9">
        <f>Input!G10</f>
        <v>142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1655.1007255714285</v>
      </c>
      <c r="F9">
        <f t="shared" si="3"/>
        <v>8.1258309999996072</v>
      </c>
      <c r="G9">
        <f t="shared" si="10"/>
        <v>9.5434853383024901E-11</v>
      </c>
      <c r="H9">
        <f t="shared" si="6"/>
        <v>66.02912943900364</v>
      </c>
      <c r="I9">
        <f t="shared" si="4"/>
        <v>95600.105314663102</v>
      </c>
      <c r="N9" s="4">
        <f>Input!J10</f>
        <v>1.3106178571429155</v>
      </c>
      <c r="O9">
        <f t="shared" si="7"/>
        <v>-0.10484942857169699</v>
      </c>
      <c r="P9">
        <f t="shared" si="8"/>
        <v>1.5905808897170814E-11</v>
      </c>
      <c r="Q9">
        <f t="shared" si="9"/>
        <v>1.0993402675146818E-2</v>
      </c>
      <c r="R9">
        <f t="shared" si="5"/>
        <v>100.39707010579734</v>
      </c>
      <c r="T9" s="21"/>
      <c r="U9" s="22"/>
    </row>
    <row r="10" spans="1:27" ht="14.45" x14ac:dyDescent="0.3">
      <c r="A10">
        <f>Input!G11</f>
        <v>143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1656.4637682857142</v>
      </c>
      <c r="F10">
        <f t="shared" si="3"/>
        <v>9.4888737142853188</v>
      </c>
      <c r="G10">
        <f t="shared" si="10"/>
        <v>1.113406622801957E-10</v>
      </c>
      <c r="H10">
        <f t="shared" si="6"/>
        <v>90.038724363541874</v>
      </c>
      <c r="I10">
        <f t="shared" si="4"/>
        <v>95600.105314653265</v>
      </c>
      <c r="N10" s="4">
        <f>Input!J11</f>
        <v>1.3630427142857116</v>
      </c>
      <c r="O10">
        <f t="shared" si="7"/>
        <v>-5.242457142890089E-2</v>
      </c>
      <c r="P10">
        <f t="shared" si="8"/>
        <v>1.5905808897170801E-11</v>
      </c>
      <c r="Q10">
        <f t="shared" si="9"/>
        <v>2.7483356911716422E-3</v>
      </c>
      <c r="R10">
        <f t="shared" si="5"/>
        <v>99.349241756525245</v>
      </c>
    </row>
    <row r="11" spans="1:27" ht="14.45" x14ac:dyDescent="0.3">
      <c r="A11">
        <f>Input!G12</f>
        <v>144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1657.7219615714287</v>
      </c>
      <c r="F11">
        <f t="shared" si="3"/>
        <v>10.747066999999788</v>
      </c>
      <c r="G11">
        <f t="shared" si="10"/>
        <v>1.272464711773664E-10</v>
      </c>
      <c r="H11">
        <f t="shared" si="6"/>
        <v>115.49944909974941</v>
      </c>
      <c r="I11">
        <f t="shared" si="4"/>
        <v>95600.105314643413</v>
      </c>
      <c r="N11" s="4">
        <f>Input!J12</f>
        <v>1.2581932857144693</v>
      </c>
      <c r="O11">
        <f t="shared" si="7"/>
        <v>-0.15727400000014313</v>
      </c>
      <c r="P11">
        <f t="shared" si="8"/>
        <v>1.59058088971707E-11</v>
      </c>
      <c r="Q11">
        <f t="shared" si="9"/>
        <v>2.4735111081048162E-2</v>
      </c>
      <c r="R11">
        <f t="shared" si="5"/>
        <v>101.45038943078472</v>
      </c>
    </row>
    <row r="12" spans="1:27" ht="14.45" x14ac:dyDescent="0.3">
      <c r="A12">
        <f>Input!G13</f>
        <v>145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1659.5568267142858</v>
      </c>
      <c r="F12">
        <f t="shared" si="3"/>
        <v>12.581932142856886</v>
      </c>
      <c r="G12">
        <f t="shared" si="10"/>
        <v>1.4315228007453636E-10</v>
      </c>
      <c r="H12">
        <f t="shared" si="6"/>
        <v>158.30501644385296</v>
      </c>
      <c r="I12">
        <f t="shared" si="4"/>
        <v>95600.105314633605</v>
      </c>
      <c r="N12" s="4">
        <f>Input!J13</f>
        <v>1.8348651428570975</v>
      </c>
      <c r="O12">
        <f t="shared" si="7"/>
        <v>0.41939785714248501</v>
      </c>
      <c r="P12">
        <f t="shared" si="8"/>
        <v>1.5905808897169964E-11</v>
      </c>
      <c r="Q12">
        <f t="shared" si="9"/>
        <v>0.17589456256236652</v>
      </c>
      <c r="R12">
        <f t="shared" si="5"/>
        <v>90.166163938467434</v>
      </c>
    </row>
    <row r="13" spans="1:27" ht="14.45" x14ac:dyDescent="0.3">
      <c r="A13">
        <f>Input!G14</f>
        <v>146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1661.313054714286</v>
      </c>
      <c r="F13">
        <f t="shared" si="3"/>
        <v>14.338160142857078</v>
      </c>
      <c r="G13">
        <f t="shared" si="10"/>
        <v>1.5905808897170085E-10</v>
      </c>
      <c r="H13">
        <f t="shared" si="6"/>
        <v>205.58283627765408</v>
      </c>
      <c r="I13">
        <f t="shared" si="4"/>
        <v>95600.105314623768</v>
      </c>
      <c r="N13" s="4">
        <f>Input!J14</f>
        <v>1.756228000000192</v>
      </c>
      <c r="O13">
        <f t="shared" si="7"/>
        <v>0.34076071428557952</v>
      </c>
      <c r="P13">
        <f t="shared" si="8"/>
        <v>1.5905808897164506E-11</v>
      </c>
      <c r="Q13">
        <f t="shared" si="9"/>
        <v>0.11611786438957819</v>
      </c>
      <c r="R13">
        <f t="shared" si="5"/>
        <v>91.665759330871253</v>
      </c>
    </row>
    <row r="14" spans="1:27" ht="14.45" x14ac:dyDescent="0.3">
      <c r="A14">
        <f>Input!G15</f>
        <v>147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1663.4886804285718</v>
      </c>
      <c r="F14">
        <f t="shared" si="3"/>
        <v>16.513785857142921</v>
      </c>
      <c r="G14">
        <f t="shared" si="10"/>
        <v>1.7496389786882502E-10</v>
      </c>
      <c r="H14">
        <f t="shared" si="6"/>
        <v>272.7051233297949</v>
      </c>
      <c r="I14">
        <f t="shared" si="4"/>
        <v>95600.105314613931</v>
      </c>
      <c r="N14" s="4">
        <f>Input!J15</f>
        <v>2.1756257142858431</v>
      </c>
      <c r="O14">
        <f t="shared" si="7"/>
        <v>0.76015842857123062</v>
      </c>
      <c r="P14">
        <f t="shared" si="8"/>
        <v>1.5905808897124178E-11</v>
      </c>
      <c r="Q14">
        <f t="shared" si="9"/>
        <v>0.57784083650370077</v>
      </c>
      <c r="R14">
        <f t="shared" si="5"/>
        <v>83.810838707493431</v>
      </c>
    </row>
    <row r="15" spans="1:27" ht="14.45" x14ac:dyDescent="0.3">
      <c r="A15">
        <f>Input!G16</f>
        <v>148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1665.8215802857144</v>
      </c>
      <c r="F15">
        <f t="shared" si="3"/>
        <v>18.846685714285513</v>
      </c>
      <c r="G15">
        <f t="shared" si="10"/>
        <v>1.9086970676565123E-10</v>
      </c>
      <c r="H15">
        <f t="shared" si="6"/>
        <v>355.19756240585912</v>
      </c>
      <c r="I15">
        <f t="shared" si="4"/>
        <v>95600.105314604079</v>
      </c>
      <c r="N15" s="4">
        <f>Input!J16</f>
        <v>2.3328998571425927</v>
      </c>
      <c r="O15">
        <f t="shared" si="7"/>
        <v>0.91743257142798029</v>
      </c>
      <c r="P15">
        <f t="shared" si="8"/>
        <v>1.5905808896826206E-11</v>
      </c>
      <c r="Q15">
        <f t="shared" si="9"/>
        <v>0.84168252308777114</v>
      </c>
      <c r="R15">
        <f t="shared" si="5"/>
        <v>80.955939045775352</v>
      </c>
    </row>
    <row r="16" spans="1:27" ht="14.45" x14ac:dyDescent="0.3">
      <c r="A16">
        <f>Input!G17</f>
        <v>149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1668.3903914285713</v>
      </c>
      <c r="F16">
        <f t="shared" si="3"/>
        <v>21.415496857142443</v>
      </c>
      <c r="G16">
        <f t="shared" si="10"/>
        <v>2.0677551566027569E-10</v>
      </c>
      <c r="H16">
        <f t="shared" si="6"/>
        <v>458.62350562942152</v>
      </c>
      <c r="I16">
        <f t="shared" si="4"/>
        <v>95600.105314594242</v>
      </c>
      <c r="N16" s="4">
        <f>Input!J17</f>
        <v>2.56881114285693</v>
      </c>
      <c r="O16">
        <f t="shared" si="7"/>
        <v>1.1533438571423176</v>
      </c>
      <c r="P16">
        <f t="shared" si="8"/>
        <v>1.5905808894624467E-11</v>
      </c>
      <c r="Q16">
        <f t="shared" si="9"/>
        <v>1.330202052771229</v>
      </c>
      <c r="R16">
        <f t="shared" si="5"/>
        <v>76.766345136566514</v>
      </c>
    </row>
    <row r="17" spans="1:18" ht="14.45" x14ac:dyDescent="0.3">
      <c r="A17">
        <f>Input!G18</f>
        <v>150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1670.9329901428571</v>
      </c>
      <c r="F17">
        <f t="shared" si="3"/>
        <v>23.958095571428203</v>
      </c>
      <c r="G17">
        <f t="shared" si="10"/>
        <v>2.2268132453863139E-10</v>
      </c>
      <c r="H17">
        <f t="shared" si="6"/>
        <v>573.99034339901766</v>
      </c>
      <c r="I17">
        <f t="shared" si="4"/>
        <v>95600.105314584434</v>
      </c>
      <c r="N17" s="4">
        <f>Input!J18</f>
        <v>2.5425987142857593</v>
      </c>
      <c r="O17">
        <f t="shared" si="7"/>
        <v>1.1271314285711469</v>
      </c>
      <c r="P17">
        <f t="shared" si="8"/>
        <v>1.5905808878355702E-11</v>
      </c>
      <c r="Q17">
        <f t="shared" si="9"/>
        <v>1.2704252572369787</v>
      </c>
      <c r="R17">
        <f t="shared" si="5"/>
        <v>77.226359982171815</v>
      </c>
    </row>
    <row r="18" spans="1:18" ht="14.45" x14ac:dyDescent="0.3">
      <c r="A18">
        <f>Input!G19</f>
        <v>151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1673.8949865714283</v>
      </c>
      <c r="F18">
        <f t="shared" si="3"/>
        <v>26.920091999999386</v>
      </c>
      <c r="G18">
        <f t="shared" si="10"/>
        <v>2.3858713329677624E-10</v>
      </c>
      <c r="H18">
        <f t="shared" si="6"/>
        <v>724.69135327558536</v>
      </c>
      <c r="I18">
        <f t="shared" si="4"/>
        <v>95600.105314574597</v>
      </c>
      <c r="N18" s="4">
        <f>Input!J19</f>
        <v>2.9619964285711831</v>
      </c>
      <c r="O18">
        <f t="shared" si="7"/>
        <v>1.5465291428565706</v>
      </c>
      <c r="P18">
        <f t="shared" si="8"/>
        <v>1.5905808758144875E-11</v>
      </c>
      <c r="Q18">
        <f t="shared" si="9"/>
        <v>2.3917523896554815</v>
      </c>
      <c r="R18">
        <f t="shared" si="5"/>
        <v>70.03104351910288</v>
      </c>
    </row>
    <row r="19" spans="1:18" ht="14.45" x14ac:dyDescent="0.3">
      <c r="A19">
        <f>Input!G20</f>
        <v>152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1677.1191065714283</v>
      </c>
      <c r="F19">
        <f t="shared" si="3"/>
        <v>30.14421199999947</v>
      </c>
      <c r="G19">
        <f t="shared" si="10"/>
        <v>2.5449294116667661E-10</v>
      </c>
      <c r="H19">
        <f t="shared" si="6"/>
        <v>908.67351708556919</v>
      </c>
      <c r="I19">
        <f t="shared" si="4"/>
        <v>95600.105314564746</v>
      </c>
      <c r="N19" s="4">
        <f>Input!J20</f>
        <v>3.2241200000000845</v>
      </c>
      <c r="O19">
        <f t="shared" si="7"/>
        <v>1.808652714285472</v>
      </c>
      <c r="P19">
        <f t="shared" si="8"/>
        <v>1.5905807869900371E-11</v>
      </c>
      <c r="Q19">
        <f t="shared" si="9"/>
        <v>3.2712246408346695</v>
      </c>
      <c r="R19">
        <f t="shared" si="5"/>
        <v>65.712613523092273</v>
      </c>
    </row>
    <row r="20" spans="1:18" ht="14.45" x14ac:dyDescent="0.3">
      <c r="A20">
        <f>Input!G21</f>
        <v>153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1680.9985355714286</v>
      </c>
      <c r="F20">
        <f t="shared" si="3"/>
        <v>34.02364099999977</v>
      </c>
      <c r="G20">
        <f t="shared" si="10"/>
        <v>2.7039874247329008E-10</v>
      </c>
      <c r="H20">
        <f t="shared" si="6"/>
        <v>1157.6081468784655</v>
      </c>
      <c r="I20">
        <f t="shared" si="4"/>
        <v>95600.105314554909</v>
      </c>
      <c r="N20" s="4">
        <f>Input!J21</f>
        <v>3.8794290000003002</v>
      </c>
      <c r="O20">
        <f t="shared" si="7"/>
        <v>2.4639617142856878</v>
      </c>
      <c r="P20">
        <f t="shared" si="8"/>
        <v>1.5905801306613451E-11</v>
      </c>
      <c r="Q20">
        <f t="shared" si="9"/>
        <v>6.0711073293872824</v>
      </c>
      <c r="R20">
        <f t="shared" si="5"/>
        <v>55.517739177256132</v>
      </c>
    </row>
    <row r="21" spans="1:18" ht="14.45" x14ac:dyDescent="0.3">
      <c r="A21">
        <f>Input!G22</f>
        <v>154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1684.7206904285715</v>
      </c>
      <c r="F21">
        <f t="shared" si="3"/>
        <v>37.745795857142639</v>
      </c>
      <c r="G21">
        <f t="shared" si="10"/>
        <v>2.8630449528349222E-10</v>
      </c>
      <c r="H21">
        <f t="shared" si="6"/>
        <v>1424.7451048674727</v>
      </c>
      <c r="I21">
        <f t="shared" si="4"/>
        <v>95600.105314545071</v>
      </c>
      <c r="N21" s="4">
        <f>Input!J22</f>
        <v>3.7221548571428684</v>
      </c>
      <c r="O21">
        <f t="shared" si="7"/>
        <v>2.306687571428256</v>
      </c>
      <c r="P21">
        <f t="shared" si="8"/>
        <v>1.5905752810202133E-11</v>
      </c>
      <c r="Q21">
        <f t="shared" si="9"/>
        <v>5.3208075521082057</v>
      </c>
      <c r="R21">
        <f t="shared" si="5"/>
        <v>57.886180748292738</v>
      </c>
    </row>
    <row r="22" spans="1:18" ht="14.45" x14ac:dyDescent="0.3">
      <c r="A22">
        <f>Input!G23</f>
        <v>155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1688.6787565714283</v>
      </c>
      <c r="F22">
        <f t="shared" si="3"/>
        <v>41.70386199999939</v>
      </c>
      <c r="G22">
        <f t="shared" si="10"/>
        <v>3.0220988975557336E-10</v>
      </c>
      <c r="H22">
        <f t="shared" si="6"/>
        <v>1739.2121056897865</v>
      </c>
      <c r="I22">
        <f t="shared" si="4"/>
        <v>95600.10531453522</v>
      </c>
      <c r="N22" s="4">
        <f>Input!J23</f>
        <v>3.958066142856751</v>
      </c>
      <c r="O22">
        <f t="shared" si="7"/>
        <v>2.5425988571421385</v>
      </c>
      <c r="P22">
        <f t="shared" si="8"/>
        <v>1.5905394472081117E-11</v>
      </c>
      <c r="Q22">
        <f t="shared" si="9"/>
        <v>6.464808948259626</v>
      </c>
      <c r="R22">
        <f t="shared" si="5"/>
        <v>54.352068705560882</v>
      </c>
    </row>
    <row r="23" spans="1:18" ht="14.45" x14ac:dyDescent="0.3">
      <c r="A23">
        <f>Input!G24</f>
        <v>156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1693.9736528571427</v>
      </c>
      <c r="F23">
        <f t="shared" si="3"/>
        <v>46.998758285713848</v>
      </c>
      <c r="G23">
        <f t="shared" si="10"/>
        <v>3.1811263669737343E-10</v>
      </c>
      <c r="H23">
        <f t="shared" si="6"/>
        <v>2208.8832803690543</v>
      </c>
      <c r="I23">
        <f t="shared" si="4"/>
        <v>95600.105314525412</v>
      </c>
      <c r="N23" s="4">
        <f>Input!J24</f>
        <v>5.2948962857144579</v>
      </c>
      <c r="O23">
        <f t="shared" si="7"/>
        <v>3.8794289999998455</v>
      </c>
      <c r="P23">
        <f t="shared" si="8"/>
        <v>1.590274694180009E-11</v>
      </c>
      <c r="Q23">
        <f t="shared" si="9"/>
        <v>15.049969365916413</v>
      </c>
      <c r="R23">
        <f t="shared" si="5"/>
        <v>36.427929078998226</v>
      </c>
    </row>
    <row r="24" spans="1:18" ht="14.45" x14ac:dyDescent="0.3">
      <c r="A24">
        <f>Input!G25</f>
        <v>157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1699.5306728571429</v>
      </c>
      <c r="F24">
        <f t="shared" si="3"/>
        <v>52.555778285714041</v>
      </c>
      <c r="G24">
        <f t="shared" si="10"/>
        <v>3.3399583454326653E-10</v>
      </c>
      <c r="H24">
        <f t="shared" si="6"/>
        <v>2762.1098311820247</v>
      </c>
      <c r="I24">
        <f t="shared" si="4"/>
        <v>95600.105314515575</v>
      </c>
      <c r="N24" s="4">
        <f>Input!J25</f>
        <v>5.5570200000001932</v>
      </c>
      <c r="O24">
        <f t="shared" si="7"/>
        <v>4.1415527142855808</v>
      </c>
      <c r="P24">
        <f t="shared" si="8"/>
        <v>1.5883197845893091E-11</v>
      </c>
      <c r="Q24">
        <f t="shared" si="9"/>
        <v>17.152458885074697</v>
      </c>
      <c r="R24">
        <f t="shared" si="5"/>
        <v>33.332513518119988</v>
      </c>
    </row>
    <row r="25" spans="1:18" ht="14.45" x14ac:dyDescent="0.3">
      <c r="A25">
        <f>Input!G26</f>
        <v>158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1705.7430018571431</v>
      </c>
      <c r="F25">
        <f t="shared" si="3"/>
        <v>58.768107285714223</v>
      </c>
      <c r="G25">
        <f t="shared" si="10"/>
        <v>3.4973532589942913E-10</v>
      </c>
      <c r="H25">
        <f t="shared" si="6"/>
        <v>3453.6904339041103</v>
      </c>
      <c r="I25">
        <f t="shared" si="4"/>
        <v>95600.105314505839</v>
      </c>
      <c r="N25" s="4">
        <f>Input!J26</f>
        <v>6.2123290000001816</v>
      </c>
      <c r="O25">
        <f t="shared" si="7"/>
        <v>4.7968617142855692</v>
      </c>
      <c r="P25">
        <f t="shared" si="8"/>
        <v>1.5739491356162613E-11</v>
      </c>
      <c r="Q25">
        <f t="shared" si="9"/>
        <v>23.009882305827691</v>
      </c>
      <c r="R25">
        <f t="shared" si="5"/>
        <v>26.195179904487329</v>
      </c>
    </row>
    <row r="26" spans="1:18" x14ac:dyDescent="0.25">
      <c r="A26">
        <f>Input!G27</f>
        <v>159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1712.5582151428571</v>
      </c>
      <c r="F26">
        <f t="shared" si="3"/>
        <v>65.583320571428203</v>
      </c>
      <c r="G26">
        <f t="shared" si="10"/>
        <v>3.6445249314752842E-10</v>
      </c>
      <c r="H26">
        <f t="shared" si="6"/>
        <v>4301.1719371269137</v>
      </c>
      <c r="I26">
        <f t="shared" si="4"/>
        <v>95600.10531449673</v>
      </c>
      <c r="N26" s="4">
        <f>Input!J27</f>
        <v>6.8152132857139804</v>
      </c>
      <c r="O26">
        <f t="shared" si="7"/>
        <v>5.399745999999368</v>
      </c>
      <c r="P26">
        <f t="shared" si="8"/>
        <v>1.4717167248099301E-11</v>
      </c>
      <c r="Q26">
        <f t="shared" si="9"/>
        <v>29.157256864350238</v>
      </c>
      <c r="R26">
        <f t="shared" si="5"/>
        <v>20.38737787806047</v>
      </c>
    </row>
    <row r="27" spans="1:18" x14ac:dyDescent="0.25">
      <c r="A27">
        <f>Input!G28</f>
        <v>160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1720.7102585714288</v>
      </c>
      <c r="F27">
        <f t="shared" si="3"/>
        <v>73.73536399999989</v>
      </c>
      <c r="G27">
        <f t="shared" si="10"/>
        <v>3.7341256631609317E-10</v>
      </c>
      <c r="H27">
        <f t="shared" si="6"/>
        <v>5436.9039041574115</v>
      </c>
      <c r="I27">
        <f t="shared" si="4"/>
        <v>95600.105314491215</v>
      </c>
      <c r="N27" s="4">
        <f>Input!J28</f>
        <v>8.1520434285716874</v>
      </c>
      <c r="O27">
        <f t="shared" si="7"/>
        <v>6.736576142857075</v>
      </c>
      <c r="P27">
        <f t="shared" si="8"/>
        <v>8.9600731685647465E-12</v>
      </c>
      <c r="Q27">
        <f t="shared" si="9"/>
        <v>45.381458128390385</v>
      </c>
      <c r="R27">
        <f t="shared" si="5"/>
        <v>10.102279097800448</v>
      </c>
    </row>
    <row r="28" spans="1:18" x14ac:dyDescent="0.25">
      <c r="A28">
        <f>Input!G29</f>
        <v>161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1729.7797345714287</v>
      </c>
      <c r="F28">
        <f t="shared" si="3"/>
        <v>82.804839999999786</v>
      </c>
      <c r="G28">
        <f t="shared" si="10"/>
        <v>3.7364158786833386E-10</v>
      </c>
      <c r="H28">
        <f t="shared" si="6"/>
        <v>6856.6415273636849</v>
      </c>
      <c r="I28">
        <f t="shared" si="4"/>
        <v>95600.105314491069</v>
      </c>
      <c r="N28" s="4">
        <f>Input!J29</f>
        <v>9.0694759999998951</v>
      </c>
      <c r="O28">
        <f t="shared" si="7"/>
        <v>7.6540087142852826</v>
      </c>
      <c r="P28">
        <f t="shared" si="8"/>
        <v>2.2902155224067229E-13</v>
      </c>
      <c r="Q28">
        <f t="shared" si="9"/>
        <v>58.583849398351539</v>
      </c>
      <c r="R28">
        <f t="shared" si="5"/>
        <v>5.112011086054693</v>
      </c>
    </row>
    <row r="29" spans="1:18" x14ac:dyDescent="0.25">
      <c r="A29">
        <f>Input!G30</f>
        <v>162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1739.4783071428571</v>
      </c>
      <c r="F29">
        <f t="shared" si="3"/>
        <v>92.503412571428271</v>
      </c>
      <c r="G29">
        <f t="shared" si="10"/>
        <v>3.7364158786833428E-10</v>
      </c>
      <c r="H29">
        <f t="shared" si="6"/>
        <v>8556.8813372907462</v>
      </c>
      <c r="I29">
        <f t="shared" si="4"/>
        <v>95600.105314491069</v>
      </c>
      <c r="N29" s="4">
        <f>Input!J30</f>
        <v>9.6985725714284854</v>
      </c>
      <c r="O29">
        <f t="shared" si="7"/>
        <v>8.2831052857138729</v>
      </c>
      <c r="P29">
        <f t="shared" si="8"/>
        <v>3.919975116794979E-25</v>
      </c>
      <c r="Q29">
        <f t="shared" si="9"/>
        <v>68.609833174221095</v>
      </c>
      <c r="R29">
        <f t="shared" si="5"/>
        <v>2.6630294686605582</v>
      </c>
    </row>
    <row r="30" spans="1:18" x14ac:dyDescent="0.25">
      <c r="A30">
        <f>Input!G31</f>
        <v>163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1748.6526325714283</v>
      </c>
      <c r="F30">
        <f t="shared" si="3"/>
        <v>101.67773799999941</v>
      </c>
      <c r="G30">
        <f t="shared" si="10"/>
        <v>3.7364158786833428E-10</v>
      </c>
      <c r="H30">
        <f t="shared" si="6"/>
        <v>10338.362404720541</v>
      </c>
      <c r="I30">
        <f t="shared" si="4"/>
        <v>95600.105314491069</v>
      </c>
      <c r="N30" s="4">
        <f>Input!J31</f>
        <v>9.1743254285711373</v>
      </c>
      <c r="O30">
        <f t="shared" si="7"/>
        <v>7.7588581428565249</v>
      </c>
      <c r="P30">
        <f t="shared" si="8"/>
        <v>4.4593054098789261E-112</v>
      </c>
      <c r="Q30">
        <f t="shared" si="9"/>
        <v>60.199879680971002</v>
      </c>
      <c r="R30">
        <f t="shared" si="5"/>
        <v>4.6488804697977084</v>
      </c>
    </row>
    <row r="31" spans="1:18" x14ac:dyDescent="0.25">
      <c r="A31">
        <f>Input!G32</f>
        <v>164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1758.8492398571429</v>
      </c>
      <c r="F31">
        <f t="shared" si="3"/>
        <v>111.87434528571407</v>
      </c>
      <c r="G31">
        <f t="shared" si="10"/>
        <v>3.7364158786833428E-10</v>
      </c>
      <c r="H31">
        <f t="shared" si="6"/>
        <v>12515.869133023571</v>
      </c>
      <c r="I31">
        <f t="shared" si="4"/>
        <v>95600.105314491069</v>
      </c>
      <c r="N31" s="4">
        <f>Input!J32</f>
        <v>10.196607285714663</v>
      </c>
      <c r="O31">
        <f t="shared" si="7"/>
        <v>8.7811400000000503</v>
      </c>
      <c r="P31">
        <f t="shared" si="8"/>
        <v>0</v>
      </c>
      <c r="Q31">
        <f t="shared" si="9"/>
        <v>77.108419699600887</v>
      </c>
      <c r="R31">
        <f t="shared" si="5"/>
        <v>1.2856031407934814</v>
      </c>
    </row>
    <row r="32" spans="1:18" x14ac:dyDescent="0.25">
      <c r="A32">
        <f>Input!G33</f>
        <v>165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1768.6526617142856</v>
      </c>
      <c r="F32">
        <f t="shared" si="3"/>
        <v>121.67776714285674</v>
      </c>
      <c r="G32">
        <f t="shared" si="10"/>
        <v>3.7364158786833428E-10</v>
      </c>
      <c r="H32">
        <f t="shared" si="6"/>
        <v>14805.479016780338</v>
      </c>
      <c r="I32">
        <f t="shared" si="4"/>
        <v>95600.105314491069</v>
      </c>
      <c r="N32" s="4">
        <f>Input!J33</f>
        <v>9.8034218571426663</v>
      </c>
      <c r="O32">
        <f t="shared" si="7"/>
        <v>8.3879545714280539</v>
      </c>
      <c r="P32">
        <f t="shared" si="8"/>
        <v>0</v>
      </c>
      <c r="Q32">
        <f t="shared" si="9"/>
        <v>70.357781892340782</v>
      </c>
      <c r="R32">
        <f t="shared" si="5"/>
        <v>2.3318201207583744</v>
      </c>
    </row>
    <row r="33" spans="1:18" x14ac:dyDescent="0.25">
      <c r="A33">
        <f>Input!G34</f>
        <v>166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1778.6919948571428</v>
      </c>
      <c r="F33">
        <f t="shared" si="3"/>
        <v>131.71710028571397</v>
      </c>
      <c r="G33">
        <f t="shared" si="10"/>
        <v>3.7364158786833428E-10</v>
      </c>
      <c r="H33">
        <f t="shared" si="6"/>
        <v>17349.394507578403</v>
      </c>
      <c r="I33">
        <f t="shared" si="4"/>
        <v>95600.105314491069</v>
      </c>
      <c r="N33" s="4">
        <f>Input!J34</f>
        <v>10.039333142857231</v>
      </c>
      <c r="O33">
        <f t="shared" si="7"/>
        <v>8.6238658571426186</v>
      </c>
      <c r="P33">
        <f t="shared" si="8"/>
        <v>0</v>
      </c>
      <c r="Q33">
        <f t="shared" si="9"/>
        <v>74.371062321990195</v>
      </c>
      <c r="R33">
        <f t="shared" si="5"/>
        <v>1.6669871115034716</v>
      </c>
    </row>
    <row r="34" spans="1:18" x14ac:dyDescent="0.25">
      <c r="A34">
        <f>Input!G35</f>
        <v>167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1788.0498067142855</v>
      </c>
      <c r="F34">
        <f t="shared" si="3"/>
        <v>141.07491214285665</v>
      </c>
      <c r="G34">
        <f t="shared" si="10"/>
        <v>3.7364158786833428E-10</v>
      </c>
      <c r="H34">
        <f t="shared" si="6"/>
        <v>19902.130836009303</v>
      </c>
      <c r="I34">
        <f t="shared" si="4"/>
        <v>95600.105314491069</v>
      </c>
      <c r="N34" s="4">
        <f>Input!J35</f>
        <v>9.3578118571426785</v>
      </c>
      <c r="O34">
        <f t="shared" si="7"/>
        <v>7.942344571428066</v>
      </c>
      <c r="P34">
        <f t="shared" si="8"/>
        <v>0</v>
      </c>
      <c r="Q34">
        <f t="shared" si="9"/>
        <v>63.080837291292873</v>
      </c>
      <c r="R34">
        <f t="shared" si="5"/>
        <v>3.8913079235095749</v>
      </c>
    </row>
    <row r="35" spans="1:18" x14ac:dyDescent="0.25">
      <c r="A35">
        <f>Input!G36</f>
        <v>168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1797.643529857143</v>
      </c>
      <c r="F35">
        <f t="shared" si="3"/>
        <v>150.66863528571412</v>
      </c>
      <c r="G35">
        <f t="shared" si="10"/>
        <v>3.7364158786833428E-10</v>
      </c>
      <c r="H35">
        <f t="shared" si="6"/>
        <v>22701.037658746947</v>
      </c>
      <c r="I35">
        <f t="shared" si="4"/>
        <v>95600.105314491069</v>
      </c>
      <c r="N35" s="4">
        <f>Input!J36</f>
        <v>9.5937231428574705</v>
      </c>
      <c r="O35">
        <f t="shared" si="7"/>
        <v>8.1782558571428581</v>
      </c>
      <c r="P35">
        <f t="shared" si="8"/>
        <v>0</v>
      </c>
      <c r="Q35">
        <f t="shared" si="9"/>
        <v>66.883868864891468</v>
      </c>
      <c r="R35">
        <f t="shared" si="5"/>
        <v>3.0162260581993539</v>
      </c>
    </row>
    <row r="36" spans="1:18" x14ac:dyDescent="0.25">
      <c r="A36">
        <f>Input!G37</f>
        <v>169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1807.2634652857143</v>
      </c>
      <c r="F36">
        <f t="shared" si="3"/>
        <v>160.28857071428547</v>
      </c>
      <c r="G36">
        <f t="shared" si="10"/>
        <v>3.7364158786833428E-10</v>
      </c>
      <c r="H36">
        <f t="shared" si="6"/>
        <v>25692.425901508715</v>
      </c>
      <c r="I36">
        <f t="shared" si="4"/>
        <v>95600.105314491069</v>
      </c>
      <c r="N36" s="4">
        <f>Input!J37</f>
        <v>9.6199354285713525</v>
      </c>
      <c r="O36">
        <f t="shared" si="7"/>
        <v>8.2044681428567401</v>
      </c>
      <c r="P36">
        <f t="shared" si="8"/>
        <v>0</v>
      </c>
      <c r="Q36">
        <f t="shared" si="9"/>
        <v>67.31329750715112</v>
      </c>
      <c r="R36">
        <f t="shared" si="5"/>
        <v>2.925865892174206</v>
      </c>
    </row>
    <row r="37" spans="1:18" x14ac:dyDescent="0.25">
      <c r="A37">
        <f>Input!G38</f>
        <v>170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1817.119312</v>
      </c>
      <c r="F37">
        <f t="shared" si="3"/>
        <v>170.14441742857116</v>
      </c>
      <c r="G37">
        <f t="shared" si="10"/>
        <v>3.7364158786833428E-10</v>
      </c>
      <c r="H37">
        <f t="shared" si="6"/>
        <v>28949.122781980728</v>
      </c>
      <c r="I37">
        <f t="shared" si="4"/>
        <v>95600.105314491069</v>
      </c>
      <c r="N37" s="4">
        <f>Input!J38</f>
        <v>9.8558467142856898</v>
      </c>
      <c r="O37">
        <f t="shared" si="7"/>
        <v>8.4403794285710774</v>
      </c>
      <c r="P37">
        <f t="shared" si="8"/>
        <v>0</v>
      </c>
      <c r="Q37">
        <f t="shared" si="9"/>
        <v>71.240004898245829</v>
      </c>
      <c r="R37">
        <f t="shared" si="5"/>
        <v>2.1744598443691094</v>
      </c>
    </row>
    <row r="38" spans="1:18" x14ac:dyDescent="0.25">
      <c r="A38">
        <f>Input!G39</f>
        <v>171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1826.5557609999998</v>
      </c>
      <c r="F38">
        <f t="shared" si="3"/>
        <v>179.58086642857097</v>
      </c>
      <c r="G38">
        <f t="shared" si="10"/>
        <v>3.7364158786833428E-10</v>
      </c>
      <c r="H38">
        <f t="shared" si="6"/>
        <v>32249.287587102055</v>
      </c>
      <c r="I38">
        <f t="shared" si="4"/>
        <v>95600.105314491069</v>
      </c>
      <c r="N38" s="4">
        <f>Input!J39</f>
        <v>9.4364489999998113</v>
      </c>
      <c r="O38">
        <f t="shared" si="7"/>
        <v>8.0209817142851989</v>
      </c>
      <c r="P38">
        <f t="shared" si="8"/>
        <v>0</v>
      </c>
      <c r="Q38">
        <f t="shared" si="9"/>
        <v>64.336147660897524</v>
      </c>
      <c r="R38">
        <f t="shared" si="5"/>
        <v>3.5872462025306104</v>
      </c>
    </row>
    <row r="39" spans="1:18" x14ac:dyDescent="0.25">
      <c r="A39">
        <f>Input!G40</f>
        <v>172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1836.4902448571429</v>
      </c>
      <c r="F39">
        <f t="shared" si="3"/>
        <v>189.51535028571402</v>
      </c>
      <c r="G39">
        <f t="shared" si="10"/>
        <v>3.7364158786833428E-10</v>
      </c>
      <c r="H39">
        <f t="shared" si="6"/>
        <v>35916.067993775265</v>
      </c>
      <c r="I39">
        <f t="shared" si="4"/>
        <v>95600.105314491069</v>
      </c>
      <c r="N39" s="4">
        <f>Input!J40</f>
        <v>9.93448385714305</v>
      </c>
      <c r="O39">
        <f t="shared" si="7"/>
        <v>8.5190165714284376</v>
      </c>
      <c r="P39">
        <f t="shared" si="8"/>
        <v>0</v>
      </c>
      <c r="Q39">
        <f t="shared" si="9"/>
        <v>72.573643344272327</v>
      </c>
      <c r="R39">
        <f t="shared" si="5"/>
        <v>1.9487261998074834</v>
      </c>
    </row>
    <row r="40" spans="1:18" x14ac:dyDescent="0.25">
      <c r="A40">
        <f>Input!G41</f>
        <v>173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1845.559720857143</v>
      </c>
      <c r="F40">
        <f t="shared" si="3"/>
        <v>198.58482628571414</v>
      </c>
      <c r="G40">
        <f t="shared" si="10"/>
        <v>3.7364158786833428E-10</v>
      </c>
      <c r="H40">
        <f t="shared" si="6"/>
        <v>39435.933230778865</v>
      </c>
      <c r="I40">
        <f t="shared" si="4"/>
        <v>95600.105314491069</v>
      </c>
      <c r="N40" s="4">
        <f>Input!J41</f>
        <v>9.0694760000001224</v>
      </c>
      <c r="O40">
        <f t="shared" si="7"/>
        <v>7.65400871428551</v>
      </c>
      <c r="P40">
        <f t="shared" si="8"/>
        <v>0</v>
      </c>
      <c r="Q40">
        <f t="shared" si="9"/>
        <v>58.583849398358524</v>
      </c>
      <c r="R40">
        <f t="shared" si="5"/>
        <v>5.1120110860536645</v>
      </c>
    </row>
    <row r="41" spans="1:18" x14ac:dyDescent="0.25">
      <c r="A41">
        <f>Input!G42</f>
        <v>174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1855.1796562857141</v>
      </c>
      <c r="F41">
        <f t="shared" si="3"/>
        <v>208.20476171428527</v>
      </c>
      <c r="G41">
        <f t="shared" si="10"/>
        <v>3.7364158786833428E-10</v>
      </c>
      <c r="H41">
        <f t="shared" si="6"/>
        <v>43349.222800346724</v>
      </c>
      <c r="I41">
        <f t="shared" si="4"/>
        <v>95600.105314491069</v>
      </c>
      <c r="N41" s="4">
        <f>Input!J42</f>
        <v>9.6199354285711252</v>
      </c>
      <c r="O41">
        <f t="shared" si="7"/>
        <v>8.2044681428565127</v>
      </c>
      <c r="P41">
        <f t="shared" si="8"/>
        <v>0</v>
      </c>
      <c r="Q41">
        <f t="shared" si="9"/>
        <v>67.313297507147396</v>
      </c>
      <c r="R41">
        <f t="shared" si="5"/>
        <v>2.9258658921749836</v>
      </c>
    </row>
    <row r="42" spans="1:18" x14ac:dyDescent="0.25">
      <c r="A42">
        <f>Input!G43</f>
        <v>175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1863.9345840000001</v>
      </c>
      <c r="F42">
        <f t="shared" si="3"/>
        <v>216.95968942857121</v>
      </c>
      <c r="G42">
        <f t="shared" si="10"/>
        <v>3.7364158786833428E-10</v>
      </c>
      <c r="H42">
        <f t="shared" si="6"/>
        <v>47071.506836779947</v>
      </c>
      <c r="I42">
        <f t="shared" si="4"/>
        <v>95600.105314491069</v>
      </c>
      <c r="N42" s="4">
        <f>Input!J43</f>
        <v>8.754927714285941</v>
      </c>
      <c r="O42">
        <f t="shared" si="7"/>
        <v>7.3394604285713285</v>
      </c>
      <c r="P42">
        <f t="shared" si="8"/>
        <v>0</v>
      </c>
      <c r="Q42">
        <f t="shared" si="9"/>
        <v>53.867679382564432</v>
      </c>
      <c r="R42">
        <f t="shared" si="5"/>
        <v>6.6333237668874094</v>
      </c>
    </row>
    <row r="43" spans="1:18" x14ac:dyDescent="0.25">
      <c r="A43">
        <f>Input!G44</f>
        <v>176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1872.2701140000001</v>
      </c>
      <c r="F43">
        <f t="shared" si="3"/>
        <v>225.29521942857127</v>
      </c>
      <c r="G43">
        <f t="shared" si="10"/>
        <v>3.7364158786833428E-10</v>
      </c>
      <c r="H43">
        <f t="shared" si="6"/>
        <v>50757.935897199721</v>
      </c>
      <c r="I43">
        <f t="shared" si="4"/>
        <v>95600.105314491069</v>
      </c>
      <c r="N43" s="4">
        <f>Input!J44</f>
        <v>8.3355300000000625</v>
      </c>
      <c r="O43">
        <f t="shared" si="7"/>
        <v>6.9200627142854501</v>
      </c>
      <c r="P43">
        <f t="shared" si="8"/>
        <v>0</v>
      </c>
      <c r="Q43">
        <f t="shared" si="9"/>
        <v>47.887267969643709</v>
      </c>
      <c r="R43">
        <f t="shared" si="5"/>
        <v>8.96955594947649</v>
      </c>
    </row>
    <row r="44" spans="1:18" x14ac:dyDescent="0.25">
      <c r="A44">
        <f>Input!G45</f>
        <v>177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1881.051254</v>
      </c>
      <c r="F44">
        <f t="shared" si="3"/>
        <v>234.0763594285711</v>
      </c>
      <c r="G44">
        <f t="shared" si="10"/>
        <v>3.7364158786833428E-10</v>
      </c>
      <c r="H44">
        <f t="shared" si="6"/>
        <v>54791.742043158687</v>
      </c>
      <c r="I44">
        <f t="shared" si="4"/>
        <v>95600.105314491069</v>
      </c>
      <c r="N44" s="4">
        <f>Input!J45</f>
        <v>8.781139999999823</v>
      </c>
      <c r="O44">
        <f t="shared" si="7"/>
        <v>7.3656727142852105</v>
      </c>
      <c r="P44">
        <f t="shared" si="8"/>
        <v>0</v>
      </c>
      <c r="Q44">
        <f t="shared" si="9"/>
        <v>54.253134533965664</v>
      </c>
      <c r="R44">
        <f t="shared" si="5"/>
        <v>6.498990110003831</v>
      </c>
    </row>
    <row r="45" spans="1:18" x14ac:dyDescent="0.25">
      <c r="A45">
        <f>Input!G46</f>
        <v>178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1890.0420928571427</v>
      </c>
      <c r="F45">
        <f t="shared" si="3"/>
        <v>243.06719828571386</v>
      </c>
      <c r="G45">
        <f t="shared" si="10"/>
        <v>3.7364158786833428E-10</v>
      </c>
      <c r="H45">
        <f t="shared" si="6"/>
        <v>59081.662882284902</v>
      </c>
      <c r="I45">
        <f t="shared" si="4"/>
        <v>95600.105314491069</v>
      </c>
      <c r="N45" s="4">
        <f>Input!J46</f>
        <v>8.9908388571427622</v>
      </c>
      <c r="O45">
        <f t="shared" si="7"/>
        <v>7.5753715714281498</v>
      </c>
      <c r="P45">
        <f t="shared" si="8"/>
        <v>0</v>
      </c>
      <c r="Q45">
        <f t="shared" si="9"/>
        <v>57.386254445201793</v>
      </c>
      <c r="R45">
        <f t="shared" si="5"/>
        <v>5.4737882234850659</v>
      </c>
    </row>
    <row r="46" spans="1:18" x14ac:dyDescent="0.25">
      <c r="A46">
        <f>Input!G47</f>
        <v>179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1899.0067194285714</v>
      </c>
      <c r="F46">
        <f t="shared" si="3"/>
        <v>252.03182485714251</v>
      </c>
      <c r="G46">
        <f t="shared" si="10"/>
        <v>3.7364158786833428E-10</v>
      </c>
      <c r="H46">
        <f t="shared" si="6"/>
        <v>63520.04074063302</v>
      </c>
      <c r="I46">
        <f t="shared" si="4"/>
        <v>95600.105314491069</v>
      </c>
      <c r="N46" s="4">
        <f>Input!J47</f>
        <v>8.9646265714286528</v>
      </c>
      <c r="O46">
        <f t="shared" si="7"/>
        <v>7.5491592857140404</v>
      </c>
      <c r="P46">
        <f t="shared" si="8"/>
        <v>0</v>
      </c>
      <c r="Q46">
        <f t="shared" si="9"/>
        <v>56.989805921082521</v>
      </c>
      <c r="R46">
        <f t="shared" si="5"/>
        <v>5.5971285076551096</v>
      </c>
    </row>
    <row r="47" spans="1:18" x14ac:dyDescent="0.25">
      <c r="A47">
        <f>Input!G48</f>
        <v>180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1908.0499830000001</v>
      </c>
      <c r="F47">
        <f t="shared" si="3"/>
        <v>261.07508842857123</v>
      </c>
      <c r="G47">
        <f t="shared" si="10"/>
        <v>3.7364158786833428E-10</v>
      </c>
      <c r="H47">
        <f t="shared" si="6"/>
        <v>68160.201797791204</v>
      </c>
      <c r="I47">
        <f t="shared" si="4"/>
        <v>95600.105314491069</v>
      </c>
      <c r="N47" s="4">
        <f>Input!J48</f>
        <v>9.0432635714287244</v>
      </c>
      <c r="O47">
        <f t="shared" si="7"/>
        <v>7.6277962857141119</v>
      </c>
      <c r="P47">
        <f t="shared" si="8"/>
        <v>0</v>
      </c>
      <c r="Q47">
        <f t="shared" si="9"/>
        <v>58.183276176353999</v>
      </c>
      <c r="R47">
        <f t="shared" si="5"/>
        <v>5.2312295051940385</v>
      </c>
    </row>
    <row r="48" spans="1:18" x14ac:dyDescent="0.25">
      <c r="A48">
        <f>Input!G49</f>
        <v>181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1916.0971770000001</v>
      </c>
      <c r="F48">
        <f t="shared" si="3"/>
        <v>269.12228242857122</v>
      </c>
      <c r="G48">
        <f t="shared" si="10"/>
        <v>3.7364158786833428E-10</v>
      </c>
      <c r="H48">
        <f t="shared" si="6"/>
        <v>72426.802899362548</v>
      </c>
      <c r="I48">
        <f t="shared" si="4"/>
        <v>95600.105314491069</v>
      </c>
      <c r="N48" s="4">
        <f>Input!J49</f>
        <v>8.0471939999999904</v>
      </c>
      <c r="O48">
        <f t="shared" si="7"/>
        <v>6.631726714285378</v>
      </c>
      <c r="P48">
        <f t="shared" si="8"/>
        <v>0</v>
      </c>
      <c r="Q48">
        <f t="shared" si="9"/>
        <v>43.979799212966334</v>
      </c>
      <c r="R48">
        <f t="shared" si="5"/>
        <v>10.779781081137637</v>
      </c>
    </row>
    <row r="49" spans="1:18" x14ac:dyDescent="0.25">
      <c r="A49">
        <f>Input!G50</f>
        <v>182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1924.2754327142854</v>
      </c>
      <c r="F49">
        <f t="shared" si="3"/>
        <v>277.30053814285657</v>
      </c>
      <c r="G49">
        <f t="shared" si="10"/>
        <v>3.7364158786833428E-10</v>
      </c>
      <c r="H49">
        <f t="shared" si="6"/>
        <v>76895.588454110635</v>
      </c>
      <c r="I49">
        <f t="shared" si="4"/>
        <v>95600.105314491069</v>
      </c>
      <c r="N49" s="4">
        <f>Input!J50</f>
        <v>8.178255714285342</v>
      </c>
      <c r="O49">
        <f t="shared" si="7"/>
        <v>6.7627884285707296</v>
      </c>
      <c r="P49">
        <f t="shared" si="8"/>
        <v>0</v>
      </c>
      <c r="Q49">
        <f t="shared" si="9"/>
        <v>45.735307329610158</v>
      </c>
      <c r="R49">
        <f t="shared" si="5"/>
        <v>9.9363394906192006</v>
      </c>
    </row>
    <row r="50" spans="1:18" x14ac:dyDescent="0.25">
      <c r="A50">
        <f>Input!G51</f>
        <v>183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1932.6633872857142</v>
      </c>
      <c r="F50">
        <f t="shared" si="3"/>
        <v>285.6884927142853</v>
      </c>
      <c r="G50">
        <f t="shared" si="10"/>
        <v>3.7364158786833428E-10</v>
      </c>
      <c r="H50">
        <f t="shared" si="6"/>
        <v>81617.914869146756</v>
      </c>
      <c r="I50">
        <f t="shared" si="4"/>
        <v>95600.105314491069</v>
      </c>
      <c r="N50" s="4">
        <f>Input!J51</f>
        <v>8.387954571428736</v>
      </c>
      <c r="O50">
        <f t="shared" si="7"/>
        <v>6.9724872857141236</v>
      </c>
      <c r="P50">
        <f t="shared" si="8"/>
        <v>0</v>
      </c>
      <c r="Q50">
        <f t="shared" si="9"/>
        <v>48.615578949445108</v>
      </c>
      <c r="R50">
        <f t="shared" si="5"/>
        <v>8.6582893126902309</v>
      </c>
    </row>
    <row r="51" spans="1:18" x14ac:dyDescent="0.25">
      <c r="A51">
        <f>Input!G52</f>
        <v>184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1942.8075700000002</v>
      </c>
      <c r="F51">
        <f t="shared" si="3"/>
        <v>295.83267542857129</v>
      </c>
      <c r="G51">
        <f t="shared" si="10"/>
        <v>3.7364158786833428E-10</v>
      </c>
      <c r="H51">
        <f t="shared" si="6"/>
        <v>87516.97185100535</v>
      </c>
      <c r="I51">
        <f t="shared" si="4"/>
        <v>95600.105314491069</v>
      </c>
      <c r="N51" s="4">
        <f>Input!J52</f>
        <v>10.144182714285989</v>
      </c>
      <c r="O51">
        <f t="shared" si="7"/>
        <v>8.7287154285713768</v>
      </c>
      <c r="P51">
        <f t="shared" si="8"/>
        <v>0</v>
      </c>
      <c r="Q51">
        <f t="shared" si="9"/>
        <v>76.190473032979995</v>
      </c>
      <c r="R51">
        <f t="shared" si="5"/>
        <v>1.4072340907602463</v>
      </c>
    </row>
    <row r="52" spans="1:18" x14ac:dyDescent="0.25">
      <c r="A52">
        <f>Input!G53</f>
        <v>185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1953.7381234285715</v>
      </c>
      <c r="F52">
        <f t="shared" si="3"/>
        <v>306.76322885714262</v>
      </c>
      <c r="G52">
        <f t="shared" si="10"/>
        <v>3.7364158786833428E-10</v>
      </c>
      <c r="H52">
        <f t="shared" si="6"/>
        <v>94103.678578630424</v>
      </c>
      <c r="I52">
        <f t="shared" si="4"/>
        <v>95600.105314491069</v>
      </c>
      <c r="N52" s="4">
        <f>Input!J53</f>
        <v>10.930553428571329</v>
      </c>
      <c r="O52">
        <f t="shared" si="7"/>
        <v>9.5150861428567168</v>
      </c>
      <c r="P52">
        <f t="shared" si="8"/>
        <v>0</v>
      </c>
      <c r="Q52">
        <f t="shared" si="9"/>
        <v>90.536864305983912</v>
      </c>
      <c r="R52">
        <f t="shared" si="5"/>
        <v>0.15991862219681713</v>
      </c>
    </row>
    <row r="53" spans="1:18" x14ac:dyDescent="0.25">
      <c r="A53">
        <f>Input!G54</f>
        <v>186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1967.6306732857142</v>
      </c>
      <c r="F53">
        <f t="shared" si="3"/>
        <v>320.65577871428536</v>
      </c>
      <c r="G53">
        <f t="shared" si="10"/>
        <v>3.7364158786833428E-10</v>
      </c>
      <c r="H53">
        <f t="shared" si="6"/>
        <v>102820.12842262513</v>
      </c>
      <c r="I53">
        <f t="shared" si="4"/>
        <v>95600.105314491069</v>
      </c>
      <c r="N53" s="4">
        <f>Input!J54</f>
        <v>13.89254985714274</v>
      </c>
      <c r="O53">
        <f t="shared" si="7"/>
        <v>12.477082571428127</v>
      </c>
      <c r="P53">
        <f t="shared" si="8"/>
        <v>0</v>
      </c>
      <c r="Q53">
        <f t="shared" si="9"/>
        <v>155.67758949423552</v>
      </c>
      <c r="R53">
        <f t="shared" si="5"/>
        <v>6.5643470007574827</v>
      </c>
    </row>
    <row r="54" spans="1:18" x14ac:dyDescent="0.25">
      <c r="A54">
        <f>Input!G55</f>
        <v>187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1982.7814164285717</v>
      </c>
      <c r="F54">
        <f t="shared" si="3"/>
        <v>335.8065218571428</v>
      </c>
      <c r="G54">
        <f t="shared" si="10"/>
        <v>3.7364158786833428E-10</v>
      </c>
      <c r="H54">
        <f t="shared" si="6"/>
        <v>112766.02012154079</v>
      </c>
      <c r="I54">
        <f t="shared" si="4"/>
        <v>95600.105314491069</v>
      </c>
      <c r="N54" s="4">
        <f>Input!J55</f>
        <v>15.150743142857436</v>
      </c>
      <c r="O54">
        <f t="shared" si="7"/>
        <v>13.735275857142824</v>
      </c>
      <c r="P54">
        <f t="shared" si="8"/>
        <v>0</v>
      </c>
      <c r="Q54">
        <f t="shared" si="9"/>
        <v>188.65780287181053</v>
      </c>
      <c r="R54">
        <f t="shared" si="5"/>
        <v>14.594626758952023</v>
      </c>
    </row>
    <row r="55" spans="1:18" x14ac:dyDescent="0.25">
      <c r="A55">
        <f>Input!G56</f>
        <v>188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1999.7932369999999</v>
      </c>
      <c r="F55">
        <f t="shared" si="3"/>
        <v>352.81834242857099</v>
      </c>
      <c r="G55">
        <f t="shared" si="10"/>
        <v>3.7364158786833428E-10</v>
      </c>
      <c r="H55">
        <f t="shared" si="6"/>
        <v>124480.78275378073</v>
      </c>
      <c r="I55">
        <f t="shared" si="4"/>
        <v>95600.105314491069</v>
      </c>
      <c r="N55" s="4">
        <f>Input!J56</f>
        <v>17.011820571428188</v>
      </c>
      <c r="O55">
        <f t="shared" si="7"/>
        <v>15.596353285713576</v>
      </c>
      <c r="P55">
        <f t="shared" si="8"/>
        <v>0</v>
      </c>
      <c r="Q55">
        <f t="shared" si="9"/>
        <v>243.24623581278865</v>
      </c>
      <c r="R55">
        <f t="shared" si="5"/>
        <v>32.277952328456927</v>
      </c>
    </row>
    <row r="56" spans="1:18" x14ac:dyDescent="0.25">
      <c r="A56">
        <f>Input!G57</f>
        <v>189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2017.7487024285713</v>
      </c>
      <c r="F56">
        <f t="shared" si="3"/>
        <v>370.7738078571424</v>
      </c>
      <c r="G56">
        <f t="shared" si="10"/>
        <v>3.7364158786833428E-10</v>
      </c>
      <c r="H56">
        <f t="shared" si="6"/>
        <v>137473.21659260808</v>
      </c>
      <c r="I56">
        <f t="shared" si="4"/>
        <v>95600.105314491069</v>
      </c>
      <c r="N56" s="4">
        <f>Input!J57</f>
        <v>17.955465428571415</v>
      </c>
      <c r="O56">
        <f t="shared" si="7"/>
        <v>16.539998142856803</v>
      </c>
      <c r="P56">
        <f t="shared" si="8"/>
        <v>0</v>
      </c>
      <c r="Q56">
        <f t="shared" si="9"/>
        <v>273.57153856570648</v>
      </c>
      <c r="R56">
        <f t="shared" si="5"/>
        <v>43.890806991477696</v>
      </c>
    </row>
    <row r="57" spans="1:18" x14ac:dyDescent="0.25">
      <c r="A57">
        <f>Input!G58</f>
        <v>190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2037.2769094285718</v>
      </c>
      <c r="F57">
        <f t="shared" si="3"/>
        <v>390.30201485714292</v>
      </c>
      <c r="G57">
        <f t="shared" si="10"/>
        <v>3.7364158786833428E-10</v>
      </c>
      <c r="H57">
        <f t="shared" si="6"/>
        <v>152335.66280125375</v>
      </c>
      <c r="I57">
        <f t="shared" si="4"/>
        <v>95600.105314491069</v>
      </c>
      <c r="N57" s="4">
        <f>Input!J58</f>
        <v>19.528207000000521</v>
      </c>
      <c r="O57">
        <f t="shared" si="7"/>
        <v>18.112739714285908</v>
      </c>
      <c r="P57">
        <f t="shared" si="8"/>
        <v>0</v>
      </c>
      <c r="Q57">
        <f t="shared" si="9"/>
        <v>328.07133995746995</v>
      </c>
      <c r="R57">
        <f t="shared" si="5"/>
        <v>67.203192067228358</v>
      </c>
    </row>
    <row r="58" spans="1:18" x14ac:dyDescent="0.25">
      <c r="A58">
        <f>Input!G59</f>
        <v>191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2056.6478421428569</v>
      </c>
      <c r="F58">
        <f t="shared" si="3"/>
        <v>409.67294757142804</v>
      </c>
      <c r="G58">
        <f t="shared" si="10"/>
        <v>3.7364158786833428E-10</v>
      </c>
      <c r="H58">
        <f t="shared" si="6"/>
        <v>167831.92397155589</v>
      </c>
      <c r="I58">
        <f t="shared" si="4"/>
        <v>95600.105314491069</v>
      </c>
      <c r="N58" s="4">
        <f>Input!J59</f>
        <v>19.370932714285118</v>
      </c>
      <c r="O58">
        <f t="shared" si="7"/>
        <v>17.955465428570506</v>
      </c>
      <c r="P58">
        <f t="shared" si="8"/>
        <v>0</v>
      </c>
      <c r="Q58">
        <f t="shared" si="9"/>
        <v>322.3987387565906</v>
      </c>
      <c r="R58">
        <f t="shared" si="5"/>
        <v>64.649335047538798</v>
      </c>
    </row>
    <row r="59" spans="1:18" x14ac:dyDescent="0.25">
      <c r="A59">
        <f>Input!G60</f>
        <v>192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2076.3595355714283</v>
      </c>
      <c r="F59">
        <f t="shared" si="3"/>
        <v>429.38464099999942</v>
      </c>
      <c r="G59">
        <f t="shared" si="10"/>
        <v>3.7364158786833428E-10</v>
      </c>
      <c r="H59">
        <f t="shared" si="6"/>
        <v>184371.16992637751</v>
      </c>
      <c r="I59">
        <f t="shared" si="4"/>
        <v>95600.105314491069</v>
      </c>
      <c r="N59" s="4">
        <f>Input!J60</f>
        <v>19.71169342857138</v>
      </c>
      <c r="O59">
        <f t="shared" si="7"/>
        <v>18.296226142856767</v>
      </c>
      <c r="P59">
        <f t="shared" si="8"/>
        <v>0</v>
      </c>
      <c r="Q59">
        <f t="shared" si="9"/>
        <v>334.75189107055542</v>
      </c>
      <c r="R59">
        <f t="shared" si="5"/>
        <v>70.245213023717341</v>
      </c>
    </row>
    <row r="60" spans="1:18" x14ac:dyDescent="0.25">
      <c r="A60">
        <f>Input!G61</f>
        <v>193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2095.0227345714284</v>
      </c>
      <c r="F60">
        <f t="shared" si="3"/>
        <v>448.0478399999995</v>
      </c>
      <c r="G60">
        <f t="shared" si="10"/>
        <v>3.7364158786833428E-10</v>
      </c>
      <c r="H60">
        <f t="shared" si="6"/>
        <v>200746.86692833033</v>
      </c>
      <c r="I60">
        <f t="shared" si="4"/>
        <v>95600.105314491069</v>
      </c>
      <c r="N60" s="4">
        <f>Input!J61</f>
        <v>18.663199000000077</v>
      </c>
      <c r="O60">
        <f t="shared" si="7"/>
        <v>17.247731714285464</v>
      </c>
      <c r="P60">
        <f t="shared" si="8"/>
        <v>0</v>
      </c>
      <c r="Q60">
        <f t="shared" si="9"/>
        <v>297.48424928796862</v>
      </c>
      <c r="R60">
        <f t="shared" si="5"/>
        <v>53.769183062747082</v>
      </c>
    </row>
    <row r="61" spans="1:18" x14ac:dyDescent="0.25">
      <c r="A61">
        <f>Input!G62</f>
        <v>194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2114.6033661428569</v>
      </c>
      <c r="F61">
        <f t="shared" si="3"/>
        <v>467.62847157142801</v>
      </c>
      <c r="G61">
        <f t="shared" si="10"/>
        <v>3.7364158786833428E-10</v>
      </c>
      <c r="H61">
        <f t="shared" si="6"/>
        <v>218676.3874238804</v>
      </c>
      <c r="I61">
        <f t="shared" si="4"/>
        <v>95600.105314491069</v>
      </c>
      <c r="N61" s="4">
        <f>Input!J62</f>
        <v>19.580631571428512</v>
      </c>
      <c r="O61">
        <f t="shared" si="7"/>
        <v>18.1651642857139</v>
      </c>
      <c r="P61">
        <f t="shared" si="8"/>
        <v>0</v>
      </c>
      <c r="Q61">
        <f t="shared" si="9"/>
        <v>329.97319352697576</v>
      </c>
      <c r="R61">
        <f t="shared" si="5"/>
        <v>68.06546802016004</v>
      </c>
    </row>
    <row r="62" spans="1:18" x14ac:dyDescent="0.25">
      <c r="A62">
        <f>Input!G63</f>
        <v>195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2134.8393067142856</v>
      </c>
      <c r="F62">
        <f t="shared" si="3"/>
        <v>487.86441214285674</v>
      </c>
      <c r="G62">
        <f t="shared" si="10"/>
        <v>3.7364158786833428E-10</v>
      </c>
      <c r="H62">
        <f t="shared" si="6"/>
        <v>238011.6846351306</v>
      </c>
      <c r="I62">
        <f t="shared" si="4"/>
        <v>95600.105314491069</v>
      </c>
      <c r="N62" s="4">
        <f>Input!J63</f>
        <v>20.235940571428728</v>
      </c>
      <c r="O62">
        <f t="shared" si="7"/>
        <v>18.820473285714115</v>
      </c>
      <c r="P62">
        <f t="shared" si="8"/>
        <v>0</v>
      </c>
      <c r="Q62">
        <f t="shared" si="9"/>
        <v>354.21021469827866</v>
      </c>
      <c r="R62">
        <f t="shared" si="5"/>
        <v>79.307732157053337</v>
      </c>
    </row>
    <row r="63" spans="1:18" x14ac:dyDescent="0.25">
      <c r="A63">
        <f>Input!G64</f>
        <v>196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2155.3635832857144</v>
      </c>
      <c r="F63">
        <f t="shared" si="3"/>
        <v>508.38868871428554</v>
      </c>
      <c r="G63">
        <f t="shared" si="10"/>
        <v>3.7364158786833428E-10</v>
      </c>
      <c r="H63">
        <f t="shared" si="6"/>
        <v>258459.05881225082</v>
      </c>
      <c r="I63">
        <f t="shared" si="4"/>
        <v>95600.105314491069</v>
      </c>
      <c r="N63" s="4">
        <f>Input!J64</f>
        <v>20.5242765714288</v>
      </c>
      <c r="O63">
        <f t="shared" si="7"/>
        <v>19.108809285714187</v>
      </c>
      <c r="P63">
        <f t="shared" si="8"/>
        <v>0</v>
      </c>
      <c r="Q63">
        <f t="shared" si="9"/>
        <v>365.14659231779677</v>
      </c>
      <c r="R63">
        <f t="shared" si="5"/>
        <v>84.526415888232904</v>
      </c>
    </row>
    <row r="64" spans="1:18" x14ac:dyDescent="0.25">
      <c r="A64">
        <f>Input!G65</f>
        <v>197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2175.4422497142855</v>
      </c>
      <c r="F64">
        <f t="shared" si="3"/>
        <v>528.4673551428566</v>
      </c>
      <c r="G64">
        <f t="shared" si="10"/>
        <v>3.7364158786833428E-10</v>
      </c>
      <c r="H64">
        <f t="shared" si="6"/>
        <v>279277.74545129115</v>
      </c>
      <c r="I64">
        <f t="shared" si="4"/>
        <v>95600.105314491069</v>
      </c>
      <c r="N64" s="4">
        <f>Input!J65</f>
        <v>20.078666428571069</v>
      </c>
      <c r="O64">
        <f t="shared" si="7"/>
        <v>18.663199142856456</v>
      </c>
      <c r="P64">
        <f t="shared" si="8"/>
        <v>0</v>
      </c>
      <c r="Q64">
        <f t="shared" si="9"/>
        <v>348.31500224591798</v>
      </c>
      <c r="R64">
        <f t="shared" si="5"/>
        <v>76.531261053017829</v>
      </c>
    </row>
    <row r="65" spans="1:18" x14ac:dyDescent="0.25">
      <c r="A65">
        <f>Input!G66</f>
        <v>198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2195.232580285714</v>
      </c>
      <c r="F65">
        <f t="shared" si="3"/>
        <v>548.25768571428512</v>
      </c>
      <c r="G65">
        <f t="shared" si="10"/>
        <v>3.7364158786833428E-10</v>
      </c>
      <c r="H65">
        <f t="shared" si="6"/>
        <v>300586.48994437407</v>
      </c>
      <c r="I65">
        <f t="shared" si="4"/>
        <v>95600.105314491069</v>
      </c>
      <c r="N65" s="4">
        <f>Input!J66</f>
        <v>19.790330571428512</v>
      </c>
      <c r="O65">
        <f t="shared" si="7"/>
        <v>18.3748632857139</v>
      </c>
      <c r="P65">
        <f t="shared" si="8"/>
        <v>0</v>
      </c>
      <c r="Q65">
        <f t="shared" si="9"/>
        <v>337.63560076867662</v>
      </c>
      <c r="R65">
        <f t="shared" si="5"/>
        <v>71.569550631254927</v>
      </c>
    </row>
    <row r="66" spans="1:18" x14ac:dyDescent="0.25">
      <c r="A66">
        <f>Input!G67</f>
        <v>199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2215.416096142857</v>
      </c>
      <c r="F66">
        <f t="shared" si="3"/>
        <v>568.44120157142811</v>
      </c>
      <c r="G66">
        <f t="shared" si="10"/>
        <v>3.7364158786833428E-10</v>
      </c>
      <c r="H66">
        <f t="shared" si="6"/>
        <v>323125.39964354411</v>
      </c>
      <c r="I66">
        <f t="shared" si="4"/>
        <v>95600.105314491069</v>
      </c>
      <c r="N66" s="4">
        <f>Input!J67</f>
        <v>20.183515857142993</v>
      </c>
      <c r="O66">
        <f t="shared" si="7"/>
        <v>18.76804857142838</v>
      </c>
      <c r="P66">
        <f t="shared" si="8"/>
        <v>0</v>
      </c>
      <c r="Q66">
        <f t="shared" si="9"/>
        <v>352.23964717949485</v>
      </c>
      <c r="R66">
        <f t="shared" si="5"/>
        <v>78.376745087708272</v>
      </c>
    </row>
    <row r="67" spans="1:18" x14ac:dyDescent="0.25">
      <c r="A67">
        <f>Input!G68</f>
        <v>200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2235.1277895714288</v>
      </c>
      <c r="F67">
        <f t="shared" si="3"/>
        <v>588.15289499999994</v>
      </c>
      <c r="G67">
        <f t="shared" si="10"/>
        <v>3.7364158786833428E-10</v>
      </c>
      <c r="H67">
        <f t="shared" si="6"/>
        <v>345923.82789644139</v>
      </c>
      <c r="I67">
        <f t="shared" si="4"/>
        <v>95600.105314491069</v>
      </c>
      <c r="N67" s="4">
        <f>Input!J68</f>
        <v>19.711693428571834</v>
      </c>
      <c r="O67">
        <f t="shared" si="7"/>
        <v>18.296226142857222</v>
      </c>
      <c r="P67">
        <f t="shared" si="8"/>
        <v>0</v>
      </c>
      <c r="Q67">
        <f t="shared" si="9"/>
        <v>334.75189107057207</v>
      </c>
      <c r="R67">
        <f t="shared" si="5"/>
        <v>70.245213023724958</v>
      </c>
    </row>
    <row r="68" spans="1:18" x14ac:dyDescent="0.25">
      <c r="A68">
        <f>Input!G69</f>
        <v>201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2255.494792</v>
      </c>
      <c r="F68">
        <f t="shared" ref="F68:F84" si="14">E68-$E$3</f>
        <v>608.51989742857108</v>
      </c>
      <c r="G68">
        <f t="shared" si="10"/>
        <v>3.7364158786833428E-10</v>
      </c>
      <c r="H68">
        <f t="shared" si="6"/>
        <v>370296.46556602389</v>
      </c>
      <c r="I68">
        <f t="shared" ref="I68:I84" si="15">(G68-$J$4)^2</f>
        <v>95600.105314491069</v>
      </c>
      <c r="N68" s="4">
        <f>Input!J69</f>
        <v>20.367002428571141</v>
      </c>
      <c r="O68">
        <f t="shared" si="7"/>
        <v>18.951535142856528</v>
      </c>
      <c r="P68">
        <f t="shared" si="8"/>
        <v>0</v>
      </c>
      <c r="Q68">
        <f t="shared" si="9"/>
        <v>359.16068427092603</v>
      </c>
      <c r="R68">
        <f t="shared" ref="R68:R84" si="16">(O68-$S$4)^2</f>
        <v>81.659249189687358</v>
      </c>
    </row>
    <row r="69" spans="1:18" x14ac:dyDescent="0.25">
      <c r="A69">
        <f>Input!G70</f>
        <v>202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2275.5734584285715</v>
      </c>
      <c r="F69">
        <f t="shared" si="14"/>
        <v>628.59856385714261</v>
      </c>
      <c r="G69">
        <f t="shared" si="10"/>
        <v>3.7364158786833428E-10</v>
      </c>
      <c r="H69">
        <f t="shared" ref="H69:H84" si="17">(F69-G69)^2</f>
        <v>395136.15448279236</v>
      </c>
      <c r="I69">
        <f t="shared" si="15"/>
        <v>95600.105314491069</v>
      </c>
      <c r="N69" s="4">
        <f>Input!J70</f>
        <v>20.078666428571523</v>
      </c>
      <c r="O69">
        <f t="shared" ref="O69:O84" si="18">N69-$N$3</f>
        <v>18.663199142856911</v>
      </c>
      <c r="P69">
        <f t="shared" ref="P69:P84" si="19">$Y$3*((1/$AA$3)*(1/SQRT(2*PI()))*EXP(-1*D69*D69/2))</f>
        <v>0</v>
      </c>
      <c r="Q69">
        <f t="shared" ref="Q69:Q84" si="20">(O69-P69)^2</f>
        <v>348.31500224593492</v>
      </c>
      <c r="R69">
        <f t="shared" si="16"/>
        <v>76.531261053025787</v>
      </c>
    </row>
    <row r="70" spans="1:18" x14ac:dyDescent="0.25">
      <c r="A70">
        <f>Input!G71</f>
        <v>203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2295.9928854285713</v>
      </c>
      <c r="F70">
        <f t="shared" si="14"/>
        <v>649.01799085714242</v>
      </c>
      <c r="G70">
        <f t="shared" ref="G70:G84" si="21">G69+P70</f>
        <v>3.7364158786833428E-10</v>
      </c>
      <c r="H70">
        <f t="shared" si="17"/>
        <v>421224.35245575674</v>
      </c>
      <c r="I70">
        <f t="shared" si="15"/>
        <v>95600.105314491069</v>
      </c>
      <c r="N70" s="4">
        <f>Input!J71</f>
        <v>20.419426999999814</v>
      </c>
      <c r="O70">
        <f t="shared" si="18"/>
        <v>19.003959714285202</v>
      </c>
      <c r="P70">
        <f t="shared" si="19"/>
        <v>0</v>
      </c>
      <c r="Q70">
        <f t="shared" si="20"/>
        <v>361.15048482217486</v>
      </c>
      <c r="R70">
        <f t="shared" si="16"/>
        <v>82.609472124348571</v>
      </c>
    </row>
    <row r="71" spans="1:18" x14ac:dyDescent="0.25">
      <c r="A71">
        <f>Input!G72</f>
        <v>204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2315.4686675714283</v>
      </c>
      <c r="F71">
        <f t="shared" si="14"/>
        <v>668.49377299999946</v>
      </c>
      <c r="G71">
        <f t="shared" si="21"/>
        <v>3.7364158786833428E-10</v>
      </c>
      <c r="H71">
        <f t="shared" si="17"/>
        <v>446883.92453927518</v>
      </c>
      <c r="I71">
        <f t="shared" si="15"/>
        <v>95600.105314491069</v>
      </c>
      <c r="N71" s="4">
        <f>Input!J72</f>
        <v>19.475782142857042</v>
      </c>
      <c r="O71">
        <f t="shared" si="18"/>
        <v>18.06031485714243</v>
      </c>
      <c r="P71">
        <f t="shared" si="19"/>
        <v>0</v>
      </c>
      <c r="Q71">
        <f t="shared" si="20"/>
        <v>326.1749727391196</v>
      </c>
      <c r="R71">
        <f t="shared" si="16"/>
        <v>66.346408131181306</v>
      </c>
    </row>
    <row r="72" spans="1:18" x14ac:dyDescent="0.25">
      <c r="A72">
        <f>Input!G73</f>
        <v>205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2334.5774767142861</v>
      </c>
      <c r="F72">
        <f t="shared" si="14"/>
        <v>687.60258214285727</v>
      </c>
      <c r="G72">
        <f t="shared" si="21"/>
        <v>3.7364158786833428E-10</v>
      </c>
      <c r="H72">
        <f t="shared" si="17"/>
        <v>472797.31096901087</v>
      </c>
      <c r="I72">
        <f t="shared" si="15"/>
        <v>95600.105314491069</v>
      </c>
      <c r="N72" s="4">
        <f>Input!J73</f>
        <v>19.108809142857808</v>
      </c>
      <c r="O72">
        <f t="shared" si="18"/>
        <v>17.693341857143196</v>
      </c>
      <c r="P72">
        <f t="shared" si="19"/>
        <v>0</v>
      </c>
      <c r="Q72">
        <f t="shared" si="20"/>
        <v>313.05434607373542</v>
      </c>
      <c r="R72">
        <f t="shared" si="16"/>
        <v>60.502844611850193</v>
      </c>
    </row>
    <row r="73" spans="1:18" x14ac:dyDescent="0.25">
      <c r="A73">
        <f>Input!G74</f>
        <v>206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2354.498869</v>
      </c>
      <c r="F73">
        <f t="shared" si="14"/>
        <v>707.52397442857114</v>
      </c>
      <c r="G73">
        <f t="shared" si="21"/>
        <v>3.7364158786833428E-10</v>
      </c>
      <c r="H73">
        <f t="shared" si="17"/>
        <v>500590.17439067259</v>
      </c>
      <c r="I73">
        <f t="shared" si="15"/>
        <v>95600.105314491069</v>
      </c>
      <c r="N73" s="4">
        <f>Input!J74</f>
        <v>19.921392285713864</v>
      </c>
      <c r="O73">
        <f t="shared" si="18"/>
        <v>18.505924999999252</v>
      </c>
      <c r="P73">
        <f t="shared" si="19"/>
        <v>0</v>
      </c>
      <c r="Q73">
        <f t="shared" si="20"/>
        <v>342.4692601055973</v>
      </c>
      <c r="R73">
        <f t="shared" si="16"/>
        <v>73.80426026101334</v>
      </c>
    </row>
    <row r="74" spans="1:18" x14ac:dyDescent="0.25">
      <c r="A74">
        <f>Input!G75</f>
        <v>207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2374.9182961428569</v>
      </c>
      <c r="F74">
        <f t="shared" si="14"/>
        <v>727.94340157142801</v>
      </c>
      <c r="G74">
        <f t="shared" si="21"/>
        <v>3.7364158786833428E-10</v>
      </c>
      <c r="H74">
        <f t="shared" si="17"/>
        <v>529901.59589083726</v>
      </c>
      <c r="I74">
        <f t="shared" si="15"/>
        <v>95600.105314491069</v>
      </c>
      <c r="N74" s="4">
        <f>Input!J75</f>
        <v>20.419427142856875</v>
      </c>
      <c r="O74">
        <f t="shared" si="18"/>
        <v>19.003959857142263</v>
      </c>
      <c r="P74">
        <f t="shared" si="19"/>
        <v>0</v>
      </c>
      <c r="Q74">
        <f t="shared" si="20"/>
        <v>361.1504902518746</v>
      </c>
      <c r="R74">
        <f t="shared" si="16"/>
        <v>82.609474721197202</v>
      </c>
    </row>
    <row r="75" spans="1:18" x14ac:dyDescent="0.25">
      <c r="A75">
        <f>Input!G76</f>
        <v>208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2394.8921131428569</v>
      </c>
      <c r="F75">
        <f t="shared" si="14"/>
        <v>747.91721857142807</v>
      </c>
      <c r="G75">
        <f t="shared" si="21"/>
        <v>3.7364158786833428E-10</v>
      </c>
      <c r="H75">
        <f t="shared" si="17"/>
        <v>559380.16583506227</v>
      </c>
      <c r="I75">
        <f t="shared" si="15"/>
        <v>95600.105314491069</v>
      </c>
      <c r="N75" s="4">
        <f>Input!J76</f>
        <v>19.973817000000054</v>
      </c>
      <c r="O75">
        <f t="shared" si="18"/>
        <v>18.558349714285441</v>
      </c>
      <c r="P75">
        <f t="shared" si="19"/>
        <v>0</v>
      </c>
      <c r="Q75">
        <f t="shared" si="20"/>
        <v>344.41234411771853</v>
      </c>
      <c r="R75">
        <f t="shared" si="16"/>
        <v>74.707763823686818</v>
      </c>
    </row>
    <row r="76" spans="1:18" x14ac:dyDescent="0.25">
      <c r="A76">
        <f>Input!G77</f>
        <v>209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2415.2329031428571</v>
      </c>
      <c r="F76">
        <f t="shared" si="14"/>
        <v>768.25800857142826</v>
      </c>
      <c r="G76">
        <f t="shared" si="21"/>
        <v>3.7364158786833428E-10</v>
      </c>
      <c r="H76">
        <f t="shared" si="17"/>
        <v>590220.3677335626</v>
      </c>
      <c r="I76">
        <f t="shared" si="15"/>
        <v>95600.105314491069</v>
      </c>
      <c r="N76" s="4">
        <f>Input!J77</f>
        <v>20.340790000000197</v>
      </c>
      <c r="O76">
        <f t="shared" si="18"/>
        <v>18.925322714285585</v>
      </c>
      <c r="P76">
        <f t="shared" si="19"/>
        <v>0</v>
      </c>
      <c r="Q76">
        <f t="shared" si="20"/>
        <v>358.16783983985391</v>
      </c>
      <c r="R76">
        <f t="shared" si="16"/>
        <v>81.186196399751125</v>
      </c>
    </row>
    <row r="77" spans="1:18" x14ac:dyDescent="0.25">
      <c r="A77">
        <f>Input!G78</f>
        <v>210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2435.3902067142853</v>
      </c>
      <c r="F77">
        <f t="shared" si="14"/>
        <v>788.41531214285646</v>
      </c>
      <c r="G77">
        <f t="shared" si="21"/>
        <v>3.7364158786833428E-10</v>
      </c>
      <c r="H77">
        <f t="shared" si="17"/>
        <v>621598.70442072849</v>
      </c>
      <c r="I77">
        <f t="shared" si="15"/>
        <v>95600.105314491069</v>
      </c>
      <c r="N77" s="4">
        <f>Input!J78</f>
        <v>20.157303571428201</v>
      </c>
      <c r="O77">
        <f t="shared" si="18"/>
        <v>18.741836285713589</v>
      </c>
      <c r="P77">
        <f t="shared" si="19"/>
        <v>0</v>
      </c>
      <c r="Q77">
        <f t="shared" si="20"/>
        <v>351.25642736049053</v>
      </c>
      <c r="R77">
        <f t="shared" si="16"/>
        <v>77.913314077006788</v>
      </c>
    </row>
    <row r="78" spans="1:18" x14ac:dyDescent="0.25">
      <c r="A78">
        <f>Input!G79</f>
        <v>211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2456.3863057142858</v>
      </c>
      <c r="F78">
        <f t="shared" si="14"/>
        <v>809.41141114285688</v>
      </c>
      <c r="G78">
        <f t="shared" si="21"/>
        <v>3.7364158786833428E-10</v>
      </c>
      <c r="H78">
        <f t="shared" si="17"/>
        <v>655146.83248766593</v>
      </c>
      <c r="I78">
        <f t="shared" si="15"/>
        <v>95600.105314491069</v>
      </c>
      <c r="N78" s="4">
        <f>Input!J79</f>
        <v>20.996099000000413</v>
      </c>
      <c r="O78">
        <f t="shared" si="18"/>
        <v>19.580631714285801</v>
      </c>
      <c r="P78">
        <f t="shared" si="19"/>
        <v>0</v>
      </c>
      <c r="Q78">
        <f t="shared" si="20"/>
        <v>383.40113833049492</v>
      </c>
      <c r="R78">
        <f t="shared" si="16"/>
        <v>93.424737855982514</v>
      </c>
    </row>
    <row r="79" spans="1:18" x14ac:dyDescent="0.25">
      <c r="A79">
        <f>Input!G80</f>
        <v>212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2476.9105822857141</v>
      </c>
      <c r="F79">
        <f t="shared" si="14"/>
        <v>829.93568771428522</v>
      </c>
      <c r="G79">
        <f t="shared" si="21"/>
        <v>3.7364158786833428E-10</v>
      </c>
      <c r="H79">
        <f t="shared" si="17"/>
        <v>688793.24574116326</v>
      </c>
      <c r="I79">
        <f t="shared" si="15"/>
        <v>95600.105314491069</v>
      </c>
      <c r="N79" s="4">
        <f>Input!J80</f>
        <v>20.524276571428345</v>
      </c>
      <c r="O79">
        <f t="shared" si="18"/>
        <v>19.108809285713733</v>
      </c>
      <c r="P79">
        <f t="shared" si="19"/>
        <v>0</v>
      </c>
      <c r="Q79">
        <f t="shared" si="20"/>
        <v>365.14659231777938</v>
      </c>
      <c r="R79">
        <f t="shared" si="16"/>
        <v>84.526415888224548</v>
      </c>
    </row>
    <row r="80" spans="1:18" x14ac:dyDescent="0.25">
      <c r="A80">
        <f>Input!G81</f>
        <v>213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2496.8843992857142</v>
      </c>
      <c r="F80">
        <f t="shared" si="14"/>
        <v>849.90950471428528</v>
      </c>
      <c r="G80">
        <f t="shared" si="21"/>
        <v>3.7364158786833428E-10</v>
      </c>
      <c r="H80">
        <f t="shared" si="17"/>
        <v>722346.16620304645</v>
      </c>
      <c r="I80">
        <f t="shared" si="15"/>
        <v>95600.105314491069</v>
      </c>
      <c r="N80" s="4">
        <f>Input!J81</f>
        <v>19.973817000000054</v>
      </c>
      <c r="O80">
        <f t="shared" si="18"/>
        <v>18.558349714285441</v>
      </c>
      <c r="P80">
        <f t="shared" si="19"/>
        <v>0</v>
      </c>
      <c r="Q80">
        <f t="shared" si="20"/>
        <v>344.41234411771853</v>
      </c>
      <c r="R80">
        <f t="shared" si="16"/>
        <v>74.707763823686818</v>
      </c>
    </row>
    <row r="81" spans="1:18" x14ac:dyDescent="0.25">
      <c r="A81">
        <f>Input!G82</f>
        <v>214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2516.5436679999998</v>
      </c>
      <c r="F81">
        <f t="shared" si="14"/>
        <v>869.56877342857092</v>
      </c>
      <c r="G81">
        <f t="shared" si="21"/>
        <v>3.7364158786833428E-10</v>
      </c>
      <c r="H81">
        <f t="shared" si="17"/>
        <v>756149.85172141937</v>
      </c>
      <c r="I81">
        <f t="shared" si="15"/>
        <v>95600.105314491069</v>
      </c>
      <c r="N81" s="4">
        <f>Input!J82</f>
        <v>19.659268714285645</v>
      </c>
      <c r="O81">
        <f t="shared" si="18"/>
        <v>18.243801428571032</v>
      </c>
      <c r="P81">
        <f t="shared" si="19"/>
        <v>0</v>
      </c>
      <c r="Q81">
        <f t="shared" si="20"/>
        <v>332.83629056513047</v>
      </c>
      <c r="R81">
        <f t="shared" si="16"/>
        <v>69.369192967731095</v>
      </c>
    </row>
    <row r="82" spans="1:18" x14ac:dyDescent="0.25">
      <c r="A82">
        <f>Input!G83</f>
        <v>215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2536.0194501428568</v>
      </c>
      <c r="F82">
        <f t="shared" si="14"/>
        <v>889.04455557142796</v>
      </c>
      <c r="G82">
        <f t="shared" si="21"/>
        <v>3.7364158786833428E-10</v>
      </c>
      <c r="H82">
        <f t="shared" si="17"/>
        <v>790400.2217905334</v>
      </c>
      <c r="I82">
        <f t="shared" si="15"/>
        <v>95600.105314491069</v>
      </c>
      <c r="N82" s="4">
        <f>Input!J83</f>
        <v>19.475782142857042</v>
      </c>
      <c r="O82">
        <f t="shared" si="18"/>
        <v>18.06031485714243</v>
      </c>
      <c r="P82">
        <f t="shared" si="19"/>
        <v>0</v>
      </c>
      <c r="Q82">
        <f t="shared" si="20"/>
        <v>326.1749727391196</v>
      </c>
      <c r="R82">
        <f t="shared" si="16"/>
        <v>66.346408131181306</v>
      </c>
    </row>
    <row r="83" spans="1:18" x14ac:dyDescent="0.25">
      <c r="A83">
        <f>Input!G84</f>
        <v>216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2555.3903828571429</v>
      </c>
      <c r="F83">
        <f t="shared" si="14"/>
        <v>908.41548828571399</v>
      </c>
      <c r="G83">
        <f t="shared" si="21"/>
        <v>3.7364158786833428E-10</v>
      </c>
      <c r="H83">
        <f t="shared" si="17"/>
        <v>825218.69935669319</v>
      </c>
      <c r="I83">
        <f t="shared" si="15"/>
        <v>95600.105314491069</v>
      </c>
      <c r="N83" s="4">
        <f>Input!J84</f>
        <v>19.370932714286027</v>
      </c>
      <c r="O83">
        <f t="shared" si="18"/>
        <v>17.955465428571415</v>
      </c>
      <c r="P83">
        <f t="shared" si="19"/>
        <v>0</v>
      </c>
      <c r="Q83">
        <f t="shared" si="20"/>
        <v>322.39873875662329</v>
      </c>
      <c r="R83">
        <f t="shared" si="16"/>
        <v>64.649335047553421</v>
      </c>
    </row>
    <row r="84" spans="1:18" x14ac:dyDescent="0.25">
      <c r="A84">
        <f>Input!G85</f>
        <v>217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2574.656466142857</v>
      </c>
      <c r="F84">
        <f t="shared" si="14"/>
        <v>927.68157157142809</v>
      </c>
      <c r="G84">
        <f t="shared" si="21"/>
        <v>3.7364158786833428E-10</v>
      </c>
      <c r="H84">
        <f t="shared" si="17"/>
        <v>860593.09823254135</v>
      </c>
      <c r="I84">
        <f t="shared" si="15"/>
        <v>95600.105314491069</v>
      </c>
      <c r="N84" s="4">
        <f>Input!J85</f>
        <v>19.266083285714103</v>
      </c>
      <c r="O84">
        <f t="shared" si="18"/>
        <v>17.850615999999491</v>
      </c>
      <c r="P84">
        <f t="shared" si="19"/>
        <v>0</v>
      </c>
      <c r="Q84">
        <f t="shared" si="20"/>
        <v>318.64449157943784</v>
      </c>
      <c r="R84">
        <f t="shared" si="16"/>
        <v>62.974248769254437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2021-08-04T04:46:40Z</dcterms:modified>
</cp:coreProperties>
</file>