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/>
  </bookViews>
  <sheets>
    <sheet name="Input" sheetId="15" r:id="rId1"/>
    <sheet name="Extreme_Type1" sheetId="18" r:id="rId2"/>
    <sheet name="logistic" sheetId="2" r:id="rId3"/>
    <sheet name="LogNormal" sheetId="5" r:id="rId4"/>
    <sheet name="NORMAL" sheetId="16" r:id="rId5"/>
    <sheet name="Cauchy" sheetId="12" r:id="rId6"/>
    <sheet name="Weibull" sheetId="13" r:id="rId7"/>
    <sheet name="power_normal!" sheetId="17" r:id="rId8"/>
  </sheets>
  <externalReferences>
    <externalReference r:id="rId9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5" hidden="1">Cauchy!$X$3:$Z$3</definedName>
    <definedName name="solver_adj" localSheetId="1" hidden="1">Extreme_Type1!$AA$3:$AC$3</definedName>
    <definedName name="solver_adj" localSheetId="2" hidden="1">logistic!$X$3:$Z$3</definedName>
    <definedName name="solver_adj" localSheetId="3" hidden="1">LogNormal!$Y$3:$AA$3</definedName>
    <definedName name="solver_adj" localSheetId="4" hidden="1">NORMAL!$X$3:$Z$3</definedName>
    <definedName name="solver_adj" localSheetId="6" hidden="1">Weibull!$Z$3:$AB$3</definedName>
    <definedName name="solver_cvg" localSheetId="5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6" hidden="1">0.0001</definedName>
    <definedName name="solver_drv" localSheetId="5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6" hidden="1">1</definedName>
    <definedName name="solver_eng" localSheetId="5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6" hidden="1">1</definedName>
    <definedName name="solver_est" localSheetId="5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6" hidden="1">1</definedName>
    <definedName name="solver_itr" localSheetId="5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6" hidden="1">2147483647</definedName>
    <definedName name="solver_lhs1" localSheetId="1" hidden="1">Extreme_Type1!$M$5</definedName>
    <definedName name="solver_lhs1" localSheetId="2" hidden="1">logistic!$S$5</definedName>
    <definedName name="solver_lhs1" localSheetId="3" hidden="1">LogNormal!$L$5</definedName>
    <definedName name="solver_lhs1" localSheetId="6" hidden="1">Weibull!$U$5</definedName>
    <definedName name="solver_lhs2" localSheetId="1" hidden="1">Extreme_Type1!$V$5</definedName>
    <definedName name="solver_lhs2" localSheetId="2" hidden="1">logistic!$S$5</definedName>
    <definedName name="solver_lhs2" localSheetId="3" hidden="1">LogNormal!$U$5</definedName>
    <definedName name="solver_lhs2" localSheetId="6" hidden="1">Weibull!$U$5</definedName>
    <definedName name="solver_lhs3" localSheetId="2" hidden="1">logistic!$W$6</definedName>
    <definedName name="solver_lhs4" localSheetId="2" hidden="1">logistic!$S$5</definedName>
    <definedName name="solver_mip" localSheetId="5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6" hidden="1">2147483647</definedName>
    <definedName name="solver_mni" localSheetId="5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6" hidden="1">30</definedName>
    <definedName name="solver_mrt" localSheetId="5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6" hidden="1">0.075</definedName>
    <definedName name="solver_msl" localSheetId="5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6" hidden="1">2</definedName>
    <definedName name="solver_neg" localSheetId="5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6" hidden="1">1</definedName>
    <definedName name="solver_nod" localSheetId="5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6" hidden="1">2147483647</definedName>
    <definedName name="solver_num" localSheetId="5" hidden="1">0</definedName>
    <definedName name="solver_num" localSheetId="1" hidden="1">2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6" hidden="1">0</definedName>
    <definedName name="solver_nwt" localSheetId="5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6" hidden="1">1</definedName>
    <definedName name="solver_opt" localSheetId="5" hidden="1">Cauchy!$I$3</definedName>
    <definedName name="solver_opt" localSheetId="1" hidden="1">Extreme_Type1!$U$3</definedName>
    <definedName name="solver_opt" localSheetId="2" hidden="1">logistic!$I$3</definedName>
    <definedName name="solver_opt" localSheetId="3" hidden="1">LogNormal!$K$3</definedName>
    <definedName name="solver_opt" localSheetId="4" hidden="1">NORMAL!$S$3</definedName>
    <definedName name="solver_opt" localSheetId="6" hidden="1">Weibull!$T$3</definedName>
    <definedName name="solver_pre" localSheetId="5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6" hidden="1">0.000001</definedName>
    <definedName name="solver_rbv" localSheetId="5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6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6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3" localSheetId="2" hidden="1">1</definedName>
    <definedName name="solver_rel4" localSheetId="2" hidden="1">3</definedName>
    <definedName name="solver_rhs1" localSheetId="1" hidden="1">0.99</definedName>
    <definedName name="solver_rhs1" localSheetId="2" hidden="1">0.955</definedName>
    <definedName name="solver_rhs1" localSheetId="3" hidden="1">0.99</definedName>
    <definedName name="solver_rhs1" localSheetId="6" hidden="1">0.95</definedName>
    <definedName name="solver_rhs2" localSheetId="1" hidden="1">0.96</definedName>
    <definedName name="solver_rhs2" localSheetId="2" hidden="1">0.955</definedName>
    <definedName name="solver_rhs2" localSheetId="3" hidden="1">0.97</definedName>
    <definedName name="solver_rhs2" localSheetId="6" hidden="1">0.95</definedName>
    <definedName name="solver_rhs3" localSheetId="2" hidden="1">0.03</definedName>
    <definedName name="solver_rhs4" localSheetId="2" hidden="1">0.951</definedName>
    <definedName name="solver_rlx" localSheetId="5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6" hidden="1">2</definedName>
    <definedName name="solver_rsd" localSheetId="5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6" hidden="1">0</definedName>
    <definedName name="solver_scl" localSheetId="5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6" hidden="1">1</definedName>
    <definedName name="solver_sho" localSheetId="5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6" hidden="1">2</definedName>
    <definedName name="solver_ssz" localSheetId="5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6" hidden="1">100</definedName>
    <definedName name="solver_tim" localSheetId="5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6" hidden="1">2147483647</definedName>
    <definedName name="solver_tol" localSheetId="5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6" hidden="1">0.01</definedName>
    <definedName name="solver_typ" localSheetId="5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6" hidden="1">2</definedName>
    <definedName name="solver_val" localSheetId="5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6" hidden="1">0</definedName>
    <definedName name="solver_ver" localSheetId="5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" i="18" l="1"/>
  <c r="O7" i="18" l="1"/>
  <c r="A143" i="18"/>
  <c r="F143" i="18"/>
  <c r="G143" i="18" s="1"/>
  <c r="O143" i="18"/>
  <c r="A144" i="18"/>
  <c r="F144" i="18"/>
  <c r="O144" i="18"/>
  <c r="A145" i="18"/>
  <c r="F145" i="18"/>
  <c r="O145" i="18"/>
  <c r="A146" i="18"/>
  <c r="F146" i="18"/>
  <c r="O146" i="18"/>
  <c r="A147" i="18"/>
  <c r="F147" i="18"/>
  <c r="G147" i="18" s="1"/>
  <c r="O147" i="18"/>
  <c r="A148" i="18"/>
  <c r="F148" i="18"/>
  <c r="O148" i="18"/>
  <c r="A132" i="18"/>
  <c r="F132" i="18"/>
  <c r="O132" i="18"/>
  <c r="A133" i="18"/>
  <c r="F133" i="18"/>
  <c r="O133" i="18"/>
  <c r="A134" i="18"/>
  <c r="F134" i="18"/>
  <c r="O134" i="18"/>
  <c r="A135" i="18"/>
  <c r="F135" i="18"/>
  <c r="O135" i="18"/>
  <c r="A136" i="18"/>
  <c r="F136" i="18"/>
  <c r="O136" i="18"/>
  <c r="A137" i="18"/>
  <c r="F137" i="18"/>
  <c r="O137" i="18"/>
  <c r="A138" i="18"/>
  <c r="F138" i="18"/>
  <c r="O138" i="18"/>
  <c r="A139" i="18"/>
  <c r="F139" i="18"/>
  <c r="O139" i="18"/>
  <c r="A140" i="18"/>
  <c r="F140" i="18"/>
  <c r="O140" i="18"/>
  <c r="A141" i="18"/>
  <c r="F141" i="18"/>
  <c r="O141" i="18"/>
  <c r="A142" i="18"/>
  <c r="F142" i="18"/>
  <c r="O142" i="18"/>
  <c r="A120" i="18"/>
  <c r="F120" i="18"/>
  <c r="O120" i="18"/>
  <c r="A121" i="18"/>
  <c r="F121" i="18"/>
  <c r="O121" i="18"/>
  <c r="A122" i="18"/>
  <c r="F122" i="18"/>
  <c r="G122" i="18" s="1"/>
  <c r="O122" i="18"/>
  <c r="A123" i="18"/>
  <c r="F123" i="18"/>
  <c r="O123" i="18"/>
  <c r="A124" i="18"/>
  <c r="F124" i="18"/>
  <c r="O124" i="18"/>
  <c r="A125" i="18"/>
  <c r="F125" i="18"/>
  <c r="O125" i="18"/>
  <c r="A126" i="18"/>
  <c r="F126" i="18"/>
  <c r="O126" i="18"/>
  <c r="A127" i="18"/>
  <c r="F127" i="18"/>
  <c r="G127" i="18"/>
  <c r="O127" i="18"/>
  <c r="A128" i="18"/>
  <c r="F128" i="18"/>
  <c r="O128" i="18"/>
  <c r="A129" i="18"/>
  <c r="F129" i="18"/>
  <c r="O129" i="18"/>
  <c r="A130" i="18"/>
  <c r="F130" i="18"/>
  <c r="O130" i="18"/>
  <c r="A131" i="18"/>
  <c r="F131" i="18"/>
  <c r="O131" i="18"/>
  <c r="A111" i="18"/>
  <c r="F111" i="18"/>
  <c r="O111" i="18"/>
  <c r="A112" i="18"/>
  <c r="F112" i="18"/>
  <c r="O112" i="18"/>
  <c r="A113" i="18"/>
  <c r="F113" i="18"/>
  <c r="O113" i="18"/>
  <c r="A114" i="18"/>
  <c r="F114" i="18"/>
  <c r="G114" i="18" s="1"/>
  <c r="O114" i="18"/>
  <c r="A115" i="18"/>
  <c r="F115" i="18"/>
  <c r="O115" i="18"/>
  <c r="A116" i="18"/>
  <c r="F116" i="18"/>
  <c r="O116" i="18"/>
  <c r="A117" i="18"/>
  <c r="F117" i="18"/>
  <c r="O117" i="18"/>
  <c r="A118" i="18"/>
  <c r="F118" i="18"/>
  <c r="O118" i="18"/>
  <c r="A119" i="18"/>
  <c r="F119" i="18"/>
  <c r="O119" i="18"/>
  <c r="O110" i="18"/>
  <c r="F110" i="18"/>
  <c r="A110" i="18"/>
  <c r="O109" i="18"/>
  <c r="F109" i="18"/>
  <c r="A109" i="18"/>
  <c r="O108" i="18"/>
  <c r="F108" i="18"/>
  <c r="A108" i="18"/>
  <c r="O107" i="18"/>
  <c r="F107" i="18"/>
  <c r="A107" i="18"/>
  <c r="O106" i="18"/>
  <c r="F106" i="18"/>
  <c r="A106" i="18"/>
  <c r="O105" i="18"/>
  <c r="F105" i="18"/>
  <c r="A105" i="18"/>
  <c r="O104" i="18"/>
  <c r="F104" i="18"/>
  <c r="A104" i="18"/>
  <c r="O103" i="18"/>
  <c r="F103" i="18"/>
  <c r="A103" i="18"/>
  <c r="O102" i="18"/>
  <c r="F102" i="18"/>
  <c r="A102" i="18"/>
  <c r="O101" i="18"/>
  <c r="F101" i="18"/>
  <c r="A101" i="18"/>
  <c r="O100" i="18"/>
  <c r="F100" i="18"/>
  <c r="A100" i="18"/>
  <c r="O99" i="18"/>
  <c r="F99" i="18"/>
  <c r="A99" i="18"/>
  <c r="O98" i="18"/>
  <c r="F98" i="18"/>
  <c r="A98" i="18"/>
  <c r="O97" i="18"/>
  <c r="F97" i="18"/>
  <c r="A97" i="18"/>
  <c r="O96" i="18"/>
  <c r="F96" i="18"/>
  <c r="A96" i="18"/>
  <c r="O95" i="18"/>
  <c r="F95" i="18"/>
  <c r="A95" i="18"/>
  <c r="O94" i="18"/>
  <c r="F94" i="18"/>
  <c r="A94" i="18"/>
  <c r="O93" i="18"/>
  <c r="F93" i="18"/>
  <c r="A93" i="18"/>
  <c r="O92" i="18"/>
  <c r="F92" i="18"/>
  <c r="A92" i="18"/>
  <c r="O91" i="18"/>
  <c r="F91" i="18"/>
  <c r="A91" i="18"/>
  <c r="O90" i="18"/>
  <c r="F90" i="18"/>
  <c r="A90" i="18"/>
  <c r="O89" i="18"/>
  <c r="F89" i="18"/>
  <c r="A89" i="18"/>
  <c r="O88" i="18"/>
  <c r="F88" i="18"/>
  <c r="A88" i="18"/>
  <c r="O87" i="18"/>
  <c r="F87" i="18"/>
  <c r="A87" i="18"/>
  <c r="O86" i="18"/>
  <c r="F86" i="18"/>
  <c r="A86" i="18"/>
  <c r="O85" i="18"/>
  <c r="F85" i="18"/>
  <c r="A85" i="18"/>
  <c r="O84" i="18"/>
  <c r="F84" i="18"/>
  <c r="A84" i="18"/>
  <c r="O83" i="18"/>
  <c r="F83" i="18"/>
  <c r="A83" i="18"/>
  <c r="O82" i="18"/>
  <c r="F82" i="18"/>
  <c r="A82" i="18"/>
  <c r="O81" i="18"/>
  <c r="F81" i="18"/>
  <c r="A81" i="18"/>
  <c r="O80" i="18"/>
  <c r="F80" i="18"/>
  <c r="A80" i="18"/>
  <c r="O79" i="18"/>
  <c r="F79" i="18"/>
  <c r="A79" i="18"/>
  <c r="O78" i="18"/>
  <c r="F78" i="18"/>
  <c r="A78" i="18"/>
  <c r="O77" i="18"/>
  <c r="F77" i="18"/>
  <c r="A77" i="18"/>
  <c r="O76" i="18"/>
  <c r="F76" i="18"/>
  <c r="A76" i="18"/>
  <c r="O75" i="18"/>
  <c r="F75" i="18"/>
  <c r="A75" i="18"/>
  <c r="O74" i="18"/>
  <c r="F74" i="18"/>
  <c r="A74" i="18"/>
  <c r="O73" i="18"/>
  <c r="F73" i="18"/>
  <c r="A73" i="18"/>
  <c r="O72" i="18"/>
  <c r="F72" i="18"/>
  <c r="A72" i="18"/>
  <c r="O71" i="18"/>
  <c r="F71" i="18"/>
  <c r="A71" i="18"/>
  <c r="O70" i="18"/>
  <c r="F70" i="18"/>
  <c r="A70" i="18"/>
  <c r="O69" i="18"/>
  <c r="F69" i="18"/>
  <c r="A69" i="18"/>
  <c r="O68" i="18"/>
  <c r="F68" i="18"/>
  <c r="A68" i="18"/>
  <c r="O67" i="18"/>
  <c r="F67" i="18"/>
  <c r="A67" i="18"/>
  <c r="O66" i="18"/>
  <c r="F66" i="18"/>
  <c r="A66" i="18"/>
  <c r="O65" i="18"/>
  <c r="F65" i="18"/>
  <c r="A65" i="18"/>
  <c r="O64" i="18"/>
  <c r="F64" i="18"/>
  <c r="A64" i="18"/>
  <c r="O63" i="18"/>
  <c r="F63" i="18"/>
  <c r="A63" i="18"/>
  <c r="O62" i="18"/>
  <c r="F62" i="18"/>
  <c r="A62" i="18"/>
  <c r="O61" i="18"/>
  <c r="F61" i="18"/>
  <c r="A61" i="18"/>
  <c r="O60" i="18"/>
  <c r="F60" i="18"/>
  <c r="A60" i="18"/>
  <c r="O59" i="18"/>
  <c r="F59" i="18"/>
  <c r="A59" i="18"/>
  <c r="O58" i="18"/>
  <c r="F58" i="18"/>
  <c r="A58" i="18"/>
  <c r="O57" i="18"/>
  <c r="F57" i="18"/>
  <c r="A57" i="18"/>
  <c r="O56" i="18"/>
  <c r="F56" i="18"/>
  <c r="A56" i="18"/>
  <c r="O55" i="18"/>
  <c r="F55" i="18"/>
  <c r="A55" i="18"/>
  <c r="O54" i="18"/>
  <c r="F54" i="18"/>
  <c r="A54" i="18"/>
  <c r="O53" i="18"/>
  <c r="F53" i="18"/>
  <c r="A53" i="18"/>
  <c r="O52" i="18"/>
  <c r="F52" i="18"/>
  <c r="A52" i="18"/>
  <c r="O51" i="18"/>
  <c r="F51" i="18"/>
  <c r="A51" i="18"/>
  <c r="O50" i="18"/>
  <c r="F50" i="18"/>
  <c r="A50" i="18"/>
  <c r="O49" i="18"/>
  <c r="F49" i="18"/>
  <c r="A49" i="18"/>
  <c r="O48" i="18"/>
  <c r="F48" i="18"/>
  <c r="A48" i="18"/>
  <c r="O47" i="18"/>
  <c r="F47" i="18"/>
  <c r="A47" i="18"/>
  <c r="O46" i="18"/>
  <c r="F46" i="18"/>
  <c r="A46" i="18"/>
  <c r="O45" i="18"/>
  <c r="F45" i="18"/>
  <c r="A45" i="18"/>
  <c r="O44" i="18"/>
  <c r="F44" i="18"/>
  <c r="A44" i="18"/>
  <c r="O43" i="18"/>
  <c r="F43" i="18"/>
  <c r="A43" i="18"/>
  <c r="O42" i="18"/>
  <c r="F42" i="18"/>
  <c r="A42" i="18"/>
  <c r="O41" i="18"/>
  <c r="F41" i="18"/>
  <c r="A41" i="18"/>
  <c r="O40" i="18"/>
  <c r="F40" i="18"/>
  <c r="A40" i="18"/>
  <c r="O39" i="18"/>
  <c r="F39" i="18"/>
  <c r="A39" i="18"/>
  <c r="O38" i="18"/>
  <c r="F38" i="18"/>
  <c r="A38" i="18"/>
  <c r="O37" i="18"/>
  <c r="F37" i="18"/>
  <c r="A37" i="18"/>
  <c r="O36" i="18"/>
  <c r="F36" i="18"/>
  <c r="A36" i="18"/>
  <c r="O35" i="18"/>
  <c r="F35" i="18"/>
  <c r="A35" i="18"/>
  <c r="O34" i="18"/>
  <c r="F34" i="18"/>
  <c r="A34" i="18"/>
  <c r="O33" i="18"/>
  <c r="F33" i="18"/>
  <c r="A33" i="18"/>
  <c r="O32" i="18"/>
  <c r="F32" i="18"/>
  <c r="A32" i="18"/>
  <c r="O31" i="18"/>
  <c r="F31" i="18"/>
  <c r="A31" i="18"/>
  <c r="O30" i="18"/>
  <c r="F30" i="18"/>
  <c r="A30" i="18"/>
  <c r="O29" i="18"/>
  <c r="F29" i="18"/>
  <c r="A29" i="18"/>
  <c r="O28" i="18"/>
  <c r="F28" i="18"/>
  <c r="A28" i="18"/>
  <c r="O27" i="18"/>
  <c r="F27" i="18"/>
  <c r="A27" i="18"/>
  <c r="O26" i="18"/>
  <c r="F26" i="18"/>
  <c r="A26" i="18"/>
  <c r="O25" i="18"/>
  <c r="F25" i="18"/>
  <c r="A25" i="18"/>
  <c r="O24" i="18"/>
  <c r="F24" i="18"/>
  <c r="A24" i="18"/>
  <c r="O23" i="18"/>
  <c r="F23" i="18"/>
  <c r="A23" i="18"/>
  <c r="O22" i="18"/>
  <c r="F22" i="18"/>
  <c r="A22" i="18"/>
  <c r="O21" i="18"/>
  <c r="F21" i="18"/>
  <c r="A21" i="18"/>
  <c r="O20" i="18"/>
  <c r="F20" i="18"/>
  <c r="A20" i="18"/>
  <c r="O19" i="18"/>
  <c r="F19" i="18"/>
  <c r="A19" i="18"/>
  <c r="O18" i="18"/>
  <c r="F18" i="18"/>
  <c r="A18" i="18"/>
  <c r="O17" i="18"/>
  <c r="F17" i="18"/>
  <c r="A17" i="18"/>
  <c r="O16" i="18"/>
  <c r="F16" i="18"/>
  <c r="A16" i="18"/>
  <c r="O15" i="18"/>
  <c r="F15" i="18"/>
  <c r="A15" i="18"/>
  <c r="W14" i="18"/>
  <c r="O14" i="18"/>
  <c r="F14" i="18"/>
  <c r="A14" i="18"/>
  <c r="W13" i="18"/>
  <c r="O13" i="18"/>
  <c r="F13" i="18"/>
  <c r="A13" i="18"/>
  <c r="O12" i="18"/>
  <c r="F12" i="18"/>
  <c r="A12" i="18"/>
  <c r="O11" i="18"/>
  <c r="F11" i="18"/>
  <c r="A11" i="18"/>
  <c r="O10" i="18"/>
  <c r="F10" i="18"/>
  <c r="A10" i="18"/>
  <c r="O9" i="18"/>
  <c r="F9" i="18"/>
  <c r="A9" i="18"/>
  <c r="O8" i="18"/>
  <c r="F8" i="18"/>
  <c r="A8" i="18"/>
  <c r="F7" i="18"/>
  <c r="A7" i="18"/>
  <c r="O6" i="18"/>
  <c r="F6" i="18"/>
  <c r="A6" i="18"/>
  <c r="O5" i="18"/>
  <c r="F5" i="18"/>
  <c r="A5" i="18"/>
  <c r="O4" i="18"/>
  <c r="F4" i="18"/>
  <c r="A4" i="18"/>
  <c r="O3" i="18"/>
  <c r="P117" i="18" s="1"/>
  <c r="F3" i="18"/>
  <c r="G3" i="18" s="1"/>
  <c r="A3" i="18"/>
  <c r="B143" i="18" s="1"/>
  <c r="C143" i="18" s="1"/>
  <c r="E143" i="18" s="1"/>
  <c r="A72" i="5"/>
  <c r="E72" i="5"/>
  <c r="N72" i="5"/>
  <c r="A73" i="5"/>
  <c r="E73" i="5"/>
  <c r="N73" i="5"/>
  <c r="A74" i="5"/>
  <c r="E74" i="5"/>
  <c r="N74" i="5"/>
  <c r="A75" i="5"/>
  <c r="E75" i="5"/>
  <c r="N75" i="5"/>
  <c r="A76" i="5"/>
  <c r="E76" i="5"/>
  <c r="N76" i="5"/>
  <c r="A77" i="5"/>
  <c r="E77" i="5"/>
  <c r="N77" i="5"/>
  <c r="A78" i="5"/>
  <c r="E78" i="5"/>
  <c r="N78" i="5"/>
  <c r="A79" i="5"/>
  <c r="E79" i="5"/>
  <c r="N79" i="5"/>
  <c r="A80" i="5"/>
  <c r="E80" i="5"/>
  <c r="N80" i="5"/>
  <c r="A81" i="5"/>
  <c r="E81" i="5"/>
  <c r="N81" i="5"/>
  <c r="A82" i="5"/>
  <c r="E82" i="5"/>
  <c r="N82" i="5"/>
  <c r="A83" i="5"/>
  <c r="E83" i="5"/>
  <c r="N83" i="5"/>
  <c r="A84" i="5"/>
  <c r="E84" i="5"/>
  <c r="N84" i="5"/>
  <c r="A85" i="5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107" i="2"/>
  <c r="C107" i="2"/>
  <c r="L107" i="2"/>
  <c r="A108" i="2"/>
  <c r="C108" i="2"/>
  <c r="L108" i="2"/>
  <c r="A109" i="2"/>
  <c r="C109" i="2"/>
  <c r="L109" i="2"/>
  <c r="A110" i="2"/>
  <c r="C110" i="2"/>
  <c r="L110" i="2"/>
  <c r="A72" i="2"/>
  <c r="C72" i="2"/>
  <c r="L72" i="2"/>
  <c r="A73" i="2"/>
  <c r="C73" i="2"/>
  <c r="L73" i="2"/>
  <c r="A74" i="2"/>
  <c r="C74" i="2"/>
  <c r="L74" i="2"/>
  <c r="A75" i="2"/>
  <c r="C75" i="2"/>
  <c r="L75" i="2"/>
  <c r="A76" i="2"/>
  <c r="C76" i="2"/>
  <c r="L76" i="2"/>
  <c r="A77" i="2"/>
  <c r="C77" i="2"/>
  <c r="L77" i="2"/>
  <c r="A78" i="2"/>
  <c r="C78" i="2"/>
  <c r="L78" i="2"/>
  <c r="A79" i="2"/>
  <c r="C79" i="2"/>
  <c r="L79" i="2"/>
  <c r="A80" i="2"/>
  <c r="C80" i="2"/>
  <c r="L80" i="2"/>
  <c r="A81" i="2"/>
  <c r="C81" i="2"/>
  <c r="L81" i="2"/>
  <c r="A82" i="2"/>
  <c r="C82" i="2"/>
  <c r="L82" i="2"/>
  <c r="A83" i="2"/>
  <c r="C83" i="2"/>
  <c r="L83" i="2"/>
  <c r="A84" i="2"/>
  <c r="C84" i="2"/>
  <c r="L84" i="2"/>
  <c r="A85" i="2"/>
  <c r="C85" i="2"/>
  <c r="L85" i="2"/>
  <c r="A86" i="2"/>
  <c r="C86" i="2"/>
  <c r="L86" i="2"/>
  <c r="A87" i="2"/>
  <c r="C87" i="2"/>
  <c r="L87" i="2"/>
  <c r="A88" i="2"/>
  <c r="C88" i="2"/>
  <c r="L88" i="2"/>
  <c r="A89" i="2"/>
  <c r="C89" i="2"/>
  <c r="L89" i="2"/>
  <c r="A90" i="2"/>
  <c r="C90" i="2"/>
  <c r="L90" i="2"/>
  <c r="A91" i="2"/>
  <c r="C91" i="2"/>
  <c r="L91" i="2"/>
  <c r="A92" i="2"/>
  <c r="C92" i="2"/>
  <c r="L92" i="2"/>
  <c r="A93" i="2"/>
  <c r="C93" i="2"/>
  <c r="L93" i="2"/>
  <c r="A94" i="2"/>
  <c r="C94" i="2"/>
  <c r="L94" i="2"/>
  <c r="A95" i="2"/>
  <c r="C95" i="2"/>
  <c r="L95" i="2"/>
  <c r="A96" i="2"/>
  <c r="C96" i="2"/>
  <c r="L96" i="2"/>
  <c r="A97" i="2"/>
  <c r="C97" i="2"/>
  <c r="L97" i="2"/>
  <c r="A98" i="2"/>
  <c r="C98" i="2"/>
  <c r="L98" i="2"/>
  <c r="A99" i="2"/>
  <c r="C99" i="2"/>
  <c r="L99" i="2"/>
  <c r="A100" i="2"/>
  <c r="C100" i="2"/>
  <c r="L100" i="2"/>
  <c r="A101" i="2"/>
  <c r="C101" i="2"/>
  <c r="L101" i="2"/>
  <c r="A102" i="2"/>
  <c r="C102" i="2"/>
  <c r="L102" i="2"/>
  <c r="A103" i="2"/>
  <c r="C103" i="2"/>
  <c r="L103" i="2"/>
  <c r="A104" i="2"/>
  <c r="C104" i="2"/>
  <c r="L104" i="2"/>
  <c r="A105" i="2"/>
  <c r="C105" i="2"/>
  <c r="L105" i="2"/>
  <c r="A106" i="2"/>
  <c r="C106" i="2"/>
  <c r="L106" i="2"/>
  <c r="A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3" i="2"/>
  <c r="A191" i="12"/>
  <c r="C191" i="12"/>
  <c r="L191" i="12"/>
  <c r="A192" i="12"/>
  <c r="C192" i="12"/>
  <c r="L192" i="12"/>
  <c r="A193" i="12"/>
  <c r="C193" i="12"/>
  <c r="L193" i="12"/>
  <c r="A194" i="12"/>
  <c r="C194" i="12"/>
  <c r="L194" i="12"/>
  <c r="A176" i="12"/>
  <c r="C176" i="12"/>
  <c r="L176" i="12"/>
  <c r="A177" i="12"/>
  <c r="C177" i="12"/>
  <c r="L177" i="12"/>
  <c r="A178" i="12"/>
  <c r="C178" i="12"/>
  <c r="L178" i="12"/>
  <c r="A179" i="12"/>
  <c r="C179" i="12"/>
  <c r="L179" i="12"/>
  <c r="A180" i="12"/>
  <c r="C180" i="12"/>
  <c r="L180" i="12"/>
  <c r="A181" i="12"/>
  <c r="C181" i="12"/>
  <c r="L181" i="12"/>
  <c r="A182" i="12"/>
  <c r="C182" i="12"/>
  <c r="L182" i="12"/>
  <c r="A183" i="12"/>
  <c r="C183" i="12"/>
  <c r="L183" i="12"/>
  <c r="A184" i="12"/>
  <c r="C184" i="12"/>
  <c r="L184" i="12"/>
  <c r="A185" i="12"/>
  <c r="C185" i="12"/>
  <c r="L185" i="12"/>
  <c r="A186" i="12"/>
  <c r="C186" i="12"/>
  <c r="L186" i="12"/>
  <c r="A187" i="12"/>
  <c r="C187" i="12"/>
  <c r="L187" i="12"/>
  <c r="A188" i="12"/>
  <c r="C188" i="12"/>
  <c r="L188" i="12"/>
  <c r="A189" i="12"/>
  <c r="C189" i="12"/>
  <c r="L189" i="12"/>
  <c r="A190" i="12"/>
  <c r="C190" i="12"/>
  <c r="L190" i="12"/>
  <c r="A159" i="12"/>
  <c r="C159" i="12"/>
  <c r="L159" i="12"/>
  <c r="A160" i="12"/>
  <c r="C160" i="12"/>
  <c r="L160" i="12"/>
  <c r="A161" i="12"/>
  <c r="C161" i="12"/>
  <c r="L161" i="12"/>
  <c r="A162" i="12"/>
  <c r="C162" i="12"/>
  <c r="L162" i="12"/>
  <c r="A163" i="12"/>
  <c r="C163" i="12"/>
  <c r="L163" i="12"/>
  <c r="A164" i="12"/>
  <c r="C164" i="12"/>
  <c r="L164" i="12"/>
  <c r="A165" i="12"/>
  <c r="C165" i="12"/>
  <c r="L165" i="12"/>
  <c r="A166" i="12"/>
  <c r="C166" i="12"/>
  <c r="L166" i="12"/>
  <c r="A167" i="12"/>
  <c r="C167" i="12"/>
  <c r="L167" i="12"/>
  <c r="A168" i="12"/>
  <c r="C168" i="12"/>
  <c r="L168" i="12"/>
  <c r="A169" i="12"/>
  <c r="C169" i="12"/>
  <c r="L169" i="12"/>
  <c r="A170" i="12"/>
  <c r="C170" i="12"/>
  <c r="L170" i="12"/>
  <c r="A171" i="12"/>
  <c r="C171" i="12"/>
  <c r="L171" i="12"/>
  <c r="A172" i="12"/>
  <c r="C172" i="12"/>
  <c r="L172" i="12"/>
  <c r="A173" i="12"/>
  <c r="C173" i="12"/>
  <c r="L173" i="12"/>
  <c r="A174" i="12"/>
  <c r="C174" i="12"/>
  <c r="L174" i="12"/>
  <c r="A175" i="12"/>
  <c r="C175" i="12"/>
  <c r="L175" i="12"/>
  <c r="A145" i="12"/>
  <c r="C145" i="12"/>
  <c r="L145" i="12"/>
  <c r="A146" i="12"/>
  <c r="C146" i="12"/>
  <c r="L146" i="12"/>
  <c r="A147" i="12"/>
  <c r="C147" i="12"/>
  <c r="L147" i="12"/>
  <c r="A148" i="12"/>
  <c r="C148" i="12"/>
  <c r="L148" i="12"/>
  <c r="A149" i="12"/>
  <c r="C149" i="12"/>
  <c r="L149" i="12"/>
  <c r="A150" i="12"/>
  <c r="C150" i="12"/>
  <c r="L150" i="12"/>
  <c r="A151" i="12"/>
  <c r="C151" i="12"/>
  <c r="L151" i="12"/>
  <c r="A152" i="12"/>
  <c r="C152" i="12"/>
  <c r="L152" i="12"/>
  <c r="A153" i="12"/>
  <c r="C153" i="12"/>
  <c r="L153" i="12"/>
  <c r="A154" i="12"/>
  <c r="C154" i="12"/>
  <c r="L154" i="12"/>
  <c r="A155" i="12"/>
  <c r="C155" i="12"/>
  <c r="L155" i="12"/>
  <c r="A156" i="12"/>
  <c r="C156" i="12"/>
  <c r="L156" i="12"/>
  <c r="A157" i="12"/>
  <c r="C157" i="12"/>
  <c r="L157" i="12"/>
  <c r="A158" i="12"/>
  <c r="C158" i="12"/>
  <c r="L158" i="12"/>
  <c r="A84" i="12"/>
  <c r="C84" i="12"/>
  <c r="L84" i="12"/>
  <c r="A85" i="12"/>
  <c r="C85" i="12"/>
  <c r="L85" i="12"/>
  <c r="A86" i="12"/>
  <c r="C86" i="12"/>
  <c r="L86" i="12"/>
  <c r="A87" i="12"/>
  <c r="C87" i="12"/>
  <c r="L87" i="12"/>
  <c r="A88" i="12"/>
  <c r="C88" i="12"/>
  <c r="L88" i="12"/>
  <c r="A89" i="12"/>
  <c r="C89" i="12"/>
  <c r="L89" i="12"/>
  <c r="A90" i="12"/>
  <c r="C90" i="12"/>
  <c r="L90" i="12"/>
  <c r="A91" i="12"/>
  <c r="C91" i="12"/>
  <c r="L91" i="12"/>
  <c r="A92" i="12"/>
  <c r="C92" i="12"/>
  <c r="L92" i="12"/>
  <c r="A93" i="12"/>
  <c r="C93" i="12"/>
  <c r="L93" i="12"/>
  <c r="A94" i="12"/>
  <c r="C94" i="12"/>
  <c r="L94" i="12"/>
  <c r="A95" i="12"/>
  <c r="C95" i="12"/>
  <c r="L95" i="12"/>
  <c r="A96" i="12"/>
  <c r="C96" i="12"/>
  <c r="L96" i="12"/>
  <c r="A97" i="12"/>
  <c r="C97" i="12"/>
  <c r="L97" i="12"/>
  <c r="A98" i="12"/>
  <c r="C98" i="12"/>
  <c r="L98" i="12"/>
  <c r="A99" i="12"/>
  <c r="C99" i="12"/>
  <c r="L99" i="12"/>
  <c r="A100" i="12"/>
  <c r="C100" i="12"/>
  <c r="L100" i="12"/>
  <c r="A101" i="12"/>
  <c r="C101" i="12"/>
  <c r="L101" i="12"/>
  <c r="A102" i="12"/>
  <c r="C102" i="12"/>
  <c r="L102" i="12"/>
  <c r="A103" i="12"/>
  <c r="C103" i="12"/>
  <c r="L103" i="12"/>
  <c r="A104" i="12"/>
  <c r="C104" i="12"/>
  <c r="L104" i="12"/>
  <c r="A105" i="12"/>
  <c r="C105" i="12"/>
  <c r="L105" i="12"/>
  <c r="A106" i="12"/>
  <c r="C106" i="12"/>
  <c r="L106" i="12"/>
  <c r="A107" i="12"/>
  <c r="C107" i="12"/>
  <c r="L107" i="12"/>
  <c r="A108" i="12"/>
  <c r="C108" i="12"/>
  <c r="L108" i="12"/>
  <c r="A109" i="12"/>
  <c r="C109" i="12"/>
  <c r="L109" i="12"/>
  <c r="A110" i="12"/>
  <c r="C110" i="12"/>
  <c r="L110" i="12"/>
  <c r="A111" i="12"/>
  <c r="C111" i="12"/>
  <c r="L111" i="12"/>
  <c r="A112" i="12"/>
  <c r="C112" i="12"/>
  <c r="L112" i="12"/>
  <c r="A113" i="12"/>
  <c r="C113" i="12"/>
  <c r="L113" i="12"/>
  <c r="A114" i="12"/>
  <c r="C114" i="12"/>
  <c r="L114" i="12"/>
  <c r="A115" i="12"/>
  <c r="C115" i="12"/>
  <c r="L115" i="12"/>
  <c r="A116" i="12"/>
  <c r="C116" i="12"/>
  <c r="L116" i="12"/>
  <c r="A117" i="12"/>
  <c r="C117" i="12"/>
  <c r="L117" i="12"/>
  <c r="A118" i="12"/>
  <c r="C118" i="12"/>
  <c r="L118" i="12"/>
  <c r="A119" i="12"/>
  <c r="C119" i="12"/>
  <c r="L119" i="12"/>
  <c r="A120" i="12"/>
  <c r="C120" i="12"/>
  <c r="L120" i="12"/>
  <c r="A121" i="12"/>
  <c r="C121" i="12"/>
  <c r="L121" i="12"/>
  <c r="A122" i="12"/>
  <c r="C122" i="12"/>
  <c r="L122" i="12"/>
  <c r="A123" i="12"/>
  <c r="C123" i="12"/>
  <c r="L123" i="12"/>
  <c r="A124" i="12"/>
  <c r="C124" i="12"/>
  <c r="L124" i="12"/>
  <c r="A125" i="12"/>
  <c r="C125" i="12"/>
  <c r="L125" i="12"/>
  <c r="A126" i="12"/>
  <c r="C126" i="12"/>
  <c r="L126" i="12"/>
  <c r="A127" i="12"/>
  <c r="C127" i="12"/>
  <c r="L127" i="12"/>
  <c r="A128" i="12"/>
  <c r="C128" i="12"/>
  <c r="L128" i="12"/>
  <c r="A129" i="12"/>
  <c r="C129" i="12"/>
  <c r="L129" i="12"/>
  <c r="A130" i="12"/>
  <c r="C130" i="12"/>
  <c r="L130" i="12"/>
  <c r="A131" i="12"/>
  <c r="C131" i="12"/>
  <c r="L131" i="12"/>
  <c r="A132" i="12"/>
  <c r="C132" i="12"/>
  <c r="L132" i="12"/>
  <c r="A133" i="12"/>
  <c r="C133" i="12"/>
  <c r="L133" i="12"/>
  <c r="A134" i="12"/>
  <c r="C134" i="12"/>
  <c r="L134" i="12"/>
  <c r="A135" i="12"/>
  <c r="C135" i="12"/>
  <c r="L135" i="12"/>
  <c r="A136" i="12"/>
  <c r="C136" i="12"/>
  <c r="L136" i="12"/>
  <c r="A137" i="12"/>
  <c r="C137" i="12"/>
  <c r="L137" i="12"/>
  <c r="A138" i="12"/>
  <c r="C138" i="12"/>
  <c r="L138" i="12"/>
  <c r="A139" i="12"/>
  <c r="C139" i="12"/>
  <c r="L139" i="12"/>
  <c r="A140" i="12"/>
  <c r="C140" i="12"/>
  <c r="L140" i="12"/>
  <c r="A141" i="12"/>
  <c r="C141" i="12"/>
  <c r="L141" i="12"/>
  <c r="A142" i="12"/>
  <c r="C142" i="12"/>
  <c r="L142" i="12"/>
  <c r="A143" i="12"/>
  <c r="C143" i="12"/>
  <c r="L143" i="12"/>
  <c r="A144" i="12"/>
  <c r="C144" i="12"/>
  <c r="L144" i="1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3" i="2"/>
  <c r="P115" i="18" l="1"/>
  <c r="P4" i="18"/>
  <c r="P137" i="18"/>
  <c r="G136" i="18"/>
  <c r="P113" i="18"/>
  <c r="G139" i="18"/>
  <c r="B144" i="18"/>
  <c r="C144" i="18" s="1"/>
  <c r="D144" i="18" s="1"/>
  <c r="P133" i="18"/>
  <c r="B129" i="18"/>
  <c r="C129" i="18" s="1"/>
  <c r="D129" i="18" s="1"/>
  <c r="B134" i="18"/>
  <c r="C134" i="18" s="1"/>
  <c r="E134" i="18" s="1"/>
  <c r="G145" i="18"/>
  <c r="B138" i="18"/>
  <c r="C138" i="18" s="1"/>
  <c r="E138" i="18" s="1"/>
  <c r="G140" i="18"/>
  <c r="G118" i="18"/>
  <c r="B116" i="18"/>
  <c r="C116" i="18" s="1"/>
  <c r="E116" i="18" s="1"/>
  <c r="P111" i="18"/>
  <c r="P127" i="18"/>
  <c r="G120" i="18"/>
  <c r="B141" i="18"/>
  <c r="C141" i="18" s="1"/>
  <c r="E141" i="18" s="1"/>
  <c r="G132" i="18"/>
  <c r="B148" i="18"/>
  <c r="C148" i="18" s="1"/>
  <c r="E148" i="18" s="1"/>
  <c r="B146" i="18"/>
  <c r="C146" i="18" s="1"/>
  <c r="D146" i="18" s="1"/>
  <c r="B114" i="18"/>
  <c r="C114" i="18" s="1"/>
  <c r="D114" i="18" s="1"/>
  <c r="Q114" i="18" s="1"/>
  <c r="P129" i="18"/>
  <c r="G125" i="18"/>
  <c r="P122" i="18"/>
  <c r="B132" i="18"/>
  <c r="C132" i="18" s="1"/>
  <c r="E132" i="18" s="1"/>
  <c r="P143" i="18"/>
  <c r="P131" i="18"/>
  <c r="B140" i="18"/>
  <c r="C140" i="18" s="1"/>
  <c r="E140" i="18" s="1"/>
  <c r="P119" i="18"/>
  <c r="G131" i="18"/>
  <c r="P121" i="18"/>
  <c r="B142" i="18"/>
  <c r="C142" i="18" s="1"/>
  <c r="E142" i="18" s="1"/>
  <c r="G133" i="18"/>
  <c r="B147" i="18"/>
  <c r="C147" i="18" s="1"/>
  <c r="E147" i="18" s="1"/>
  <c r="B145" i="18"/>
  <c r="C145" i="18" s="1"/>
  <c r="E145" i="18" s="1"/>
  <c r="P128" i="18"/>
  <c r="B124" i="18"/>
  <c r="C124" i="18" s="1"/>
  <c r="E124" i="18" s="1"/>
  <c r="P141" i="18"/>
  <c r="G112" i="18"/>
  <c r="P130" i="18"/>
  <c r="P123" i="18"/>
  <c r="B121" i="18"/>
  <c r="C121" i="18" s="1"/>
  <c r="E121" i="18" s="1"/>
  <c r="G141" i="18"/>
  <c r="G137" i="18"/>
  <c r="B135" i="18"/>
  <c r="C135" i="18" s="1"/>
  <c r="D135" i="18" s="1"/>
  <c r="B133" i="18"/>
  <c r="C133" i="18" s="1"/>
  <c r="E133" i="18" s="1"/>
  <c r="P118" i="18"/>
  <c r="B112" i="18"/>
  <c r="C112" i="18" s="1"/>
  <c r="E112" i="18" s="1"/>
  <c r="B126" i="18"/>
  <c r="C126" i="18" s="1"/>
  <c r="D126" i="18" s="1"/>
  <c r="B139" i="18"/>
  <c r="C139" i="18" s="1"/>
  <c r="E139" i="18" s="1"/>
  <c r="B137" i="18"/>
  <c r="C137" i="18" s="1"/>
  <c r="E137" i="18" s="1"/>
  <c r="D143" i="18"/>
  <c r="Q143" i="18" s="1"/>
  <c r="B118" i="18"/>
  <c r="C118" i="18" s="1"/>
  <c r="E118" i="18" s="1"/>
  <c r="G129" i="18"/>
  <c r="P125" i="18"/>
  <c r="B122" i="18"/>
  <c r="C122" i="18" s="1"/>
  <c r="E122" i="18" s="1"/>
  <c r="B120" i="18"/>
  <c r="C120" i="18" s="1"/>
  <c r="E120" i="18" s="1"/>
  <c r="P139" i="18"/>
  <c r="P136" i="18"/>
  <c r="D140" i="18"/>
  <c r="Q140" i="18" s="1"/>
  <c r="G119" i="18"/>
  <c r="B131" i="18"/>
  <c r="C131" i="18" s="1"/>
  <c r="E131" i="18" s="1"/>
  <c r="B125" i="18"/>
  <c r="C125" i="18" s="1"/>
  <c r="E125" i="18" s="1"/>
  <c r="G123" i="18"/>
  <c r="G121" i="18"/>
  <c r="G142" i="18"/>
  <c r="G134" i="18"/>
  <c r="P148" i="18"/>
  <c r="B119" i="18"/>
  <c r="C119" i="18" s="1"/>
  <c r="E119" i="18" s="1"/>
  <c r="G117" i="18"/>
  <c r="G115" i="18"/>
  <c r="B127" i="18"/>
  <c r="C127" i="18" s="1"/>
  <c r="E127" i="18" s="1"/>
  <c r="B136" i="18"/>
  <c r="C136" i="18" s="1"/>
  <c r="E136" i="18" s="1"/>
  <c r="G148" i="18"/>
  <c r="P146" i="18"/>
  <c r="B117" i="18"/>
  <c r="C117" i="18" s="1"/>
  <c r="E117" i="18" s="1"/>
  <c r="B115" i="18"/>
  <c r="C115" i="18" s="1"/>
  <c r="E115" i="18" s="1"/>
  <c r="G113" i="18"/>
  <c r="G111" i="18"/>
  <c r="P126" i="18"/>
  <c r="P124" i="18"/>
  <c r="B123" i="18"/>
  <c r="C123" i="18" s="1"/>
  <c r="E123" i="18" s="1"/>
  <c r="P140" i="18"/>
  <c r="P135" i="18"/>
  <c r="P132" i="18"/>
  <c r="P116" i="18"/>
  <c r="P114" i="18"/>
  <c r="B113" i="18"/>
  <c r="C113" i="18" s="1"/>
  <c r="E113" i="18" s="1"/>
  <c r="B111" i="18"/>
  <c r="C111" i="18" s="1"/>
  <c r="E111" i="18" s="1"/>
  <c r="G130" i="18"/>
  <c r="G128" i="18"/>
  <c r="P120" i="18"/>
  <c r="G135" i="18"/>
  <c r="G146" i="18"/>
  <c r="P144" i="18"/>
  <c r="G116" i="18"/>
  <c r="P112" i="18"/>
  <c r="B130" i="18"/>
  <c r="C130" i="18" s="1"/>
  <c r="E130" i="18" s="1"/>
  <c r="B128" i="18"/>
  <c r="C128" i="18" s="1"/>
  <c r="E128" i="18" s="1"/>
  <c r="G126" i="18"/>
  <c r="G124" i="18"/>
  <c r="G138" i="18"/>
  <c r="P147" i="18"/>
  <c r="G144" i="18"/>
  <c r="P145" i="18"/>
  <c r="P142" i="18"/>
  <c r="P138" i="18"/>
  <c r="P134" i="18"/>
  <c r="P9" i="18"/>
  <c r="P7" i="18"/>
  <c r="G4" i="18"/>
  <c r="G10" i="18"/>
  <c r="G20" i="18"/>
  <c r="P41" i="18"/>
  <c r="P10" i="18"/>
  <c r="G13" i="18"/>
  <c r="B102" i="18"/>
  <c r="C102" i="18" s="1"/>
  <c r="E102" i="18" s="1"/>
  <c r="G8" i="18"/>
  <c r="P13" i="18"/>
  <c r="G102" i="18"/>
  <c r="B10" i="18"/>
  <c r="P12" i="18"/>
  <c r="G30" i="18"/>
  <c r="G38" i="18"/>
  <c r="B44" i="18"/>
  <c r="G17" i="18"/>
  <c r="B20" i="18"/>
  <c r="C20" i="18" s="1"/>
  <c r="E20" i="18" s="1"/>
  <c r="G25" i="18"/>
  <c r="G62" i="18"/>
  <c r="B65" i="18"/>
  <c r="C65" i="18" s="1"/>
  <c r="E65" i="18" s="1"/>
  <c r="P8" i="18"/>
  <c r="G15" i="18"/>
  <c r="G44" i="18"/>
  <c r="G52" i="18"/>
  <c r="G60" i="18"/>
  <c r="B103" i="18"/>
  <c r="C103" i="18" s="1"/>
  <c r="E103" i="18" s="1"/>
  <c r="P11" i="18"/>
  <c r="B7" i="18"/>
  <c r="C7" i="18" s="1"/>
  <c r="E7" i="18" s="1"/>
  <c r="B12" i="18"/>
  <c r="G16" i="18"/>
  <c r="G32" i="18"/>
  <c r="B35" i="18"/>
  <c r="P37" i="18"/>
  <c r="G109" i="18"/>
  <c r="G12" i="18"/>
  <c r="G14" i="18"/>
  <c r="G80" i="18"/>
  <c r="G88" i="18"/>
  <c r="B91" i="18"/>
  <c r="C91" i="18" s="1"/>
  <c r="E91" i="18" s="1"/>
  <c r="B23" i="18"/>
  <c r="B73" i="18"/>
  <c r="C73" i="18" s="1"/>
  <c r="E73" i="18" s="1"/>
  <c r="G106" i="18"/>
  <c r="G7" i="18"/>
  <c r="B16" i="18"/>
  <c r="B18" i="18"/>
  <c r="G23" i="18"/>
  <c r="B26" i="18"/>
  <c r="C26" i="18" s="1"/>
  <c r="E26" i="18" s="1"/>
  <c r="B33" i="18"/>
  <c r="G86" i="18"/>
  <c r="B89" i="18"/>
  <c r="C89" i="18" s="1"/>
  <c r="E89" i="18" s="1"/>
  <c r="B9" i="18"/>
  <c r="C9" i="18" s="1"/>
  <c r="E9" i="18" s="1"/>
  <c r="G18" i="18"/>
  <c r="B21" i="18"/>
  <c r="G26" i="18"/>
  <c r="G28" i="18"/>
  <c r="B43" i="18"/>
  <c r="C43" i="18" s="1"/>
  <c r="E43" i="18" s="1"/>
  <c r="B45" i="18"/>
  <c r="C45" i="18" s="1"/>
  <c r="E45" i="18" s="1"/>
  <c r="G50" i="18"/>
  <c r="B53" i="18"/>
  <c r="C53" i="18" s="1"/>
  <c r="E53" i="18" s="1"/>
  <c r="G68" i="18"/>
  <c r="B71" i="18"/>
  <c r="G76" i="18"/>
  <c r="B97" i="18"/>
  <c r="C97" i="18" s="1"/>
  <c r="E97" i="18" s="1"/>
  <c r="P3" i="18"/>
  <c r="G9" i="18"/>
  <c r="B11" i="18"/>
  <c r="C11" i="18" s="1"/>
  <c r="E11" i="18" s="1"/>
  <c r="G21" i="18"/>
  <c r="B24" i="18"/>
  <c r="B31" i="18"/>
  <c r="C31" i="18" s="1"/>
  <c r="E31" i="18" s="1"/>
  <c r="P33" i="18"/>
  <c r="B41" i="18"/>
  <c r="P50" i="18"/>
  <c r="B61" i="18"/>
  <c r="C61" i="18" s="1"/>
  <c r="E61" i="18" s="1"/>
  <c r="B79" i="18"/>
  <c r="C79" i="18" s="1"/>
  <c r="E79" i="18" s="1"/>
  <c r="G11" i="18"/>
  <c r="B13" i="18"/>
  <c r="B19" i="18"/>
  <c r="G24" i="18"/>
  <c r="B29" i="18"/>
  <c r="C29" i="18" s="1"/>
  <c r="E29" i="18" s="1"/>
  <c r="G36" i="18"/>
  <c r="G56" i="18"/>
  <c r="B59" i="18"/>
  <c r="C59" i="18" s="1"/>
  <c r="E59" i="18" s="1"/>
  <c r="G74" i="18"/>
  <c r="G92" i="18"/>
  <c r="B8" i="18"/>
  <c r="G19" i="18"/>
  <c r="B22" i="18"/>
  <c r="C22" i="18" s="1"/>
  <c r="E22" i="18" s="1"/>
  <c r="B27" i="18"/>
  <c r="C27" i="18" s="1"/>
  <c r="E27" i="18" s="1"/>
  <c r="G34" i="18"/>
  <c r="B39" i="18"/>
  <c r="C39" i="18" s="1"/>
  <c r="E39" i="18" s="1"/>
  <c r="G64" i="18"/>
  <c r="P74" i="18"/>
  <c r="B77" i="18"/>
  <c r="B85" i="18"/>
  <c r="G100" i="18"/>
  <c r="G110" i="18"/>
  <c r="B15" i="18"/>
  <c r="C15" i="18" s="1"/>
  <c r="E15" i="18" s="1"/>
  <c r="B17" i="18"/>
  <c r="C17" i="18" s="1"/>
  <c r="E17" i="18" s="1"/>
  <c r="G22" i="18"/>
  <c r="B25" i="18"/>
  <c r="P29" i="18"/>
  <c r="B37" i="18"/>
  <c r="G46" i="18"/>
  <c r="B49" i="18"/>
  <c r="C49" i="18" s="1"/>
  <c r="E49" i="18" s="1"/>
  <c r="G54" i="18"/>
  <c r="B57" i="18"/>
  <c r="C57" i="18" s="1"/>
  <c r="E57" i="18" s="1"/>
  <c r="G72" i="18"/>
  <c r="B93" i="18"/>
  <c r="P48" i="18"/>
  <c r="P15" i="18"/>
  <c r="P36" i="18"/>
  <c r="P87" i="18"/>
  <c r="P98" i="18"/>
  <c r="P25" i="18"/>
  <c r="P19" i="18"/>
  <c r="P21" i="18"/>
  <c r="P51" i="18"/>
  <c r="P107" i="18"/>
  <c r="P6" i="18"/>
  <c r="P28" i="18"/>
  <c r="P75" i="18"/>
  <c r="P55" i="18"/>
  <c r="P23" i="18"/>
  <c r="P54" i="18"/>
  <c r="P32" i="18"/>
  <c r="P86" i="18"/>
  <c r="P66" i="18"/>
  <c r="P106" i="18"/>
  <c r="P17" i="18"/>
  <c r="P47" i="18"/>
  <c r="P63" i="18"/>
  <c r="P95" i="18"/>
  <c r="G27" i="18"/>
  <c r="B28" i="18"/>
  <c r="C28" i="18" s="1"/>
  <c r="E28" i="18" s="1"/>
  <c r="G31" i="18"/>
  <c r="B32" i="18"/>
  <c r="C32" i="18" s="1"/>
  <c r="E32" i="18" s="1"/>
  <c r="G35" i="18"/>
  <c r="B36" i="18"/>
  <c r="C36" i="18" s="1"/>
  <c r="E36" i="18" s="1"/>
  <c r="G39" i="18"/>
  <c r="B40" i="18"/>
  <c r="C40" i="18" s="1"/>
  <c r="E40" i="18" s="1"/>
  <c r="P46" i="18"/>
  <c r="P62" i="18"/>
  <c r="B67" i="18"/>
  <c r="C67" i="18" s="1"/>
  <c r="E67" i="18" s="1"/>
  <c r="G82" i="18"/>
  <c r="P83" i="18"/>
  <c r="P94" i="18"/>
  <c r="G108" i="18"/>
  <c r="B109" i="18"/>
  <c r="C109" i="18" s="1"/>
  <c r="E109" i="18" s="1"/>
  <c r="B101" i="18"/>
  <c r="C101" i="18" s="1"/>
  <c r="E101" i="18" s="1"/>
  <c r="B96" i="18"/>
  <c r="C96" i="18" s="1"/>
  <c r="E96" i="18" s="1"/>
  <c r="B92" i="18"/>
  <c r="C92" i="18" s="1"/>
  <c r="E92" i="18" s="1"/>
  <c r="B88" i="18"/>
  <c r="C88" i="18" s="1"/>
  <c r="E88" i="18" s="1"/>
  <c r="B84" i="18"/>
  <c r="C84" i="18" s="1"/>
  <c r="E84" i="18" s="1"/>
  <c r="B80" i="18"/>
  <c r="C80" i="18" s="1"/>
  <c r="E80" i="18" s="1"/>
  <c r="B76" i="18"/>
  <c r="C76" i="18" s="1"/>
  <c r="E76" i="18" s="1"/>
  <c r="B72" i="18"/>
  <c r="C72" i="18" s="1"/>
  <c r="E72" i="18" s="1"/>
  <c r="B68" i="18"/>
  <c r="C68" i="18" s="1"/>
  <c r="E68" i="18" s="1"/>
  <c r="B64" i="18"/>
  <c r="C64" i="18" s="1"/>
  <c r="E64" i="18" s="1"/>
  <c r="B60" i="18"/>
  <c r="C60" i="18" s="1"/>
  <c r="E60" i="18" s="1"/>
  <c r="B56" i="18"/>
  <c r="C56" i="18" s="1"/>
  <c r="E56" i="18" s="1"/>
  <c r="B52" i="18"/>
  <c r="C52" i="18" s="1"/>
  <c r="E52" i="18" s="1"/>
  <c r="B48" i="18"/>
  <c r="C48" i="18" s="1"/>
  <c r="E48" i="18" s="1"/>
  <c r="B108" i="18"/>
  <c r="C108" i="18" s="1"/>
  <c r="E108" i="18" s="1"/>
  <c r="B100" i="18"/>
  <c r="C100" i="18" s="1"/>
  <c r="E100" i="18" s="1"/>
  <c r="B107" i="18"/>
  <c r="C107" i="18" s="1"/>
  <c r="E107" i="18" s="1"/>
  <c r="B99" i="18"/>
  <c r="C99" i="18" s="1"/>
  <c r="E99" i="18" s="1"/>
  <c r="B95" i="18"/>
  <c r="C95" i="18" s="1"/>
  <c r="E95" i="18" s="1"/>
  <c r="B106" i="18"/>
  <c r="C106" i="18" s="1"/>
  <c r="E106" i="18" s="1"/>
  <c r="B105" i="18"/>
  <c r="C105" i="18" s="1"/>
  <c r="E105" i="18" s="1"/>
  <c r="B98" i="18"/>
  <c r="C98" i="18" s="1"/>
  <c r="E98" i="18" s="1"/>
  <c r="B94" i="18"/>
  <c r="C94" i="18" s="1"/>
  <c r="E94" i="18" s="1"/>
  <c r="B90" i="18"/>
  <c r="C90" i="18" s="1"/>
  <c r="E90" i="18" s="1"/>
  <c r="B86" i="18"/>
  <c r="C86" i="18" s="1"/>
  <c r="E86" i="18" s="1"/>
  <c r="B82" i="18"/>
  <c r="C82" i="18" s="1"/>
  <c r="E82" i="18" s="1"/>
  <c r="B78" i="18"/>
  <c r="C78" i="18" s="1"/>
  <c r="E78" i="18" s="1"/>
  <c r="B74" i="18"/>
  <c r="C74" i="18" s="1"/>
  <c r="E74" i="18" s="1"/>
  <c r="B70" i="18"/>
  <c r="C70" i="18" s="1"/>
  <c r="E70" i="18" s="1"/>
  <c r="B66" i="18"/>
  <c r="C66" i="18" s="1"/>
  <c r="E66" i="18" s="1"/>
  <c r="B62" i="18"/>
  <c r="C62" i="18" s="1"/>
  <c r="E62" i="18" s="1"/>
  <c r="B58" i="18"/>
  <c r="C58" i="18" s="1"/>
  <c r="E58" i="18" s="1"/>
  <c r="B54" i="18"/>
  <c r="C54" i="18" s="1"/>
  <c r="E54" i="18" s="1"/>
  <c r="B50" i="18"/>
  <c r="C50" i="18" s="1"/>
  <c r="E50" i="18" s="1"/>
  <c r="B46" i="18"/>
  <c r="C46" i="18" s="1"/>
  <c r="E46" i="18" s="1"/>
  <c r="B42" i="18"/>
  <c r="C42" i="18" s="1"/>
  <c r="E42" i="18" s="1"/>
  <c r="B5" i="18"/>
  <c r="C5" i="18" s="1"/>
  <c r="E5" i="18" s="1"/>
  <c r="B6" i="18"/>
  <c r="C6" i="18" s="1"/>
  <c r="E6" i="18" s="1"/>
  <c r="P26" i="18"/>
  <c r="P30" i="18"/>
  <c r="P34" i="18"/>
  <c r="P38" i="18"/>
  <c r="G42" i="18"/>
  <c r="G43" i="18"/>
  <c r="B55" i="18"/>
  <c r="C55" i="18" s="1"/>
  <c r="E55" i="18" s="1"/>
  <c r="G70" i="18"/>
  <c r="P71" i="18"/>
  <c r="P82" i="18"/>
  <c r="B87" i="18"/>
  <c r="C87" i="18" s="1"/>
  <c r="E87" i="18" s="1"/>
  <c r="P100" i="18"/>
  <c r="P105" i="18"/>
  <c r="B110" i="18"/>
  <c r="C110" i="18" s="1"/>
  <c r="E110" i="18" s="1"/>
  <c r="B3" i="18"/>
  <c r="P97" i="18"/>
  <c r="P93" i="18"/>
  <c r="P89" i="18"/>
  <c r="P85" i="18"/>
  <c r="P81" i="18"/>
  <c r="P77" i="18"/>
  <c r="P73" i="18"/>
  <c r="P61" i="18"/>
  <c r="P5" i="18"/>
  <c r="P14" i="18"/>
  <c r="G40" i="18"/>
  <c r="B51" i="18"/>
  <c r="C51" i="18" s="1"/>
  <c r="E51" i="18" s="1"/>
  <c r="G58" i="18"/>
  <c r="P59" i="18"/>
  <c r="P70" i="18"/>
  <c r="B75" i="18"/>
  <c r="C75" i="18" s="1"/>
  <c r="E75" i="18" s="1"/>
  <c r="B81" i="18"/>
  <c r="C81" i="18" s="1"/>
  <c r="E81" i="18" s="1"/>
  <c r="G90" i="18"/>
  <c r="P91" i="18"/>
  <c r="G96" i="18"/>
  <c r="B104" i="18"/>
  <c r="C104" i="18" s="1"/>
  <c r="E104" i="18" s="1"/>
  <c r="P108" i="18"/>
  <c r="G107" i="18"/>
  <c r="G99" i="18"/>
  <c r="G95" i="18"/>
  <c r="G91" i="18"/>
  <c r="G87" i="18"/>
  <c r="G83" i="18"/>
  <c r="G79" i="18"/>
  <c r="G75" i="18"/>
  <c r="G71" i="18"/>
  <c r="G67" i="18"/>
  <c r="G63" i="18"/>
  <c r="G59" i="18"/>
  <c r="G55" i="18"/>
  <c r="G51" i="18"/>
  <c r="G47" i="18"/>
  <c r="G105" i="18"/>
  <c r="G98" i="18"/>
  <c r="G94" i="18"/>
  <c r="G103" i="18"/>
  <c r="G97" i="18"/>
  <c r="G93" i="18"/>
  <c r="G89" i="18"/>
  <c r="G85" i="18"/>
  <c r="G81" i="18"/>
  <c r="G77" i="18"/>
  <c r="G73" i="18"/>
  <c r="G69" i="18"/>
  <c r="G65" i="18"/>
  <c r="G61" i="18"/>
  <c r="G57" i="18"/>
  <c r="G53" i="18"/>
  <c r="G49" i="18"/>
  <c r="G45" i="18"/>
  <c r="G41" i="18"/>
  <c r="B4" i="18"/>
  <c r="C4" i="18" s="1"/>
  <c r="E4" i="18" s="1"/>
  <c r="G5" i="18"/>
  <c r="G6" i="18"/>
  <c r="B14" i="18"/>
  <c r="C14" i="18" s="1"/>
  <c r="E14" i="18" s="1"/>
  <c r="P16" i="18"/>
  <c r="P18" i="18"/>
  <c r="P20" i="18"/>
  <c r="P22" i="18"/>
  <c r="P24" i="18"/>
  <c r="P44" i="18"/>
  <c r="P45" i="18"/>
  <c r="B47" i="18"/>
  <c r="C47" i="18" s="1"/>
  <c r="E47" i="18" s="1"/>
  <c r="G48" i="18"/>
  <c r="P58" i="18"/>
  <c r="B63" i="18"/>
  <c r="C63" i="18" s="1"/>
  <c r="E63" i="18" s="1"/>
  <c r="B69" i="18"/>
  <c r="C69" i="18" s="1"/>
  <c r="E69" i="18" s="1"/>
  <c r="G78" i="18"/>
  <c r="P79" i="18"/>
  <c r="G84" i="18"/>
  <c r="P90" i="18"/>
  <c r="G104" i="18"/>
  <c r="P27" i="18"/>
  <c r="G29" i="18"/>
  <c r="B30" i="18"/>
  <c r="C30" i="18" s="1"/>
  <c r="E30" i="18" s="1"/>
  <c r="P31" i="18"/>
  <c r="G33" i="18"/>
  <c r="B34" i="18"/>
  <c r="C34" i="18" s="1"/>
  <c r="E34" i="18" s="1"/>
  <c r="P35" i="18"/>
  <c r="G37" i="18"/>
  <c r="B38" i="18"/>
  <c r="C38" i="18" s="1"/>
  <c r="E38" i="18" s="1"/>
  <c r="P39" i="18"/>
  <c r="P40" i="18"/>
  <c r="P42" i="18"/>
  <c r="P43" i="18"/>
  <c r="P52" i="18"/>
  <c r="G66" i="18"/>
  <c r="P67" i="18"/>
  <c r="P78" i="18"/>
  <c r="B83" i="18"/>
  <c r="C83" i="18" s="1"/>
  <c r="E83" i="18" s="1"/>
  <c r="P99" i="18"/>
  <c r="G101" i="18"/>
  <c r="P56" i="18"/>
  <c r="P60" i="18"/>
  <c r="P64" i="18"/>
  <c r="P68" i="18"/>
  <c r="P72" i="18"/>
  <c r="P76" i="18"/>
  <c r="P80" i="18"/>
  <c r="P84" i="18"/>
  <c r="P88" i="18"/>
  <c r="P92" i="18"/>
  <c r="P96" i="18"/>
  <c r="P101" i="18"/>
  <c r="P102" i="18"/>
  <c r="P109" i="18"/>
  <c r="P110" i="18"/>
  <c r="P103" i="18"/>
  <c r="P104" i="18"/>
  <c r="P49" i="18"/>
  <c r="P53" i="18"/>
  <c r="P57" i="18"/>
  <c r="P65" i="18"/>
  <c r="P69" i="18"/>
  <c r="B92" i="2"/>
  <c r="E92" i="2" s="1"/>
  <c r="B86" i="2"/>
  <c r="E86" i="2" s="1"/>
  <c r="B110" i="2"/>
  <c r="E110" i="2" s="1"/>
  <c r="D83" i="2"/>
  <c r="D78" i="2"/>
  <c r="D101" i="2"/>
  <c r="D106" i="2"/>
  <c r="D88" i="2"/>
  <c r="D93" i="2"/>
  <c r="D100" i="2"/>
  <c r="D91" i="2"/>
  <c r="D86" i="2"/>
  <c r="B76" i="2"/>
  <c r="E76" i="2" s="1"/>
  <c r="D73" i="2"/>
  <c r="D94" i="2"/>
  <c r="D84" i="2"/>
  <c r="B82" i="2"/>
  <c r="E82" i="2" s="1"/>
  <c r="D74" i="2"/>
  <c r="B108" i="2"/>
  <c r="E108" i="2" s="1"/>
  <c r="B104" i="2"/>
  <c r="E104" i="2" s="1"/>
  <c r="D99" i="2"/>
  <c r="B94" i="2"/>
  <c r="E94" i="2" s="1"/>
  <c r="B84" i="2"/>
  <c r="E84" i="2" s="1"/>
  <c r="D76" i="2"/>
  <c r="B74" i="2"/>
  <c r="E74" i="2" s="1"/>
  <c r="F74" i="2" s="1"/>
  <c r="D110" i="2"/>
  <c r="D98" i="2"/>
  <c r="B78" i="2"/>
  <c r="E78" i="2" s="1"/>
  <c r="D75" i="2"/>
  <c r="D109" i="2"/>
  <c r="D105" i="2"/>
  <c r="D90" i="2"/>
  <c r="D80" i="2"/>
  <c r="D102" i="2"/>
  <c r="B90" i="2"/>
  <c r="E90" i="2" s="1"/>
  <c r="B85" i="2"/>
  <c r="E85" i="2" s="1"/>
  <c r="B80" i="2"/>
  <c r="E80" i="2" s="1"/>
  <c r="D77" i="2"/>
  <c r="D72" i="2"/>
  <c r="B102" i="2"/>
  <c r="E102" i="2" s="1"/>
  <c r="B100" i="2"/>
  <c r="E100" i="2" s="1"/>
  <c r="D97" i="2"/>
  <c r="D87" i="2"/>
  <c r="D82" i="2"/>
  <c r="B77" i="2"/>
  <c r="E77" i="2" s="1"/>
  <c r="B72" i="2"/>
  <c r="E72" i="2" s="1"/>
  <c r="D108" i="2"/>
  <c r="B105" i="2"/>
  <c r="E105" i="2" s="1"/>
  <c r="D103" i="2"/>
  <c r="B97" i="2"/>
  <c r="E97" i="2" s="1"/>
  <c r="D95" i="2"/>
  <c r="B109" i="2"/>
  <c r="E109" i="2" s="1"/>
  <c r="B88" i="2"/>
  <c r="E88" i="2" s="1"/>
  <c r="B83" i="2"/>
  <c r="E83" i="2" s="1"/>
  <c r="D81" i="2"/>
  <c r="B75" i="2"/>
  <c r="D107" i="2"/>
  <c r="B103" i="2"/>
  <c r="E103" i="2" s="1"/>
  <c r="B95" i="2"/>
  <c r="E95" i="2" s="1"/>
  <c r="B107" i="2"/>
  <c r="B106" i="2"/>
  <c r="D104" i="2"/>
  <c r="B98" i="2"/>
  <c r="D96" i="2"/>
  <c r="B93" i="2"/>
  <c r="E93" i="2" s="1"/>
  <c r="D89" i="2"/>
  <c r="B81" i="2"/>
  <c r="E81" i="2" s="1"/>
  <c r="D79" i="2"/>
  <c r="B73" i="2"/>
  <c r="E73" i="2" s="1"/>
  <c r="B101" i="2"/>
  <c r="E101" i="2" s="1"/>
  <c r="B91" i="2"/>
  <c r="E91" i="2" s="1"/>
  <c r="B96" i="2"/>
  <c r="D92" i="2"/>
  <c r="B89" i="2"/>
  <c r="E89" i="2" s="1"/>
  <c r="D85" i="2"/>
  <c r="B79" i="2"/>
  <c r="E79" i="2" s="1"/>
  <c r="B99" i="2"/>
  <c r="E99" i="2" s="1"/>
  <c r="B87" i="2"/>
  <c r="E87" i="2" s="1"/>
  <c r="C10" i="15"/>
  <c r="Q129" i="18" l="1"/>
  <c r="E144" i="18"/>
  <c r="D134" i="18"/>
  <c r="Q134" i="18" s="1"/>
  <c r="E129" i="18"/>
  <c r="Q135" i="18"/>
  <c r="R135" i="18" s="1"/>
  <c r="D142" i="18"/>
  <c r="Q142" i="18" s="1"/>
  <c r="D145" i="18"/>
  <c r="Q145" i="18" s="1"/>
  <c r="R145" i="18" s="1"/>
  <c r="E135" i="18"/>
  <c r="Q144" i="18"/>
  <c r="R144" i="18" s="1"/>
  <c r="Q126" i="18"/>
  <c r="D141" i="18"/>
  <c r="Q141" i="18" s="1"/>
  <c r="R141" i="18" s="1"/>
  <c r="D138" i="18"/>
  <c r="Q138" i="18" s="1"/>
  <c r="E126" i="18"/>
  <c r="D133" i="18"/>
  <c r="Q133" i="18" s="1"/>
  <c r="R133" i="18" s="1"/>
  <c r="D139" i="18"/>
  <c r="Q139" i="18" s="1"/>
  <c r="R139" i="18" s="1"/>
  <c r="D147" i="18"/>
  <c r="Q147" i="18" s="1"/>
  <c r="E114" i="18"/>
  <c r="Q146" i="18"/>
  <c r="R146" i="18" s="1"/>
  <c r="D121" i="18"/>
  <c r="Q121" i="18" s="1"/>
  <c r="D112" i="18"/>
  <c r="Q112" i="18" s="1"/>
  <c r="R112" i="18" s="1"/>
  <c r="E146" i="18"/>
  <c r="D148" i="18"/>
  <c r="Q148" i="18" s="1"/>
  <c r="D116" i="18"/>
  <c r="Q116" i="18" s="1"/>
  <c r="D124" i="18"/>
  <c r="Q124" i="18" s="1"/>
  <c r="D132" i="18"/>
  <c r="Q132" i="18" s="1"/>
  <c r="D137" i="18"/>
  <c r="Q137" i="18" s="1"/>
  <c r="R137" i="18" s="1"/>
  <c r="D100" i="18"/>
  <c r="Q100" i="18" s="1"/>
  <c r="D7" i="18"/>
  <c r="Q7" i="18" s="1"/>
  <c r="D65" i="18"/>
  <c r="Q65" i="18" s="1"/>
  <c r="D111" i="18"/>
  <c r="Q111" i="18" s="1"/>
  <c r="D118" i="18"/>
  <c r="D62" i="18"/>
  <c r="Q62" i="18" s="1"/>
  <c r="D94" i="18"/>
  <c r="Q94" i="18" s="1"/>
  <c r="D108" i="18"/>
  <c r="D76" i="18"/>
  <c r="Q76" i="18" s="1"/>
  <c r="D53" i="18"/>
  <c r="Q53" i="18" s="1"/>
  <c r="D9" i="18"/>
  <c r="Q9" i="18" s="1"/>
  <c r="D113" i="18"/>
  <c r="D123" i="18"/>
  <c r="D119" i="18"/>
  <c r="Q119" i="18" s="1"/>
  <c r="R119" i="18" s="1"/>
  <c r="D90" i="18"/>
  <c r="Q90" i="18" s="1"/>
  <c r="D81" i="18"/>
  <c r="Q81" i="18" s="1"/>
  <c r="D66" i="18"/>
  <c r="D39" i="18"/>
  <c r="Q39" i="18" s="1"/>
  <c r="D75" i="18"/>
  <c r="Q75" i="18" s="1"/>
  <c r="D55" i="18"/>
  <c r="Q55" i="18" s="1"/>
  <c r="D5" i="18"/>
  <c r="Q5" i="18" s="1"/>
  <c r="D70" i="18"/>
  <c r="Q70" i="18" s="1"/>
  <c r="D105" i="18"/>
  <c r="Q105" i="18" s="1"/>
  <c r="D52" i="18"/>
  <c r="Q52" i="18" s="1"/>
  <c r="D84" i="18"/>
  <c r="Q84" i="18" s="1"/>
  <c r="D15" i="18"/>
  <c r="Q15" i="18" s="1"/>
  <c r="D61" i="18"/>
  <c r="Q61" i="18" s="1"/>
  <c r="D45" i="18"/>
  <c r="Q45" i="18" s="1"/>
  <c r="D73" i="18"/>
  <c r="D20" i="18"/>
  <c r="Q20" i="18" s="1"/>
  <c r="D58" i="18"/>
  <c r="Q58" i="18" s="1"/>
  <c r="D80" i="18"/>
  <c r="Q80" i="18" s="1"/>
  <c r="D17" i="18"/>
  <c r="Q17" i="18" s="1"/>
  <c r="D89" i="18"/>
  <c r="Q89" i="18" s="1"/>
  <c r="D83" i="18"/>
  <c r="Q83" i="18" s="1"/>
  <c r="D63" i="18"/>
  <c r="Q63" i="18" s="1"/>
  <c r="D110" i="18"/>
  <c r="Q110" i="18" s="1"/>
  <c r="D42" i="18"/>
  <c r="Q42" i="18" s="1"/>
  <c r="D74" i="18"/>
  <c r="Q74" i="18" s="1"/>
  <c r="D106" i="18"/>
  <c r="Q106" i="18" s="1"/>
  <c r="D56" i="18"/>
  <c r="D88" i="18"/>
  <c r="Q88" i="18" s="1"/>
  <c r="D32" i="18"/>
  <c r="Q32" i="18" s="1"/>
  <c r="D49" i="18"/>
  <c r="Q49" i="18" s="1"/>
  <c r="D27" i="18"/>
  <c r="Q27" i="18" s="1"/>
  <c r="D43" i="18"/>
  <c r="Q43" i="18" s="1"/>
  <c r="D120" i="18"/>
  <c r="D40" i="18"/>
  <c r="Q40" i="18" s="1"/>
  <c r="D48" i="18"/>
  <c r="Q48" i="18" s="1"/>
  <c r="D11" i="18"/>
  <c r="Q11" i="18" s="1"/>
  <c r="D30" i="18"/>
  <c r="Q30" i="18" s="1"/>
  <c r="D38" i="18"/>
  <c r="Q38" i="18" s="1"/>
  <c r="D46" i="18"/>
  <c r="Q46" i="18" s="1"/>
  <c r="D78" i="18"/>
  <c r="Q78" i="18" s="1"/>
  <c r="D95" i="18"/>
  <c r="Q95" i="18" s="1"/>
  <c r="D60" i="18"/>
  <c r="Q60" i="18" s="1"/>
  <c r="D92" i="18"/>
  <c r="D67" i="18"/>
  <c r="Q67" i="18" s="1"/>
  <c r="D22" i="18"/>
  <c r="Q22" i="18" s="1"/>
  <c r="D29" i="18"/>
  <c r="Q29" i="18" s="1"/>
  <c r="D97" i="18"/>
  <c r="Q97" i="18" s="1"/>
  <c r="D26" i="18"/>
  <c r="Q26" i="18" s="1"/>
  <c r="D91" i="18"/>
  <c r="Q91" i="18" s="1"/>
  <c r="D102" i="18"/>
  <c r="Q102" i="18" s="1"/>
  <c r="D128" i="18"/>
  <c r="Q128" i="18" s="1"/>
  <c r="R128" i="18" s="1"/>
  <c r="D136" i="18"/>
  <c r="Q136" i="18" s="1"/>
  <c r="R136" i="18" s="1"/>
  <c r="D125" i="18"/>
  <c r="D122" i="18"/>
  <c r="Q122" i="18" s="1"/>
  <c r="D72" i="18"/>
  <c r="Q72" i="18" s="1"/>
  <c r="D98" i="18"/>
  <c r="Q98" i="18" s="1"/>
  <c r="D59" i="18"/>
  <c r="Q59" i="18" s="1"/>
  <c r="D104" i="18"/>
  <c r="Q104" i="18" s="1"/>
  <c r="D50" i="18"/>
  <c r="Q50" i="18" s="1"/>
  <c r="D82" i="18"/>
  <c r="Q82" i="18" s="1"/>
  <c r="D99" i="18"/>
  <c r="Q99" i="18" s="1"/>
  <c r="D64" i="18"/>
  <c r="Q64" i="18" s="1"/>
  <c r="D96" i="18"/>
  <c r="Q96" i="18" s="1"/>
  <c r="D28" i="18"/>
  <c r="Q28" i="18" s="1"/>
  <c r="D130" i="18"/>
  <c r="D115" i="18"/>
  <c r="Q115" i="18" s="1"/>
  <c r="R115" i="18" s="1"/>
  <c r="D127" i="18"/>
  <c r="D131" i="18"/>
  <c r="Q131" i="18" s="1"/>
  <c r="R131" i="18" s="1"/>
  <c r="D34" i="18"/>
  <c r="Q34" i="18" s="1"/>
  <c r="D109" i="18"/>
  <c r="Q109" i="18" s="1"/>
  <c r="D4" i="18"/>
  <c r="Q4" i="18" s="1"/>
  <c r="D6" i="18"/>
  <c r="Q6" i="18" s="1"/>
  <c r="D36" i="18"/>
  <c r="Q36" i="18" s="1"/>
  <c r="D57" i="18"/>
  <c r="Q57" i="18" s="1"/>
  <c r="D79" i="18"/>
  <c r="Q79" i="18" s="1"/>
  <c r="D103" i="18"/>
  <c r="D69" i="18"/>
  <c r="Q69" i="18" s="1"/>
  <c r="D47" i="18"/>
  <c r="Q47" i="18" s="1"/>
  <c r="D14" i="18"/>
  <c r="Q14" i="18" s="1"/>
  <c r="D51" i="18"/>
  <c r="Q51" i="18" s="1"/>
  <c r="D87" i="18"/>
  <c r="Q87" i="18" s="1"/>
  <c r="D54" i="18"/>
  <c r="Q54" i="18" s="1"/>
  <c r="D86" i="18"/>
  <c r="Q86" i="18" s="1"/>
  <c r="D107" i="18"/>
  <c r="Q107" i="18" s="1"/>
  <c r="D68" i="18"/>
  <c r="Q68" i="18" s="1"/>
  <c r="D101" i="18"/>
  <c r="Q101" i="18" s="1"/>
  <c r="D31" i="18"/>
  <c r="Q31" i="18" s="1"/>
  <c r="D117" i="18"/>
  <c r="Q117" i="18" s="1"/>
  <c r="R117" i="18" s="1"/>
  <c r="R129" i="18"/>
  <c r="R134" i="18"/>
  <c r="R140" i="18"/>
  <c r="F94" i="2"/>
  <c r="C10" i="18"/>
  <c r="E10" i="18" s="1"/>
  <c r="C33" i="18"/>
  <c r="E33" i="18" s="1"/>
  <c r="C23" i="18"/>
  <c r="E23" i="18" s="1"/>
  <c r="C41" i="18"/>
  <c r="E41" i="18" s="1"/>
  <c r="C37" i="18"/>
  <c r="E37" i="18" s="1"/>
  <c r="C85" i="18"/>
  <c r="E85" i="18" s="1"/>
  <c r="C35" i="18"/>
  <c r="E35" i="18" s="1"/>
  <c r="C77" i="18"/>
  <c r="E77" i="18" s="1"/>
  <c r="C8" i="18"/>
  <c r="E8" i="18" s="1"/>
  <c r="C19" i="18"/>
  <c r="E19" i="18" s="1"/>
  <c r="C71" i="18"/>
  <c r="E71" i="18" s="1"/>
  <c r="C21" i="18"/>
  <c r="E21" i="18" s="1"/>
  <c r="C18" i="18"/>
  <c r="E18" i="18" s="1"/>
  <c r="C44" i="18"/>
  <c r="E44" i="18" s="1"/>
  <c r="C93" i="18"/>
  <c r="E93" i="18" s="1"/>
  <c r="C25" i="18"/>
  <c r="E25" i="18" s="1"/>
  <c r="C13" i="18"/>
  <c r="E13" i="18" s="1"/>
  <c r="C24" i="18"/>
  <c r="E24" i="18" s="1"/>
  <c r="C16" i="18"/>
  <c r="E16" i="18" s="1"/>
  <c r="C12" i="18"/>
  <c r="E12" i="18" s="1"/>
  <c r="C3" i="18"/>
  <c r="E3" i="18" s="1"/>
  <c r="Y3" i="18"/>
  <c r="T4" i="18"/>
  <c r="K4" i="18"/>
  <c r="F103" i="2"/>
  <c r="F81" i="2"/>
  <c r="F79" i="2"/>
  <c r="F86" i="2"/>
  <c r="F85" i="2"/>
  <c r="F89" i="2"/>
  <c r="F110" i="2"/>
  <c r="F101" i="2"/>
  <c r="F97" i="2"/>
  <c r="F73" i="2"/>
  <c r="F78" i="2"/>
  <c r="F92" i="2"/>
  <c r="F109" i="2"/>
  <c r="F100" i="2"/>
  <c r="F102" i="2"/>
  <c r="F76" i="2"/>
  <c r="F84" i="2"/>
  <c r="F88" i="2"/>
  <c r="F77" i="2"/>
  <c r="F104" i="2"/>
  <c r="F72" i="2"/>
  <c r="F80" i="2"/>
  <c r="F108" i="2"/>
  <c r="F93" i="2"/>
  <c r="F82" i="2"/>
  <c r="F95" i="2"/>
  <c r="E98" i="2"/>
  <c r="F98" i="2" s="1"/>
  <c r="E107" i="2"/>
  <c r="F107" i="2" s="1"/>
  <c r="E75" i="2"/>
  <c r="F75" i="2" s="1"/>
  <c r="E106" i="2"/>
  <c r="F106" i="2" s="1"/>
  <c r="E96" i="2"/>
  <c r="F96" i="2" s="1"/>
  <c r="F105" i="2"/>
  <c r="F87" i="2"/>
  <c r="F83" i="2"/>
  <c r="F90" i="2"/>
  <c r="F91" i="2"/>
  <c r="F99" i="2"/>
  <c r="D3" i="2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3" i="12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D44" i="18" l="1"/>
  <c r="Q44" i="18" s="1"/>
  <c r="D85" i="18"/>
  <c r="Q85" i="18" s="1"/>
  <c r="Q130" i="18"/>
  <c r="S130" i="18" s="1"/>
  <c r="Q92" i="18"/>
  <c r="R92" i="18" s="1"/>
  <c r="Q56" i="18"/>
  <c r="S56" i="18" s="1"/>
  <c r="Q73" i="18"/>
  <c r="Q66" i="18"/>
  <c r="S66" i="18" s="1"/>
  <c r="Q108" i="18"/>
  <c r="R108" i="18" s="1"/>
  <c r="D35" i="18"/>
  <c r="D12" i="18"/>
  <c r="Q12" i="18" s="1"/>
  <c r="D21" i="18"/>
  <c r="Q21" i="18" s="1"/>
  <c r="D41" i="18"/>
  <c r="Q41" i="18" s="1"/>
  <c r="Q103" i="18"/>
  <c r="S103" i="18" s="1"/>
  <c r="Q125" i="18"/>
  <c r="R125" i="18" s="1"/>
  <c r="D37" i="18"/>
  <c r="D16" i="18"/>
  <c r="Q16" i="18" s="1"/>
  <c r="D71" i="18"/>
  <c r="Q71" i="18" s="1"/>
  <c r="D23" i="18"/>
  <c r="Q23" i="18" s="1"/>
  <c r="D93" i="18"/>
  <c r="Q93" i="18" s="1"/>
  <c r="D24" i="18"/>
  <c r="Q24" i="18" s="1"/>
  <c r="D19" i="18"/>
  <c r="Q19" i="18" s="1"/>
  <c r="D33" i="18"/>
  <c r="Q33" i="18" s="1"/>
  <c r="Q127" i="18"/>
  <c r="R127" i="18" s="1"/>
  <c r="Q120" i="18"/>
  <c r="R120" i="18" s="1"/>
  <c r="Q123" i="18"/>
  <c r="S123" i="18" s="1"/>
  <c r="D18" i="18"/>
  <c r="Q18" i="18" s="1"/>
  <c r="D13" i="18"/>
  <c r="Q13" i="18" s="1"/>
  <c r="D8" i="18"/>
  <c r="Q8" i="18" s="1"/>
  <c r="D10" i="18"/>
  <c r="Q10" i="18" s="1"/>
  <c r="Q113" i="18"/>
  <c r="R113" i="18" s="1"/>
  <c r="Q118" i="18"/>
  <c r="S118" i="18" s="1"/>
  <c r="D3" i="18"/>
  <c r="Q3" i="18" s="1"/>
  <c r="D25" i="18"/>
  <c r="Q25" i="18" s="1"/>
  <c r="D77" i="18"/>
  <c r="Q77" i="18" s="1"/>
  <c r="S67" i="18"/>
  <c r="S82" i="18"/>
  <c r="R39" i="18"/>
  <c r="R89" i="18"/>
  <c r="R99" i="18"/>
  <c r="R7" i="18"/>
  <c r="R15" i="18"/>
  <c r="S144" i="18"/>
  <c r="S148" i="18"/>
  <c r="R148" i="18"/>
  <c r="S115" i="18"/>
  <c r="S145" i="18"/>
  <c r="S146" i="18"/>
  <c r="S143" i="18"/>
  <c r="R143" i="18"/>
  <c r="R147" i="18"/>
  <c r="S147" i="18"/>
  <c r="S141" i="18"/>
  <c r="S136" i="18"/>
  <c r="R132" i="18"/>
  <c r="S132" i="18"/>
  <c r="S139" i="18"/>
  <c r="S142" i="18"/>
  <c r="R142" i="18"/>
  <c r="S133" i="18"/>
  <c r="S134" i="18"/>
  <c r="S135" i="18"/>
  <c r="S137" i="18"/>
  <c r="S140" i="18"/>
  <c r="S138" i="18"/>
  <c r="R138" i="18"/>
  <c r="S129" i="18"/>
  <c r="R124" i="18"/>
  <c r="S124" i="18"/>
  <c r="S131" i="18"/>
  <c r="S128" i="18"/>
  <c r="R126" i="18"/>
  <c r="S126" i="18"/>
  <c r="S121" i="18"/>
  <c r="R121" i="18"/>
  <c r="R122" i="18"/>
  <c r="S122" i="18"/>
  <c r="R111" i="18"/>
  <c r="S111" i="18"/>
  <c r="S116" i="18"/>
  <c r="R116" i="18"/>
  <c r="S117" i="18"/>
  <c r="S112" i="18"/>
  <c r="S119" i="18"/>
  <c r="S114" i="18"/>
  <c r="R114" i="18"/>
  <c r="R102" i="18"/>
  <c r="R47" i="18"/>
  <c r="S54" i="18"/>
  <c r="S76" i="18"/>
  <c r="S104" i="18"/>
  <c r="R9" i="18"/>
  <c r="S101" i="18"/>
  <c r="S60" i="18"/>
  <c r="S38" i="18"/>
  <c r="R22" i="18"/>
  <c r="S74" i="18"/>
  <c r="S83" i="18"/>
  <c r="R43" i="18"/>
  <c r="S84" i="18"/>
  <c r="S5" i="18"/>
  <c r="S30" i="18"/>
  <c r="R45" i="18"/>
  <c r="S81" i="18"/>
  <c r="S58" i="18"/>
  <c r="R57" i="18"/>
  <c r="S94" i="18"/>
  <c r="S72" i="18"/>
  <c r="S107" i="18"/>
  <c r="R91" i="18"/>
  <c r="R26" i="18"/>
  <c r="S88" i="18"/>
  <c r="S42" i="18"/>
  <c r="R65" i="18"/>
  <c r="R27" i="18"/>
  <c r="R52" i="18"/>
  <c r="R55" i="18"/>
  <c r="R61" i="18"/>
  <c r="S98" i="18"/>
  <c r="R4" i="18"/>
  <c r="S34" i="18"/>
  <c r="S40" i="18"/>
  <c r="R62" i="18"/>
  <c r="S86" i="18"/>
  <c r="S14" i="18"/>
  <c r="R96" i="18"/>
  <c r="S32" i="18"/>
  <c r="R78" i="18"/>
  <c r="R97" i="18"/>
  <c r="S100" i="18"/>
  <c r="R49" i="18"/>
  <c r="S105" i="18"/>
  <c r="S75" i="18"/>
  <c r="S64" i="18"/>
  <c r="S46" i="18"/>
  <c r="R29" i="18"/>
  <c r="S106" i="18"/>
  <c r="S63" i="18"/>
  <c r="R20" i="18"/>
  <c r="R36" i="18"/>
  <c r="S70" i="18"/>
  <c r="S69" i="18"/>
  <c r="R73" i="18"/>
  <c r="S80" i="18"/>
  <c r="S6" i="18"/>
  <c r="S109" i="18"/>
  <c r="R11" i="18"/>
  <c r="R17" i="18"/>
  <c r="S68" i="18"/>
  <c r="R87" i="18"/>
  <c r="S22" i="18"/>
  <c r="S95" i="18"/>
  <c r="R95" i="18"/>
  <c r="S50" i="18"/>
  <c r="R50" i="18"/>
  <c r="S48" i="18"/>
  <c r="R48" i="18"/>
  <c r="S90" i="18"/>
  <c r="R90" i="18"/>
  <c r="S51" i="18"/>
  <c r="R51" i="18"/>
  <c r="S9" i="18"/>
  <c r="S7" i="18"/>
  <c r="S52" i="18"/>
  <c r="S110" i="18"/>
  <c r="R110" i="18"/>
  <c r="S89" i="18"/>
  <c r="S99" i="18"/>
  <c r="R30" i="18"/>
  <c r="S28" i="18"/>
  <c r="R28" i="18"/>
  <c r="B98" i="5"/>
  <c r="C98" i="5" s="1"/>
  <c r="D98" i="5" s="1"/>
  <c r="P98" i="5" s="1"/>
  <c r="B78" i="5"/>
  <c r="B79" i="5"/>
  <c r="C79" i="5" s="1"/>
  <c r="D79" i="5" s="1"/>
  <c r="P79" i="5" s="1"/>
  <c r="B86" i="5"/>
  <c r="B104" i="5"/>
  <c r="C104" i="5" s="1"/>
  <c r="D104" i="5" s="1"/>
  <c r="P104" i="5" s="1"/>
  <c r="B107" i="5"/>
  <c r="C107" i="5" s="1"/>
  <c r="D107" i="5" s="1"/>
  <c r="P107" i="5" s="1"/>
  <c r="B77" i="5"/>
  <c r="B96" i="5"/>
  <c r="C96" i="5" s="1"/>
  <c r="D96" i="5" s="1"/>
  <c r="P96" i="5" s="1"/>
  <c r="B103" i="5"/>
  <c r="C103" i="5" s="1"/>
  <c r="D103" i="5" s="1"/>
  <c r="P103" i="5" s="1"/>
  <c r="B76" i="5"/>
  <c r="C76" i="5" s="1"/>
  <c r="D76" i="5" s="1"/>
  <c r="P76" i="5" s="1"/>
  <c r="B106" i="5"/>
  <c r="C106" i="5" s="1"/>
  <c r="D106" i="5" s="1"/>
  <c r="P106" i="5" s="1"/>
  <c r="B109" i="5"/>
  <c r="B73" i="5"/>
  <c r="C73" i="5" s="1"/>
  <c r="D73" i="5" s="1"/>
  <c r="P73" i="5" s="1"/>
  <c r="B101" i="5"/>
  <c r="B102" i="5"/>
  <c r="C102" i="5" s="1"/>
  <c r="D102" i="5" s="1"/>
  <c r="P102" i="5" s="1"/>
  <c r="B89" i="5"/>
  <c r="C89" i="5" s="1"/>
  <c r="D89" i="5" s="1"/>
  <c r="P89" i="5" s="1"/>
  <c r="B108" i="5"/>
  <c r="C108" i="5" s="1"/>
  <c r="D108" i="5" s="1"/>
  <c r="P108" i="5" s="1"/>
  <c r="B80" i="5"/>
  <c r="C80" i="5" s="1"/>
  <c r="D80" i="5" s="1"/>
  <c r="P80" i="5" s="1"/>
  <c r="B85" i="5"/>
  <c r="C85" i="5" s="1"/>
  <c r="D85" i="5" s="1"/>
  <c r="P85" i="5" s="1"/>
  <c r="B94" i="5"/>
  <c r="C94" i="5" s="1"/>
  <c r="D94" i="5" s="1"/>
  <c r="P94" i="5" s="1"/>
  <c r="B99" i="5"/>
  <c r="C99" i="5" s="1"/>
  <c r="D99" i="5" s="1"/>
  <c r="P99" i="5" s="1"/>
  <c r="B82" i="5"/>
  <c r="C82" i="5" s="1"/>
  <c r="D82" i="5" s="1"/>
  <c r="P82" i="5" s="1"/>
  <c r="B90" i="5"/>
  <c r="B84" i="5"/>
  <c r="C84" i="5" s="1"/>
  <c r="D84" i="5" s="1"/>
  <c r="P84" i="5" s="1"/>
  <c r="B91" i="5"/>
  <c r="C91" i="5" s="1"/>
  <c r="D91" i="5" s="1"/>
  <c r="P91" i="5" s="1"/>
  <c r="B100" i="5"/>
  <c r="C100" i="5" s="1"/>
  <c r="D100" i="5" s="1"/>
  <c r="P100" i="5" s="1"/>
  <c r="B105" i="5"/>
  <c r="C105" i="5" s="1"/>
  <c r="D105" i="5" s="1"/>
  <c r="P105" i="5" s="1"/>
  <c r="B83" i="5"/>
  <c r="C83" i="5" s="1"/>
  <c r="D83" i="5" s="1"/>
  <c r="P83" i="5" s="1"/>
  <c r="B88" i="5"/>
  <c r="C88" i="5" s="1"/>
  <c r="D88" i="5" s="1"/>
  <c r="P88" i="5" s="1"/>
  <c r="B93" i="5"/>
  <c r="B74" i="5"/>
  <c r="B95" i="5"/>
  <c r="C95" i="5" s="1"/>
  <c r="D95" i="5" s="1"/>
  <c r="P95" i="5" s="1"/>
  <c r="B97" i="5"/>
  <c r="C97" i="5" s="1"/>
  <c r="D97" i="5" s="1"/>
  <c r="P97" i="5" s="1"/>
  <c r="B81" i="5"/>
  <c r="C81" i="5" s="1"/>
  <c r="D81" i="5" s="1"/>
  <c r="P81" i="5" s="1"/>
  <c r="B92" i="5"/>
  <c r="C92" i="5" s="1"/>
  <c r="D92" i="5" s="1"/>
  <c r="P92" i="5" s="1"/>
  <c r="B72" i="5"/>
  <c r="B75" i="5"/>
  <c r="C75" i="5" s="1"/>
  <c r="D75" i="5" s="1"/>
  <c r="P75" i="5" s="1"/>
  <c r="B87" i="5"/>
  <c r="C87" i="5" s="1"/>
  <c r="D87" i="5" s="1"/>
  <c r="P87" i="5" s="1"/>
  <c r="B110" i="5"/>
  <c r="B160" i="12"/>
  <c r="N160" i="12" s="1"/>
  <c r="O160" i="12" s="1"/>
  <c r="B171" i="12"/>
  <c r="N171" i="12" s="1"/>
  <c r="O171" i="12" s="1"/>
  <c r="B172" i="12"/>
  <c r="N172" i="12" s="1"/>
  <c r="O172" i="12" s="1"/>
  <c r="B143" i="12"/>
  <c r="N143" i="12" s="1"/>
  <c r="O143" i="12" s="1"/>
  <c r="B164" i="12"/>
  <c r="N164" i="12" s="1"/>
  <c r="O164" i="12" s="1"/>
  <c r="B175" i="12"/>
  <c r="N175" i="12" s="1"/>
  <c r="O175" i="12" s="1"/>
  <c r="B174" i="12"/>
  <c r="N174" i="12" s="1"/>
  <c r="O174" i="12" s="1"/>
  <c r="B192" i="12"/>
  <c r="N192" i="12" s="1"/>
  <c r="B141" i="12"/>
  <c r="N141" i="12" s="1"/>
  <c r="O141" i="12" s="1"/>
  <c r="B106" i="12"/>
  <c r="N106" i="12" s="1"/>
  <c r="O106" i="12" s="1"/>
  <c r="B135" i="12"/>
  <c r="N135" i="12" s="1"/>
  <c r="O135" i="12" s="1"/>
  <c r="B96" i="12"/>
  <c r="N96" i="12" s="1"/>
  <c r="O96" i="12" s="1"/>
  <c r="B190" i="12"/>
  <c r="N190" i="12" s="1"/>
  <c r="B136" i="12"/>
  <c r="N136" i="12" s="1"/>
  <c r="O136" i="12" s="1"/>
  <c r="B104" i="12"/>
  <c r="N104" i="12" s="1"/>
  <c r="O104" i="12" s="1"/>
  <c r="B97" i="12"/>
  <c r="N97" i="12" s="1"/>
  <c r="O97" i="12" s="1"/>
  <c r="B123" i="12"/>
  <c r="N123" i="12" s="1"/>
  <c r="O123" i="12" s="1"/>
  <c r="B150" i="12"/>
  <c r="N150" i="12" s="1"/>
  <c r="O150" i="12" s="1"/>
  <c r="B128" i="12"/>
  <c r="N128" i="12" s="1"/>
  <c r="O128" i="12" s="1"/>
  <c r="B181" i="12"/>
  <c r="N181" i="12" s="1"/>
  <c r="B137" i="12"/>
  <c r="N137" i="12" s="1"/>
  <c r="O137" i="12" s="1"/>
  <c r="B153" i="12"/>
  <c r="N153" i="12" s="1"/>
  <c r="O153" i="12" s="1"/>
  <c r="B166" i="12"/>
  <c r="N166" i="12" s="1"/>
  <c r="O166" i="12" s="1"/>
  <c r="B168" i="12"/>
  <c r="N168" i="12" s="1"/>
  <c r="O168" i="12" s="1"/>
  <c r="B144" i="12"/>
  <c r="N144" i="12" s="1"/>
  <c r="O144" i="12" s="1"/>
  <c r="B92" i="12"/>
  <c r="N92" i="12" s="1"/>
  <c r="O92" i="12" s="1"/>
  <c r="B133" i="12"/>
  <c r="N133" i="12" s="1"/>
  <c r="O133" i="12" s="1"/>
  <c r="B87" i="12"/>
  <c r="N87" i="12" s="1"/>
  <c r="O87" i="12" s="1"/>
  <c r="B115" i="12"/>
  <c r="N115" i="12" s="1"/>
  <c r="O115" i="12" s="1"/>
  <c r="B188" i="12"/>
  <c r="N188" i="12" s="1"/>
  <c r="B134" i="12"/>
  <c r="N134" i="12" s="1"/>
  <c r="O134" i="12" s="1"/>
  <c r="B99" i="12"/>
  <c r="N99" i="12" s="1"/>
  <c r="O99" i="12" s="1"/>
  <c r="B84" i="12"/>
  <c r="N84" i="12" s="1"/>
  <c r="O84" i="12" s="1"/>
  <c r="B114" i="12"/>
  <c r="N114" i="12" s="1"/>
  <c r="O114" i="12" s="1"/>
  <c r="B156" i="12"/>
  <c r="N156" i="12" s="1"/>
  <c r="O156" i="12" s="1"/>
  <c r="B126" i="12"/>
  <c r="N126" i="12" s="1"/>
  <c r="O126" i="12" s="1"/>
  <c r="B148" i="12"/>
  <c r="N148" i="12" s="1"/>
  <c r="O148" i="12" s="1"/>
  <c r="B179" i="12"/>
  <c r="N179" i="12" s="1"/>
  <c r="B119" i="12"/>
  <c r="N119" i="12" s="1"/>
  <c r="O119" i="12" s="1"/>
  <c r="B169" i="12"/>
  <c r="N169" i="12" s="1"/>
  <c r="O169" i="12" s="1"/>
  <c r="B163" i="12"/>
  <c r="N163" i="12" s="1"/>
  <c r="O163" i="12" s="1"/>
  <c r="B167" i="12"/>
  <c r="N167" i="12" s="1"/>
  <c r="O167" i="12" s="1"/>
  <c r="B124" i="12"/>
  <c r="N124" i="12" s="1"/>
  <c r="O124" i="12" s="1"/>
  <c r="B85" i="12"/>
  <c r="N85" i="12" s="1"/>
  <c r="O85" i="12" s="1"/>
  <c r="B94" i="12"/>
  <c r="N94" i="12" s="1"/>
  <c r="O94" i="12" s="1"/>
  <c r="B186" i="12"/>
  <c r="N186" i="12" s="1"/>
  <c r="B88" i="12"/>
  <c r="N88" i="12" s="1"/>
  <c r="O88" i="12" s="1"/>
  <c r="B129" i="12"/>
  <c r="N129" i="12" s="1"/>
  <c r="O129" i="12" s="1"/>
  <c r="B147" i="12"/>
  <c r="N147" i="12" s="1"/>
  <c r="O147" i="12" s="1"/>
  <c r="B121" i="12"/>
  <c r="N121" i="12" s="1"/>
  <c r="O121" i="12" s="1"/>
  <c r="B177" i="12"/>
  <c r="N177" i="12" s="1"/>
  <c r="B110" i="12"/>
  <c r="N110" i="12" s="1"/>
  <c r="O110" i="12" s="1"/>
  <c r="B146" i="12"/>
  <c r="N146" i="12" s="1"/>
  <c r="O146" i="12" s="1"/>
  <c r="B170" i="12"/>
  <c r="N170" i="12" s="1"/>
  <c r="O170" i="12" s="1"/>
  <c r="B151" i="12"/>
  <c r="N151" i="12" s="1"/>
  <c r="O151" i="12" s="1"/>
  <c r="B184" i="12"/>
  <c r="N184" i="12" s="1"/>
  <c r="B127" i="12"/>
  <c r="N127" i="12" s="1"/>
  <c r="O127" i="12" s="1"/>
  <c r="B86" i="12"/>
  <c r="N86" i="12" s="1"/>
  <c r="O86" i="12" s="1"/>
  <c r="B152" i="12"/>
  <c r="N152" i="12" s="1"/>
  <c r="O152" i="12" s="1"/>
  <c r="B107" i="12"/>
  <c r="N107" i="12" s="1"/>
  <c r="O107" i="12" s="1"/>
  <c r="B112" i="12"/>
  <c r="N112" i="12" s="1"/>
  <c r="O112" i="12" s="1"/>
  <c r="B159" i="12"/>
  <c r="N159" i="12" s="1"/>
  <c r="O159" i="12" s="1"/>
  <c r="B161" i="12"/>
  <c r="N161" i="12" s="1"/>
  <c r="O161" i="12" s="1"/>
  <c r="B173" i="12"/>
  <c r="N173" i="12" s="1"/>
  <c r="O173" i="12" s="1"/>
  <c r="B194" i="12"/>
  <c r="N194" i="12" s="1"/>
  <c r="B140" i="12"/>
  <c r="N140" i="12" s="1"/>
  <c r="O140" i="12" s="1"/>
  <c r="B117" i="12"/>
  <c r="N117" i="12" s="1"/>
  <c r="O117" i="12" s="1"/>
  <c r="B182" i="12"/>
  <c r="N182" i="12" s="1"/>
  <c r="B125" i="12"/>
  <c r="N125" i="12" s="1"/>
  <c r="O125" i="12" s="1"/>
  <c r="B132" i="12"/>
  <c r="N132" i="12" s="1"/>
  <c r="O132" i="12" s="1"/>
  <c r="B102" i="12"/>
  <c r="N102" i="12" s="1"/>
  <c r="O102" i="12" s="1"/>
  <c r="B189" i="12"/>
  <c r="N189" i="12" s="1"/>
  <c r="B105" i="12"/>
  <c r="N105" i="12" s="1"/>
  <c r="O105" i="12" s="1"/>
  <c r="B191" i="12"/>
  <c r="N191" i="12" s="1"/>
  <c r="B98" i="12"/>
  <c r="N98" i="12" s="1"/>
  <c r="O98" i="12" s="1"/>
  <c r="B145" i="12"/>
  <c r="N145" i="12" s="1"/>
  <c r="O145" i="12" s="1"/>
  <c r="B109" i="12"/>
  <c r="N109" i="12" s="1"/>
  <c r="O109" i="12" s="1"/>
  <c r="B142" i="12"/>
  <c r="N142" i="12" s="1"/>
  <c r="O142" i="12" s="1"/>
  <c r="B162" i="12"/>
  <c r="N162" i="12" s="1"/>
  <c r="O162" i="12" s="1"/>
  <c r="B138" i="12"/>
  <c r="N138" i="12" s="1"/>
  <c r="O138" i="12" s="1"/>
  <c r="B108" i="12"/>
  <c r="N108" i="12" s="1"/>
  <c r="O108" i="12" s="1"/>
  <c r="B158" i="12"/>
  <c r="N158" i="12" s="1"/>
  <c r="O158" i="12" s="1"/>
  <c r="B180" i="12"/>
  <c r="N180" i="12" s="1"/>
  <c r="B118" i="12"/>
  <c r="N118" i="12" s="1"/>
  <c r="O118" i="12" s="1"/>
  <c r="B116" i="12"/>
  <c r="N116" i="12" s="1"/>
  <c r="O116" i="12" s="1"/>
  <c r="B130" i="12"/>
  <c r="N130" i="12" s="1"/>
  <c r="O130" i="12" s="1"/>
  <c r="B95" i="12"/>
  <c r="N95" i="12" s="1"/>
  <c r="O95" i="12" s="1"/>
  <c r="B113" i="12"/>
  <c r="N113" i="12" s="1"/>
  <c r="O113" i="12" s="1"/>
  <c r="B100" i="12"/>
  <c r="N100" i="12" s="1"/>
  <c r="O100" i="12" s="1"/>
  <c r="B187" i="12"/>
  <c r="N187" i="12" s="1"/>
  <c r="B103" i="12"/>
  <c r="N103" i="12" s="1"/>
  <c r="O103" i="12" s="1"/>
  <c r="B89" i="12"/>
  <c r="N89" i="12" s="1"/>
  <c r="O89" i="12" s="1"/>
  <c r="B193" i="12"/>
  <c r="N193" i="12" s="1"/>
  <c r="B165" i="12"/>
  <c r="N165" i="12" s="1"/>
  <c r="O165" i="12" s="1"/>
  <c r="B131" i="12"/>
  <c r="N131" i="12" s="1"/>
  <c r="O131" i="12" s="1"/>
  <c r="B149" i="12"/>
  <c r="N149" i="12" s="1"/>
  <c r="O149" i="12" s="1"/>
  <c r="B178" i="12"/>
  <c r="N178" i="12" s="1"/>
  <c r="B154" i="12"/>
  <c r="N154" i="12" s="1"/>
  <c r="O154" i="12" s="1"/>
  <c r="B157" i="12"/>
  <c r="N157" i="12" s="1"/>
  <c r="O157" i="12" s="1"/>
  <c r="B101" i="12"/>
  <c r="N101" i="12" s="1"/>
  <c r="O101" i="12" s="1"/>
  <c r="B93" i="12"/>
  <c r="N93" i="12" s="1"/>
  <c r="O93" i="12" s="1"/>
  <c r="B185" i="12"/>
  <c r="N185" i="12" s="1"/>
  <c r="B91" i="12"/>
  <c r="N91" i="12" s="1"/>
  <c r="O91" i="12" s="1"/>
  <c r="B120" i="12"/>
  <c r="N120" i="12" s="1"/>
  <c r="O120" i="12" s="1"/>
  <c r="B122" i="12"/>
  <c r="N122" i="12" s="1"/>
  <c r="O122" i="12" s="1"/>
  <c r="B176" i="12"/>
  <c r="N176" i="12" s="1"/>
  <c r="B111" i="12"/>
  <c r="N111" i="12" s="1"/>
  <c r="O111" i="12" s="1"/>
  <c r="B90" i="12"/>
  <c r="N90" i="12" s="1"/>
  <c r="O90" i="12" s="1"/>
  <c r="B155" i="12"/>
  <c r="N155" i="12" s="1"/>
  <c r="O155" i="12" s="1"/>
  <c r="B183" i="12"/>
  <c r="N183" i="12" s="1"/>
  <c r="B139" i="12"/>
  <c r="N139" i="12" s="1"/>
  <c r="O139" i="12" s="1"/>
  <c r="B4" i="5"/>
  <c r="B34" i="12"/>
  <c r="N34" i="12" s="1"/>
  <c r="D206" i="15"/>
  <c r="D351" i="15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P18" i="17" s="1"/>
  <c r="B34" i="17"/>
  <c r="C34" i="17" s="1"/>
  <c r="D34" i="17" s="1"/>
  <c r="P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C5" i="16" s="1"/>
  <c r="O5" i="16" s="1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1" i="2"/>
  <c r="B63" i="2"/>
  <c r="B68" i="2"/>
  <c r="B60" i="2"/>
  <c r="B52" i="2"/>
  <c r="B44" i="2"/>
  <c r="B36" i="2"/>
  <c r="B28" i="2"/>
  <c r="B20" i="2"/>
  <c r="B12" i="2"/>
  <c r="B4" i="2"/>
  <c r="B65" i="2"/>
  <c r="B57" i="2"/>
  <c r="B49" i="2"/>
  <c r="B41" i="2"/>
  <c r="B33" i="2"/>
  <c r="B25" i="2"/>
  <c r="B17" i="2"/>
  <c r="B9" i="2"/>
  <c r="D344" i="15"/>
  <c r="D352" i="15"/>
  <c r="B67" i="2"/>
  <c r="B59" i="2"/>
  <c r="B51" i="2"/>
  <c r="B43" i="2"/>
  <c r="B35" i="2"/>
  <c r="B27" i="2"/>
  <c r="B19" i="2"/>
  <c r="B11" i="2"/>
  <c r="D369" i="15"/>
  <c r="D385" i="15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0" i="2"/>
  <c r="B62" i="2"/>
  <c r="B54" i="2"/>
  <c r="B46" i="2"/>
  <c r="B38" i="2"/>
  <c r="B30" i="2"/>
  <c r="B22" i="2"/>
  <c r="B14" i="2"/>
  <c r="B6" i="2"/>
  <c r="D156" i="15"/>
  <c r="D350" i="15"/>
  <c r="D382" i="15"/>
  <c r="D398" i="15"/>
  <c r="D406" i="15"/>
  <c r="D414" i="15"/>
  <c r="B69" i="2"/>
  <c r="B61" i="2"/>
  <c r="B53" i="2"/>
  <c r="B45" i="2"/>
  <c r="B37" i="2"/>
  <c r="B29" i="2"/>
  <c r="B21" i="2"/>
  <c r="B13" i="2"/>
  <c r="B5" i="2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D402" i="15"/>
  <c r="D418" i="15"/>
  <c r="D109" i="15"/>
  <c r="D191" i="15"/>
  <c r="D252" i="15"/>
  <c r="D268" i="15"/>
  <c r="D319" i="15"/>
  <c r="D332" i="15"/>
  <c r="D340" i="15"/>
  <c r="E341" i="15" s="1"/>
  <c r="D354" i="15"/>
  <c r="D366" i="15"/>
  <c r="D374" i="15"/>
  <c r="D395" i="15"/>
  <c r="D419" i="15"/>
  <c r="D349" i="15"/>
  <c r="D205" i="15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D70" i="15"/>
  <c r="D326" i="15"/>
  <c r="D359" i="15"/>
  <c r="D370" i="15"/>
  <c r="E370" i="15" s="1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E252" i="15"/>
  <c r="D267" i="15"/>
  <c r="D266" i="15"/>
  <c r="D278" i="15"/>
  <c r="D288" i="15"/>
  <c r="D223" i="15"/>
  <c r="D231" i="15"/>
  <c r="D246" i="15"/>
  <c r="D269" i="15"/>
  <c r="E270" i="15" s="1"/>
  <c r="D274" i="15"/>
  <c r="D277" i="15"/>
  <c r="D279" i="15"/>
  <c r="D276" i="15"/>
  <c r="D287" i="15"/>
  <c r="D302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40" i="15"/>
  <c r="E253" i="15" l="1"/>
  <c r="H3" i="18"/>
  <c r="E351" i="15"/>
  <c r="E364" i="15"/>
  <c r="E352" i="15"/>
  <c r="E265" i="15"/>
  <c r="E330" i="15"/>
  <c r="R118" i="18"/>
  <c r="S113" i="18"/>
  <c r="R130" i="18"/>
  <c r="R123" i="18"/>
  <c r="S125" i="18"/>
  <c r="H4" i="18"/>
  <c r="I3" i="18"/>
  <c r="Q35" i="18"/>
  <c r="R35" i="18" s="1"/>
  <c r="S120" i="18"/>
  <c r="S127" i="18"/>
  <c r="Q37" i="18"/>
  <c r="R67" i="18"/>
  <c r="R88" i="18"/>
  <c r="S97" i="18"/>
  <c r="S78" i="18"/>
  <c r="R63" i="18"/>
  <c r="R80" i="18"/>
  <c r="S87" i="18"/>
  <c r="S65" i="18"/>
  <c r="R83" i="18"/>
  <c r="R14" i="18"/>
  <c r="R98" i="18"/>
  <c r="R64" i="18"/>
  <c r="R58" i="18"/>
  <c r="R109" i="18"/>
  <c r="R33" i="18"/>
  <c r="R10" i="18"/>
  <c r="S102" i="18"/>
  <c r="R16" i="18"/>
  <c r="S15" i="18"/>
  <c r="S47" i="18"/>
  <c r="R5" i="18"/>
  <c r="R100" i="18"/>
  <c r="R54" i="18"/>
  <c r="R82" i="18"/>
  <c r="R94" i="18"/>
  <c r="S27" i="18"/>
  <c r="R84" i="18"/>
  <c r="S39" i="18"/>
  <c r="R32" i="18"/>
  <c r="R75" i="18"/>
  <c r="R34" i="18"/>
  <c r="R72" i="18"/>
  <c r="S11" i="18"/>
  <c r="R105" i="18"/>
  <c r="R76" i="18"/>
  <c r="S4" i="18"/>
  <c r="S36" i="18"/>
  <c r="S57" i="18"/>
  <c r="R42" i="18"/>
  <c r="S43" i="18"/>
  <c r="R66" i="18"/>
  <c r="J3" i="18"/>
  <c r="R46" i="18"/>
  <c r="S17" i="18"/>
  <c r="R68" i="18"/>
  <c r="S108" i="18"/>
  <c r="S55" i="18"/>
  <c r="R56" i="18"/>
  <c r="R103" i="18"/>
  <c r="S29" i="18"/>
  <c r="S26" i="18"/>
  <c r="R6" i="18"/>
  <c r="R106" i="18"/>
  <c r="S73" i="18"/>
  <c r="S92" i="18"/>
  <c r="R104" i="18"/>
  <c r="S96" i="18"/>
  <c r="R69" i="18"/>
  <c r="S91" i="18"/>
  <c r="R81" i="18"/>
  <c r="S62" i="18"/>
  <c r="R70" i="18"/>
  <c r="R60" i="18"/>
  <c r="R40" i="18"/>
  <c r="R74" i="18"/>
  <c r="R101" i="18"/>
  <c r="R38" i="18"/>
  <c r="S20" i="18"/>
  <c r="S45" i="18"/>
  <c r="R31" i="18"/>
  <c r="S31" i="18"/>
  <c r="R86" i="18"/>
  <c r="R107" i="18"/>
  <c r="S61" i="18"/>
  <c r="R59" i="18"/>
  <c r="S59" i="18"/>
  <c r="R79" i="18"/>
  <c r="S79" i="18"/>
  <c r="S49" i="18"/>
  <c r="R53" i="18"/>
  <c r="S53" i="18"/>
  <c r="E206" i="15"/>
  <c r="E336" i="15"/>
  <c r="E400" i="15"/>
  <c r="E196" i="15"/>
  <c r="E360" i="15"/>
  <c r="E399" i="15"/>
  <c r="E371" i="15"/>
  <c r="E271" i="15"/>
  <c r="E56" i="15"/>
  <c r="E381" i="15"/>
  <c r="E367" i="15"/>
  <c r="E333" i="15"/>
  <c r="E349" i="15"/>
  <c r="E348" i="15"/>
  <c r="E402" i="15"/>
  <c r="E362" i="15"/>
  <c r="E377" i="15"/>
  <c r="E322" i="15"/>
  <c r="E409" i="15"/>
  <c r="E48" i="15"/>
  <c r="E407" i="15"/>
  <c r="E363" i="15"/>
  <c r="E406" i="15"/>
  <c r="E386" i="15"/>
  <c r="C74" i="5"/>
  <c r="D74" i="5" s="1"/>
  <c r="P74" i="5" s="1"/>
  <c r="C78" i="5"/>
  <c r="D78" i="5" s="1"/>
  <c r="P78" i="5" s="1"/>
  <c r="C93" i="5"/>
  <c r="D93" i="5" s="1"/>
  <c r="P93" i="5" s="1"/>
  <c r="C101" i="5"/>
  <c r="D101" i="5" s="1"/>
  <c r="P101" i="5" s="1"/>
  <c r="C72" i="5"/>
  <c r="D72" i="5" s="1"/>
  <c r="P72" i="5" s="1"/>
  <c r="C90" i="5"/>
  <c r="D90" i="5" s="1"/>
  <c r="P90" i="5" s="1"/>
  <c r="C77" i="5"/>
  <c r="D77" i="5" s="1"/>
  <c r="P77" i="5" s="1"/>
  <c r="C110" i="5"/>
  <c r="D110" i="5" s="1"/>
  <c r="P110" i="5" s="1"/>
  <c r="C109" i="5"/>
  <c r="D109" i="5" s="1"/>
  <c r="P109" i="5" s="1"/>
  <c r="C86" i="5"/>
  <c r="D86" i="5" s="1"/>
  <c r="P86" i="5" s="1"/>
  <c r="O189" i="12"/>
  <c r="O184" i="12"/>
  <c r="O192" i="12"/>
  <c r="O183" i="12"/>
  <c r="O185" i="12"/>
  <c r="O186" i="12"/>
  <c r="O179" i="12"/>
  <c r="O188" i="12"/>
  <c r="O193" i="12"/>
  <c r="O190" i="12"/>
  <c r="O182" i="12"/>
  <c r="O181" i="12"/>
  <c r="O180" i="12"/>
  <c r="O177" i="12"/>
  <c r="O176" i="12"/>
  <c r="O187" i="12"/>
  <c r="O191" i="12"/>
  <c r="O178" i="12"/>
  <c r="O194" i="12"/>
  <c r="E357" i="15"/>
  <c r="E353" i="15"/>
  <c r="E106" i="15"/>
  <c r="E403" i="15"/>
  <c r="E366" i="15"/>
  <c r="E264" i="15"/>
  <c r="E392" i="15"/>
  <c r="E372" i="15"/>
  <c r="E418" i="15"/>
  <c r="E416" i="15"/>
  <c r="E393" i="15"/>
  <c r="E337" i="15"/>
  <c r="E384" i="15"/>
  <c r="E373" i="15"/>
  <c r="E183" i="15"/>
  <c r="E391" i="15"/>
  <c r="E342" i="15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C43" i="17" s="1"/>
  <c r="D43" i="17" s="1"/>
  <c r="P43" i="17" s="1"/>
  <c r="A43" i="13"/>
  <c r="B43" i="13" s="1"/>
  <c r="C43" i="13" s="1"/>
  <c r="D43" i="13" s="1"/>
  <c r="G43" i="13" s="1"/>
  <c r="A43" i="12"/>
  <c r="B43" i="12" s="1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C44" i="17" s="1"/>
  <c r="D44" i="17" s="1"/>
  <c r="P44" i="17" s="1"/>
  <c r="A44" i="12"/>
  <c r="B44" i="12" s="1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C45" i="17" s="1"/>
  <c r="D45" i="17" s="1"/>
  <c r="P45" i="17" s="1"/>
  <c r="A45" i="12"/>
  <c r="B45" i="12" s="1"/>
  <c r="N45" i="12" s="1"/>
  <c r="A45" i="16"/>
  <c r="B45" i="16" s="1"/>
  <c r="C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90" i="13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C23" i="12"/>
  <c r="D23" i="16"/>
  <c r="N16" i="17"/>
  <c r="N16" i="13"/>
  <c r="L16" i="12"/>
  <c r="M16" i="16"/>
  <c r="N16" i="5"/>
  <c r="L16" i="2"/>
  <c r="N12" i="17"/>
  <c r="N12" i="13"/>
  <c r="L12" i="12"/>
  <c r="M12" i="16"/>
  <c r="N12" i="5"/>
  <c r="L12" i="2"/>
  <c r="N9" i="13"/>
  <c r="N9" i="17"/>
  <c r="L9" i="12"/>
  <c r="N9" i="5"/>
  <c r="L9" i="2"/>
  <c r="M9" i="16"/>
  <c r="N27" i="17"/>
  <c r="N27" i="13"/>
  <c r="L27" i="12"/>
  <c r="M27" i="16"/>
  <c r="N27" i="5"/>
  <c r="L27" i="2"/>
  <c r="N5" i="13"/>
  <c r="N5" i="17"/>
  <c r="L5" i="12"/>
  <c r="M5" i="16"/>
  <c r="N5" i="5"/>
  <c r="L5" i="2"/>
  <c r="E56" i="17"/>
  <c r="E56" i="13"/>
  <c r="C56" i="12"/>
  <c r="D56" i="16"/>
  <c r="E53" i="17"/>
  <c r="E53" i="13"/>
  <c r="D53" i="16"/>
  <c r="C53" i="12"/>
  <c r="E81" i="13"/>
  <c r="E81" i="17"/>
  <c r="C81" i="12"/>
  <c r="D81" i="16"/>
  <c r="E57" i="17"/>
  <c r="E57" i="13"/>
  <c r="C57" i="12"/>
  <c r="D57" i="16"/>
  <c r="E368" i="15"/>
  <c r="E410" i="15"/>
  <c r="E31" i="17"/>
  <c r="E31" i="13"/>
  <c r="C31" i="12"/>
  <c r="D31" i="16"/>
  <c r="E20" i="13"/>
  <c r="E20" i="17"/>
  <c r="C20" i="12"/>
  <c r="D20" i="16"/>
  <c r="E22" i="13"/>
  <c r="E22" i="17"/>
  <c r="C22" i="12"/>
  <c r="D22" i="16"/>
  <c r="E71" i="17"/>
  <c r="E71" i="13"/>
  <c r="C71" i="12"/>
  <c r="D71" i="16"/>
  <c r="E46" i="17"/>
  <c r="E46" i="13"/>
  <c r="C46" i="12"/>
  <c r="D46" i="16"/>
  <c r="E52" i="15"/>
  <c r="N51" i="17" s="1"/>
  <c r="E45" i="17"/>
  <c r="E45" i="13"/>
  <c r="C45" i="12"/>
  <c r="D45" i="16"/>
  <c r="E58" i="17"/>
  <c r="E58" i="13"/>
  <c r="C58" i="12"/>
  <c r="D58" i="16"/>
  <c r="E57" i="15"/>
  <c r="E66" i="17"/>
  <c r="E66" i="13"/>
  <c r="D66" i="16"/>
  <c r="C66" i="12"/>
  <c r="E67" i="17"/>
  <c r="E67" i="13"/>
  <c r="C67" i="12"/>
  <c r="D67" i="16"/>
  <c r="E13" i="13"/>
  <c r="E13" i="17"/>
  <c r="C13" i="12"/>
  <c r="D13" i="16"/>
  <c r="E6" i="17"/>
  <c r="E6" i="13"/>
  <c r="C6" i="12"/>
  <c r="D6" i="16"/>
  <c r="E41" i="13"/>
  <c r="E41" i="17"/>
  <c r="C41" i="12"/>
  <c r="D41" i="16"/>
  <c r="N23" i="17"/>
  <c r="L23" i="12"/>
  <c r="N23" i="13"/>
  <c r="M23" i="16"/>
  <c r="N23" i="5"/>
  <c r="L23" i="2"/>
  <c r="E15" i="17"/>
  <c r="E15" i="13"/>
  <c r="C15" i="12"/>
  <c r="D15" i="16"/>
  <c r="N3" i="17"/>
  <c r="N3" i="13"/>
  <c r="L3" i="12"/>
  <c r="M3" i="16"/>
  <c r="N3" i="16" s="1"/>
  <c r="N3" i="5"/>
  <c r="L3" i="2"/>
  <c r="E17" i="13"/>
  <c r="E17" i="17"/>
  <c r="D17" i="16"/>
  <c r="C17" i="12"/>
  <c r="N10" i="17"/>
  <c r="L10" i="12"/>
  <c r="N10" i="13"/>
  <c r="M10" i="16"/>
  <c r="N10" i="5"/>
  <c r="L10" i="2"/>
  <c r="E70" i="17"/>
  <c r="E70" i="13"/>
  <c r="D70" i="16"/>
  <c r="C70" i="12"/>
  <c r="E365" i="15"/>
  <c r="E14" i="17"/>
  <c r="E14" i="13"/>
  <c r="C14" i="12"/>
  <c r="D14" i="16"/>
  <c r="E10" i="13"/>
  <c r="E10" i="17"/>
  <c r="C10" i="12"/>
  <c r="D10" i="16"/>
  <c r="E16" i="13"/>
  <c r="E16" i="17"/>
  <c r="C16" i="12"/>
  <c r="D16" i="16"/>
  <c r="N15" i="13"/>
  <c r="L15" i="12"/>
  <c r="N15" i="17"/>
  <c r="M15" i="16"/>
  <c r="N15" i="5"/>
  <c r="L15" i="2"/>
  <c r="E11" i="17"/>
  <c r="E11" i="13"/>
  <c r="C11" i="12"/>
  <c r="D11" i="16"/>
  <c r="E9" i="13"/>
  <c r="E9" i="17"/>
  <c r="C9" i="12"/>
  <c r="D9" i="16"/>
  <c r="E50" i="15"/>
  <c r="N4" i="17"/>
  <c r="N4" i="13"/>
  <c r="L4" i="12"/>
  <c r="N4" i="5"/>
  <c r="M4" i="16"/>
  <c r="L4" i="2"/>
  <c r="E359" i="15"/>
  <c r="E388" i="15"/>
  <c r="E343" i="15"/>
  <c r="E408" i="15"/>
  <c r="E51" i="17"/>
  <c r="E51" i="13"/>
  <c r="C51" i="12"/>
  <c r="D51" i="16"/>
  <c r="E4" i="13"/>
  <c r="E4" i="17"/>
  <c r="C4" i="12"/>
  <c r="E4" i="5"/>
  <c r="D4" i="16"/>
  <c r="D4" i="2"/>
  <c r="E394" i="15"/>
  <c r="N8" i="17"/>
  <c r="L8" i="12"/>
  <c r="N8" i="13"/>
  <c r="N8" i="5"/>
  <c r="L8" i="2"/>
  <c r="M8" i="16"/>
  <c r="E324" i="15"/>
  <c r="E69" i="17"/>
  <c r="E69" i="13"/>
  <c r="C69" i="12"/>
  <c r="D69" i="16"/>
  <c r="E12" i="13"/>
  <c r="E12" i="17"/>
  <c r="C12" i="12"/>
  <c r="D12" i="16"/>
  <c r="E19" i="17"/>
  <c r="E19" i="13"/>
  <c r="C19" i="12"/>
  <c r="D19" i="16"/>
  <c r="E84" i="13"/>
  <c r="E84" i="17"/>
  <c r="D84" i="16"/>
  <c r="N17" i="13"/>
  <c r="N17" i="17"/>
  <c r="L17" i="12"/>
  <c r="M17" i="16"/>
  <c r="N17" i="5"/>
  <c r="L17" i="2"/>
  <c r="E8" i="13"/>
  <c r="E8" i="17"/>
  <c r="C8" i="12"/>
  <c r="D8" i="16"/>
  <c r="E5" i="17"/>
  <c r="E5" i="13"/>
  <c r="C5" i="12"/>
  <c r="D5" i="16"/>
  <c r="E73" i="13"/>
  <c r="E73" i="17"/>
  <c r="D73" i="16"/>
  <c r="C73" i="12"/>
  <c r="E61" i="13"/>
  <c r="E61" i="17"/>
  <c r="C61" i="12"/>
  <c r="D61" i="16"/>
  <c r="E27" i="17"/>
  <c r="E27" i="13"/>
  <c r="C27" i="12"/>
  <c r="D27" i="16"/>
  <c r="P4" i="17"/>
  <c r="C8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91" i="13"/>
  <c r="E139" i="15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99" i="13"/>
  <c r="E290" i="15"/>
  <c r="E274" i="15"/>
  <c r="E233" i="15"/>
  <c r="E281" i="15"/>
  <c r="E131" i="15"/>
  <c r="E92" i="13"/>
  <c r="E136" i="15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87" i="13"/>
  <c r="E164" i="15"/>
  <c r="E128" i="15"/>
  <c r="E89" i="13"/>
  <c r="E98" i="13"/>
  <c r="E137" i="15"/>
  <c r="E235" i="15"/>
  <c r="E298" i="15"/>
  <c r="E193" i="15"/>
  <c r="E99" i="15"/>
  <c r="E174" i="15"/>
  <c r="E141" i="15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E229" i="15"/>
  <c r="E135" i="15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101" i="13"/>
  <c r="E240" i="15"/>
  <c r="E103" i="13"/>
  <c r="E142" i="15"/>
  <c r="E306" i="15"/>
  <c r="E85" i="13"/>
  <c r="E124" i="15"/>
  <c r="E75" i="15"/>
  <c r="E86" i="15"/>
  <c r="E236" i="15"/>
  <c r="E71" i="15"/>
  <c r="N70" i="17" s="1"/>
  <c r="B47" i="15"/>
  <c r="E70" i="15"/>
  <c r="N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86" i="13"/>
  <c r="E105" i="15"/>
  <c r="Q150" i="18" l="1"/>
  <c r="Q151" i="18" s="1"/>
  <c r="H5" i="18"/>
  <c r="J4" i="18"/>
  <c r="I4" i="18"/>
  <c r="S33" i="18"/>
  <c r="S10" i="18"/>
  <c r="S16" i="18"/>
  <c r="S35" i="18"/>
  <c r="R12" i="18"/>
  <c r="S12" i="18"/>
  <c r="S71" i="18"/>
  <c r="R71" i="18"/>
  <c r="R21" i="18"/>
  <c r="S21" i="18"/>
  <c r="R8" i="18"/>
  <c r="S8" i="18"/>
  <c r="R24" i="18"/>
  <c r="S24" i="18"/>
  <c r="R41" i="18"/>
  <c r="S41" i="18"/>
  <c r="S19" i="18"/>
  <c r="R19" i="18"/>
  <c r="R37" i="18"/>
  <c r="S37" i="18"/>
  <c r="R13" i="18"/>
  <c r="S13" i="18"/>
  <c r="R23" i="18"/>
  <c r="S23" i="18"/>
  <c r="S3" i="18"/>
  <c r="R3" i="18"/>
  <c r="R93" i="18"/>
  <c r="S93" i="18"/>
  <c r="R85" i="18"/>
  <c r="S85" i="18"/>
  <c r="R25" i="18"/>
  <c r="S25" i="18"/>
  <c r="R18" i="18"/>
  <c r="S18" i="18"/>
  <c r="R77" i="18"/>
  <c r="S77" i="18"/>
  <c r="R44" i="18"/>
  <c r="S44" i="18"/>
  <c r="F78" i="5"/>
  <c r="F98" i="5"/>
  <c r="F101" i="5"/>
  <c r="F105" i="5"/>
  <c r="F96" i="5"/>
  <c r="F87" i="5"/>
  <c r="F90" i="5"/>
  <c r="F103" i="5"/>
  <c r="F84" i="5"/>
  <c r="F89" i="5"/>
  <c r="F86" i="5"/>
  <c r="F104" i="5"/>
  <c r="F81" i="5"/>
  <c r="F110" i="5"/>
  <c r="F88" i="5"/>
  <c r="F76" i="5"/>
  <c r="F83" i="5"/>
  <c r="F99" i="5"/>
  <c r="F75" i="5"/>
  <c r="F109" i="5"/>
  <c r="F108" i="5"/>
  <c r="F93" i="5"/>
  <c r="F106" i="5"/>
  <c r="F79" i="5"/>
  <c r="F100" i="5"/>
  <c r="F77" i="5"/>
  <c r="F85" i="5"/>
  <c r="F97" i="5"/>
  <c r="F102" i="5"/>
  <c r="F82" i="5"/>
  <c r="F80" i="5"/>
  <c r="F107" i="5"/>
  <c r="F72" i="5"/>
  <c r="F74" i="5"/>
  <c r="F94" i="5"/>
  <c r="F73" i="5"/>
  <c r="F95" i="5"/>
  <c r="F92" i="5"/>
  <c r="F91" i="5"/>
  <c r="N17" i="16"/>
  <c r="P17" i="16" s="1"/>
  <c r="N84" i="2"/>
  <c r="O84" i="2" s="1"/>
  <c r="N78" i="2"/>
  <c r="O78" i="2" s="1"/>
  <c r="N82" i="2"/>
  <c r="O82" i="2" s="1"/>
  <c r="M81" i="2"/>
  <c r="M101" i="2"/>
  <c r="M94" i="2"/>
  <c r="M97" i="2"/>
  <c r="M72" i="2"/>
  <c r="M100" i="2"/>
  <c r="M109" i="2"/>
  <c r="N103" i="2"/>
  <c r="O103" i="2" s="1"/>
  <c r="N93" i="2"/>
  <c r="O93" i="2" s="1"/>
  <c r="N85" i="2"/>
  <c r="O85" i="2" s="1"/>
  <c r="N76" i="2"/>
  <c r="O76" i="2" s="1"/>
  <c r="N104" i="2"/>
  <c r="O104" i="2" s="1"/>
  <c r="N74" i="2"/>
  <c r="O74" i="2" s="1"/>
  <c r="M107" i="2"/>
  <c r="M95" i="2"/>
  <c r="M103" i="2"/>
  <c r="N94" i="2"/>
  <c r="O94" i="2" s="1"/>
  <c r="M106" i="2"/>
  <c r="M73" i="2"/>
  <c r="M91" i="2"/>
  <c r="M96" i="2"/>
  <c r="M102" i="2"/>
  <c r="M84" i="2"/>
  <c r="M89" i="2"/>
  <c r="M87" i="2"/>
  <c r="M92" i="2"/>
  <c r="M90" i="2"/>
  <c r="N110" i="2"/>
  <c r="O110" i="2" s="1"/>
  <c r="N100" i="2"/>
  <c r="O100" i="2" s="1"/>
  <c r="M110" i="2"/>
  <c r="M88" i="2"/>
  <c r="N109" i="2"/>
  <c r="O109" i="2" s="1"/>
  <c r="N95" i="2"/>
  <c r="O95" i="2" s="1"/>
  <c r="N89" i="2"/>
  <c r="O89" i="2" s="1"/>
  <c r="N77" i="2"/>
  <c r="O77" i="2" s="1"/>
  <c r="N90" i="2"/>
  <c r="O90" i="2" s="1"/>
  <c r="N108" i="2"/>
  <c r="O108" i="2" s="1"/>
  <c r="M98" i="2"/>
  <c r="M79" i="2"/>
  <c r="N102" i="2"/>
  <c r="O102" i="2" s="1"/>
  <c r="M82" i="2"/>
  <c r="N92" i="2"/>
  <c r="O92" i="2" s="1"/>
  <c r="M83" i="2"/>
  <c r="N101" i="2"/>
  <c r="O101" i="2" s="1"/>
  <c r="N72" i="2"/>
  <c r="O72" i="2" s="1"/>
  <c r="M99" i="2"/>
  <c r="M85" i="2"/>
  <c r="M86" i="2"/>
  <c r="M74" i="2"/>
  <c r="N83" i="2"/>
  <c r="O83" i="2" s="1"/>
  <c r="N99" i="2"/>
  <c r="O99" i="2" s="1"/>
  <c r="M104" i="2"/>
  <c r="M76" i="2"/>
  <c r="M105" i="2"/>
  <c r="M78" i="2"/>
  <c r="M80" i="2"/>
  <c r="N91" i="2"/>
  <c r="O91" i="2" s="1"/>
  <c r="M93" i="2"/>
  <c r="N86" i="2"/>
  <c r="O86" i="2" s="1"/>
  <c r="N81" i="2"/>
  <c r="O81" i="2" s="1"/>
  <c r="M108" i="2"/>
  <c r="M75" i="2"/>
  <c r="N73" i="2"/>
  <c r="O73" i="2" s="1"/>
  <c r="N105" i="2"/>
  <c r="O105" i="2" s="1"/>
  <c r="N80" i="2"/>
  <c r="O80" i="2" s="1"/>
  <c r="M77" i="2"/>
  <c r="N106" i="2"/>
  <c r="O106" i="2" s="1"/>
  <c r="N75" i="2"/>
  <c r="O75" i="2" s="1"/>
  <c r="N96" i="2"/>
  <c r="O96" i="2" s="1"/>
  <c r="N88" i="2"/>
  <c r="O88" i="2" s="1"/>
  <c r="N79" i="2"/>
  <c r="O79" i="2" s="1"/>
  <c r="N97" i="2"/>
  <c r="O97" i="2" s="1"/>
  <c r="N87" i="2"/>
  <c r="O87" i="2" s="1"/>
  <c r="N98" i="2"/>
  <c r="O98" i="2" s="1"/>
  <c r="N107" i="2"/>
  <c r="O107" i="2" s="1"/>
  <c r="O90" i="5"/>
  <c r="R90" i="5" s="1"/>
  <c r="O98" i="5"/>
  <c r="O80" i="5"/>
  <c r="O108" i="5"/>
  <c r="O89" i="5"/>
  <c r="O81" i="5"/>
  <c r="O106" i="5"/>
  <c r="O103" i="5"/>
  <c r="O91" i="5"/>
  <c r="O86" i="5"/>
  <c r="O75" i="5"/>
  <c r="O102" i="5"/>
  <c r="O76" i="5"/>
  <c r="O96" i="5"/>
  <c r="O85" i="5"/>
  <c r="O72" i="5"/>
  <c r="O95" i="5"/>
  <c r="O73" i="5"/>
  <c r="O92" i="5"/>
  <c r="O78" i="5"/>
  <c r="R78" i="5" s="1"/>
  <c r="O107" i="5"/>
  <c r="O88" i="5"/>
  <c r="O109" i="5"/>
  <c r="R109" i="5" s="1"/>
  <c r="O77" i="5"/>
  <c r="R77" i="5" s="1"/>
  <c r="O82" i="5"/>
  <c r="O104" i="5"/>
  <c r="O84" i="5"/>
  <c r="O99" i="5"/>
  <c r="O110" i="5"/>
  <c r="R110" i="5" s="1"/>
  <c r="O79" i="5"/>
  <c r="O101" i="5"/>
  <c r="R101" i="5" s="1"/>
  <c r="O74" i="5"/>
  <c r="R74" i="5" s="1"/>
  <c r="O83" i="5"/>
  <c r="O105" i="5"/>
  <c r="O94" i="5"/>
  <c r="O97" i="5"/>
  <c r="O87" i="5"/>
  <c r="O93" i="5"/>
  <c r="R93" i="5" s="1"/>
  <c r="O100" i="5"/>
  <c r="O69" i="17"/>
  <c r="M177" i="12"/>
  <c r="M194" i="12"/>
  <c r="M185" i="12"/>
  <c r="M187" i="12"/>
  <c r="M189" i="12"/>
  <c r="M168" i="12"/>
  <c r="M93" i="12"/>
  <c r="M108" i="12"/>
  <c r="M179" i="12"/>
  <c r="M121" i="12"/>
  <c r="M85" i="12"/>
  <c r="M87" i="12"/>
  <c r="M133" i="12"/>
  <c r="M89" i="12"/>
  <c r="M91" i="12"/>
  <c r="M128" i="12"/>
  <c r="M137" i="12"/>
  <c r="M181" i="12"/>
  <c r="M172" i="12"/>
  <c r="M152" i="12"/>
  <c r="M88" i="12"/>
  <c r="M97" i="12"/>
  <c r="M109" i="12"/>
  <c r="M118" i="12"/>
  <c r="M136" i="12"/>
  <c r="M183" i="12"/>
  <c r="M148" i="12"/>
  <c r="M114" i="12"/>
  <c r="M129" i="12"/>
  <c r="M113" i="12"/>
  <c r="M115" i="12"/>
  <c r="M120" i="12"/>
  <c r="M170" i="12"/>
  <c r="M117" i="12"/>
  <c r="M193" i="12"/>
  <c r="M163" i="12"/>
  <c r="M149" i="12"/>
  <c r="M182" i="12"/>
  <c r="M98" i="12"/>
  <c r="M100" i="12"/>
  <c r="M105" i="12"/>
  <c r="M156" i="12"/>
  <c r="M107" i="12"/>
  <c r="M135" i="12"/>
  <c r="M146" i="12"/>
  <c r="M124" i="12"/>
  <c r="M84" i="12"/>
  <c r="M175" i="12"/>
  <c r="M147" i="12"/>
  <c r="M180" i="12"/>
  <c r="M90" i="12"/>
  <c r="M112" i="12"/>
  <c r="M101" i="12"/>
  <c r="M127" i="12"/>
  <c r="M153" i="12"/>
  <c r="M165" i="12"/>
  <c r="M178" i="12"/>
  <c r="M130" i="12"/>
  <c r="M86" i="12"/>
  <c r="M160" i="12"/>
  <c r="M99" i="12"/>
  <c r="M192" i="12"/>
  <c r="M162" i="12"/>
  <c r="M119" i="12"/>
  <c r="M116" i="12"/>
  <c r="M141" i="12"/>
  <c r="M157" i="12"/>
  <c r="M191" i="12"/>
  <c r="M173" i="12"/>
  <c r="M171" i="12"/>
  <c r="M176" i="12"/>
  <c r="M110" i="12"/>
  <c r="M164" i="12"/>
  <c r="M111" i="12"/>
  <c r="M174" i="12"/>
  <c r="M145" i="12"/>
  <c r="M169" i="12"/>
  <c r="M190" i="12"/>
  <c r="M96" i="12"/>
  <c r="M94" i="12"/>
  <c r="M144" i="12"/>
  <c r="M138" i="12"/>
  <c r="M151" i="12"/>
  <c r="M102" i="12"/>
  <c r="M139" i="12"/>
  <c r="M158" i="12"/>
  <c r="M122" i="12"/>
  <c r="M103" i="12"/>
  <c r="M161" i="12"/>
  <c r="M134" i="12"/>
  <c r="M155" i="12"/>
  <c r="M159" i="12"/>
  <c r="M188" i="12"/>
  <c r="M140" i="12"/>
  <c r="M126" i="12"/>
  <c r="M131" i="12"/>
  <c r="M95" i="12"/>
  <c r="M166" i="12"/>
  <c r="M143" i="12"/>
  <c r="M104" i="12"/>
  <c r="M186" i="12"/>
  <c r="M142" i="12"/>
  <c r="M123" i="12"/>
  <c r="M150" i="12"/>
  <c r="M125" i="12"/>
  <c r="M106" i="12"/>
  <c r="M154" i="12"/>
  <c r="M132" i="12"/>
  <c r="M92" i="12"/>
  <c r="M167" i="12"/>
  <c r="M184" i="12"/>
  <c r="O4" i="17"/>
  <c r="Q4" i="17" s="1"/>
  <c r="L67" i="12"/>
  <c r="M67" i="12" s="1"/>
  <c r="N70" i="13"/>
  <c r="N81" i="17"/>
  <c r="O81" i="17" s="1"/>
  <c r="A46" i="16"/>
  <c r="B46" i="16" s="1"/>
  <c r="C46" i="16" s="1"/>
  <c r="O46" i="16" s="1"/>
  <c r="A46" i="12"/>
  <c r="B46" i="12" s="1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N96" i="13"/>
  <c r="N84" i="13"/>
  <c r="N81" i="13"/>
  <c r="N71" i="17"/>
  <c r="O71" i="17" s="1"/>
  <c r="N67" i="17"/>
  <c r="O67" i="17" s="1"/>
  <c r="L51" i="2"/>
  <c r="N98" i="13"/>
  <c r="M84" i="16"/>
  <c r="N84" i="16" s="1"/>
  <c r="N102" i="13"/>
  <c r="N100" i="13"/>
  <c r="N90" i="13"/>
  <c r="N84" i="17"/>
  <c r="O84" i="17" s="1"/>
  <c r="L69" i="2"/>
  <c r="M73" i="16"/>
  <c r="N73" i="16" s="1"/>
  <c r="N71" i="13"/>
  <c r="N67" i="13"/>
  <c r="N51" i="5"/>
  <c r="N95" i="13"/>
  <c r="N69" i="5"/>
  <c r="L73" i="12"/>
  <c r="M73" i="12" s="1"/>
  <c r="L71" i="12"/>
  <c r="M71" i="12" s="1"/>
  <c r="M51" i="16"/>
  <c r="N51" i="16" s="1"/>
  <c r="L70" i="2"/>
  <c r="N89" i="13"/>
  <c r="N97" i="13"/>
  <c r="N99" i="13"/>
  <c r="N91" i="13"/>
  <c r="D43" i="16"/>
  <c r="M69" i="16"/>
  <c r="N69" i="16" s="1"/>
  <c r="N73" i="13"/>
  <c r="L51" i="12"/>
  <c r="M51" i="12" s="1"/>
  <c r="N70" i="5"/>
  <c r="N101" i="13"/>
  <c r="N93" i="13"/>
  <c r="C43" i="12"/>
  <c r="L69" i="12"/>
  <c r="M69" i="12" s="1"/>
  <c r="L67" i="2"/>
  <c r="N51" i="13"/>
  <c r="L70" i="12"/>
  <c r="M70" i="12" s="1"/>
  <c r="N94" i="13"/>
  <c r="N88" i="13"/>
  <c r="N85" i="13"/>
  <c r="N87" i="13"/>
  <c r="N92" i="13"/>
  <c r="E43" i="13"/>
  <c r="L81" i="12"/>
  <c r="M81" i="12" s="1"/>
  <c r="N69" i="13"/>
  <c r="L71" i="2"/>
  <c r="N67" i="5"/>
  <c r="M70" i="16"/>
  <c r="N70" i="16" s="1"/>
  <c r="N86" i="13"/>
  <c r="M71" i="16"/>
  <c r="N71" i="16" s="1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P5" i="16" s="1"/>
  <c r="N12" i="16"/>
  <c r="P12" i="16" s="1"/>
  <c r="O27" i="17"/>
  <c r="Q27" i="17" s="1"/>
  <c r="O16" i="17"/>
  <c r="Q16" i="17" s="1"/>
  <c r="O5" i="17"/>
  <c r="Q5" i="17" s="1"/>
  <c r="N9" i="16"/>
  <c r="P9" i="16" s="1"/>
  <c r="E30" i="17"/>
  <c r="E30" i="13"/>
  <c r="D30" i="16"/>
  <c r="C30" i="12"/>
  <c r="O8" i="12"/>
  <c r="M8" i="12"/>
  <c r="N66" i="17"/>
  <c r="O66" i="17" s="1"/>
  <c r="N66" i="13"/>
  <c r="L66" i="12"/>
  <c r="N66" i="5"/>
  <c r="L66" i="2"/>
  <c r="M66" i="16"/>
  <c r="N66" i="16" s="1"/>
  <c r="E47" i="17"/>
  <c r="E47" i="13"/>
  <c r="C47" i="12"/>
  <c r="D47" i="16"/>
  <c r="E44" i="13"/>
  <c r="E44" i="17"/>
  <c r="C44" i="12"/>
  <c r="D44" i="16"/>
  <c r="E25" i="17"/>
  <c r="E25" i="13"/>
  <c r="C25" i="12"/>
  <c r="D25" i="16"/>
  <c r="E48" i="17"/>
  <c r="E48" i="13"/>
  <c r="C48" i="12"/>
  <c r="D48" i="16"/>
  <c r="N37" i="17"/>
  <c r="O37" i="17" s="1"/>
  <c r="Q37" i="17" s="1"/>
  <c r="N37" i="13"/>
  <c r="L37" i="12"/>
  <c r="M37" i="16"/>
  <c r="N37" i="16" s="1"/>
  <c r="N37" i="5"/>
  <c r="L37" i="2"/>
  <c r="N65" i="13"/>
  <c r="N65" i="17"/>
  <c r="O65" i="17" s="1"/>
  <c r="L65" i="12"/>
  <c r="M65" i="16"/>
  <c r="N65" i="16" s="1"/>
  <c r="N65" i="5"/>
  <c r="L65" i="2"/>
  <c r="E79" i="17"/>
  <c r="E79" i="13"/>
  <c r="C79" i="12"/>
  <c r="D79" i="16"/>
  <c r="N56" i="13"/>
  <c r="N56" i="17"/>
  <c r="O56" i="17" s="1"/>
  <c r="L56" i="12"/>
  <c r="M56" i="16"/>
  <c r="N56" i="16" s="1"/>
  <c r="N56" i="5"/>
  <c r="L56" i="2"/>
  <c r="E68" i="17"/>
  <c r="E68" i="13"/>
  <c r="C68" i="12"/>
  <c r="D68" i="16"/>
  <c r="E76" i="13"/>
  <c r="E76" i="17"/>
  <c r="C76" i="12"/>
  <c r="D76" i="16"/>
  <c r="N40" i="13"/>
  <c r="L40" i="12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L38" i="12"/>
  <c r="M38" i="16"/>
  <c r="N38" i="16" s="1"/>
  <c r="N38" i="5"/>
  <c r="L38" i="2"/>
  <c r="N26" i="13"/>
  <c r="N26" i="17"/>
  <c r="O26" i="17" s="1"/>
  <c r="Q26" i="17" s="1"/>
  <c r="L26" i="12"/>
  <c r="M26" i="16"/>
  <c r="N26" i="16" s="1"/>
  <c r="N26" i="5"/>
  <c r="L26" i="2"/>
  <c r="E33" i="13"/>
  <c r="E33" i="17"/>
  <c r="C33" i="12"/>
  <c r="D33" i="16"/>
  <c r="E54" i="17"/>
  <c r="E54" i="13"/>
  <c r="C54" i="12"/>
  <c r="D54" i="16"/>
  <c r="N45" i="17"/>
  <c r="O45" i="17" s="1"/>
  <c r="Q45" i="17" s="1"/>
  <c r="N45" i="13"/>
  <c r="M45" i="16"/>
  <c r="N45" i="16" s="1"/>
  <c r="L45" i="12"/>
  <c r="N45" i="5"/>
  <c r="L45" i="2"/>
  <c r="O4" i="12"/>
  <c r="M4" i="12"/>
  <c r="N27" i="16"/>
  <c r="O9" i="17"/>
  <c r="Q9" i="17" s="1"/>
  <c r="N16" i="16"/>
  <c r="O70" i="17"/>
  <c r="E29" i="17"/>
  <c r="E29" i="13"/>
  <c r="C29" i="12"/>
  <c r="D29" i="16"/>
  <c r="N59" i="17"/>
  <c r="O59" i="17" s="1"/>
  <c r="N59" i="13"/>
  <c r="L59" i="12"/>
  <c r="M59" i="16"/>
  <c r="N59" i="16" s="1"/>
  <c r="N59" i="5"/>
  <c r="L59" i="2"/>
  <c r="E52" i="13"/>
  <c r="E52" i="17"/>
  <c r="C52" i="12"/>
  <c r="D52" i="16"/>
  <c r="E77" i="17"/>
  <c r="E77" i="13"/>
  <c r="D77" i="16"/>
  <c r="C77" i="12"/>
  <c r="N18" i="13"/>
  <c r="L18" i="12"/>
  <c r="N18" i="17"/>
  <c r="O18" i="17" s="1"/>
  <c r="Q18" i="17" s="1"/>
  <c r="N18" i="5"/>
  <c r="L18" i="2"/>
  <c r="M18" i="16"/>
  <c r="N18" i="16" s="1"/>
  <c r="E72" i="17"/>
  <c r="E72" i="13"/>
  <c r="C72" i="12"/>
  <c r="D72" i="16"/>
  <c r="E83" i="17"/>
  <c r="E83" i="13"/>
  <c r="C83" i="12"/>
  <c r="D83" i="16"/>
  <c r="N72" i="17"/>
  <c r="O72" i="17" s="1"/>
  <c r="N72" i="13"/>
  <c r="L72" i="12"/>
  <c r="M72" i="16"/>
  <c r="N72" i="16" s="1"/>
  <c r="E37" i="17"/>
  <c r="E37" i="13"/>
  <c r="C37" i="12"/>
  <c r="D37" i="16"/>
  <c r="N50" i="13"/>
  <c r="N50" i="17"/>
  <c r="O50" i="17" s="1"/>
  <c r="L50" i="12"/>
  <c r="M50" i="16"/>
  <c r="N50" i="16" s="1"/>
  <c r="N50" i="5"/>
  <c r="L50" i="2"/>
  <c r="E65" i="13"/>
  <c r="E65" i="17"/>
  <c r="C65" i="12"/>
  <c r="D65" i="16"/>
  <c r="N79" i="13"/>
  <c r="L79" i="12"/>
  <c r="N79" i="17"/>
  <c r="O79" i="17" s="1"/>
  <c r="M79" i="16"/>
  <c r="N79" i="16" s="1"/>
  <c r="E49" i="13"/>
  <c r="E49" i="17"/>
  <c r="C49" i="12"/>
  <c r="D49" i="16"/>
  <c r="N68" i="17"/>
  <c r="O68" i="17" s="1"/>
  <c r="N68" i="13"/>
  <c r="L68" i="12"/>
  <c r="M68" i="16"/>
  <c r="N68" i="16" s="1"/>
  <c r="N68" i="5"/>
  <c r="L68" i="2"/>
  <c r="N32" i="17"/>
  <c r="O32" i="17" s="1"/>
  <c r="Q32" i="17" s="1"/>
  <c r="L32" i="12"/>
  <c r="N32" i="13"/>
  <c r="N32" i="5"/>
  <c r="L32" i="2"/>
  <c r="M32" i="16"/>
  <c r="N32" i="16" s="1"/>
  <c r="E59" i="17"/>
  <c r="E59" i="13"/>
  <c r="C59" i="12"/>
  <c r="D59" i="16"/>
  <c r="N76" i="17"/>
  <c r="O76" i="17" s="1"/>
  <c r="N76" i="13"/>
  <c r="L76" i="12"/>
  <c r="M76" i="16"/>
  <c r="N76" i="16" s="1"/>
  <c r="N33" i="13"/>
  <c r="N33" i="17"/>
  <c r="O33" i="17" s="1"/>
  <c r="Q33" i="17" s="1"/>
  <c r="L33" i="12"/>
  <c r="M33" i="16"/>
  <c r="N33" i="16" s="1"/>
  <c r="N33" i="5"/>
  <c r="L33" i="2"/>
  <c r="N54" i="17"/>
  <c r="O54" i="17" s="1"/>
  <c r="N54" i="13"/>
  <c r="L54" i="12"/>
  <c r="M54" i="16"/>
  <c r="N54" i="16" s="1"/>
  <c r="N54" i="5"/>
  <c r="L54" i="2"/>
  <c r="E21" i="17"/>
  <c r="E21" i="13"/>
  <c r="C21" i="12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L49" i="12"/>
  <c r="N49" i="5"/>
  <c r="L49" i="2"/>
  <c r="N41" i="17"/>
  <c r="O41" i="17" s="1"/>
  <c r="Q41" i="17" s="1"/>
  <c r="N41" i="13"/>
  <c r="L41" i="12"/>
  <c r="M41" i="16"/>
  <c r="N41" i="16" s="1"/>
  <c r="N41" i="5"/>
  <c r="L41" i="2"/>
  <c r="E42" i="17"/>
  <c r="E42" i="13"/>
  <c r="D42" i="16"/>
  <c r="C42" i="12"/>
  <c r="N30" i="17"/>
  <c r="O30" i="17" s="1"/>
  <c r="Q30" i="17" s="1"/>
  <c r="N30" i="13"/>
  <c r="L30" i="12"/>
  <c r="N30" i="5"/>
  <c r="L30" i="2"/>
  <c r="M30" i="16"/>
  <c r="N30" i="16" s="1"/>
  <c r="E74" i="17"/>
  <c r="E74" i="13"/>
  <c r="C74" i="12"/>
  <c r="D74" i="16"/>
  <c r="N52" i="13"/>
  <c r="N52" i="17"/>
  <c r="O52" i="17" s="1"/>
  <c r="L52" i="12"/>
  <c r="M52" i="16"/>
  <c r="N52" i="16" s="1"/>
  <c r="N52" i="5"/>
  <c r="L52" i="2"/>
  <c r="E60" i="13"/>
  <c r="E60" i="17"/>
  <c r="D60" i="16"/>
  <c r="C60" i="12"/>
  <c r="E39" i="17"/>
  <c r="E39" i="13"/>
  <c r="C39" i="12"/>
  <c r="D39" i="16"/>
  <c r="N77" i="13"/>
  <c r="N77" i="17"/>
  <c r="O77" i="17" s="1"/>
  <c r="M77" i="16"/>
  <c r="N77" i="16" s="1"/>
  <c r="L77" i="12"/>
  <c r="E78" i="13"/>
  <c r="E78" i="17"/>
  <c r="C78" i="12"/>
  <c r="D78" i="16"/>
  <c r="N22" i="17"/>
  <c r="O22" i="17" s="1"/>
  <c r="Q22" i="17" s="1"/>
  <c r="N22" i="13"/>
  <c r="L22" i="12"/>
  <c r="N22" i="5"/>
  <c r="L22" i="2"/>
  <c r="M22" i="16"/>
  <c r="N22" i="16" s="1"/>
  <c r="E18" i="13"/>
  <c r="E18" i="17"/>
  <c r="C18" i="12"/>
  <c r="D18" i="16"/>
  <c r="N58" i="17"/>
  <c r="O58" i="17" s="1"/>
  <c r="N58" i="13"/>
  <c r="M58" i="16"/>
  <c r="N58" i="16" s="1"/>
  <c r="L58" i="12"/>
  <c r="N58" i="5"/>
  <c r="L58" i="2"/>
  <c r="L7" i="12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L11" i="12"/>
  <c r="N11" i="5"/>
  <c r="L11" i="2"/>
  <c r="M11" i="16"/>
  <c r="N11" i="16" s="1"/>
  <c r="P3" i="16"/>
  <c r="O5" i="12"/>
  <c r="M5" i="12"/>
  <c r="O12" i="12"/>
  <c r="M12" i="12"/>
  <c r="N62" i="13"/>
  <c r="N62" i="17"/>
  <c r="O62" i="17" s="1"/>
  <c r="L62" i="12"/>
  <c r="M62" i="16"/>
  <c r="N62" i="16" s="1"/>
  <c r="N62" i="5"/>
  <c r="L62" i="2"/>
  <c r="E62" i="17"/>
  <c r="E62" i="13"/>
  <c r="C62" i="12"/>
  <c r="D62" i="16"/>
  <c r="N60" i="17"/>
  <c r="O60" i="17" s="1"/>
  <c r="N60" i="13"/>
  <c r="L60" i="12"/>
  <c r="M60" i="16"/>
  <c r="N60" i="16" s="1"/>
  <c r="N60" i="5"/>
  <c r="L60" i="2"/>
  <c r="E7" i="17"/>
  <c r="E7" i="13"/>
  <c r="C7" i="12"/>
  <c r="D7" i="16"/>
  <c r="N29" i="13"/>
  <c r="N29" i="17"/>
  <c r="O29" i="17" s="1"/>
  <c r="Q29" i="17" s="1"/>
  <c r="L29" i="12"/>
  <c r="M29" i="16"/>
  <c r="N29" i="16" s="1"/>
  <c r="N29" i="5"/>
  <c r="L29" i="2"/>
  <c r="N43" i="17"/>
  <c r="O43" i="17" s="1"/>
  <c r="Q43" i="17" s="1"/>
  <c r="N43" i="13"/>
  <c r="L43" i="12"/>
  <c r="M43" i="16"/>
  <c r="N43" i="16" s="1"/>
  <c r="N43" i="5"/>
  <c r="L43" i="2"/>
  <c r="N42" i="17"/>
  <c r="O42" i="17" s="1"/>
  <c r="Q42" i="17" s="1"/>
  <c r="N42" i="13"/>
  <c r="L42" i="12"/>
  <c r="M42" i="16"/>
  <c r="N42" i="16" s="1"/>
  <c r="N42" i="5"/>
  <c r="L42" i="2"/>
  <c r="N39" i="17"/>
  <c r="O39" i="17" s="1"/>
  <c r="N39" i="13"/>
  <c r="L39" i="12"/>
  <c r="M39" i="16"/>
  <c r="N39" i="16" s="1"/>
  <c r="N39" i="5"/>
  <c r="L39" i="2"/>
  <c r="N20" i="17"/>
  <c r="O20" i="17" s="1"/>
  <c r="N20" i="13"/>
  <c r="L20" i="12"/>
  <c r="M20" i="16"/>
  <c r="N20" i="16" s="1"/>
  <c r="N20" i="5"/>
  <c r="L20" i="2"/>
  <c r="N75" i="17"/>
  <c r="O75" i="17" s="1"/>
  <c r="N75" i="13"/>
  <c r="L75" i="12"/>
  <c r="M75" i="16"/>
  <c r="N75" i="16" s="1"/>
  <c r="N83" i="17"/>
  <c r="O83" i="17" s="1"/>
  <c r="N83" i="13"/>
  <c r="L83" i="12"/>
  <c r="M83" i="16"/>
  <c r="N83" i="16" s="1"/>
  <c r="N47" i="17"/>
  <c r="O47" i="17" s="1"/>
  <c r="L47" i="12"/>
  <c r="N47" i="13"/>
  <c r="M47" i="16"/>
  <c r="N47" i="16" s="1"/>
  <c r="N47" i="5"/>
  <c r="L47" i="2"/>
  <c r="E63" i="13"/>
  <c r="E63" i="17"/>
  <c r="C63" i="12"/>
  <c r="D63" i="16"/>
  <c r="N44" i="17"/>
  <c r="O44" i="17" s="1"/>
  <c r="N44" i="13"/>
  <c r="L44" i="12"/>
  <c r="M44" i="16"/>
  <c r="N44" i="16" s="1"/>
  <c r="N44" i="5"/>
  <c r="L44" i="2"/>
  <c r="E34" i="17"/>
  <c r="E34" i="13"/>
  <c r="C34" i="12"/>
  <c r="D34" i="16"/>
  <c r="E24" i="17"/>
  <c r="E24" i="13"/>
  <c r="C24" i="12"/>
  <c r="D24" i="16"/>
  <c r="N64" i="17"/>
  <c r="O64" i="17" s="1"/>
  <c r="N64" i="13"/>
  <c r="L64" i="12"/>
  <c r="M64" i="16"/>
  <c r="N64" i="16" s="1"/>
  <c r="N64" i="5"/>
  <c r="L64" i="2"/>
  <c r="N25" i="13"/>
  <c r="N25" i="17"/>
  <c r="O25" i="17" s="1"/>
  <c r="Q25" i="17" s="1"/>
  <c r="L25" i="12"/>
  <c r="M25" i="16"/>
  <c r="N25" i="16" s="1"/>
  <c r="N25" i="5"/>
  <c r="L25" i="2"/>
  <c r="N19" i="17"/>
  <c r="O19" i="17" s="1"/>
  <c r="Q19" i="17" s="1"/>
  <c r="N19" i="13"/>
  <c r="L19" i="12"/>
  <c r="M19" i="16"/>
  <c r="N19" i="16" s="1"/>
  <c r="N19" i="5"/>
  <c r="L19" i="2"/>
  <c r="N6" i="13"/>
  <c r="N6" i="17"/>
  <c r="O6" i="17" s="1"/>
  <c r="L6" i="12"/>
  <c r="M6" i="16"/>
  <c r="N6" i="16" s="1"/>
  <c r="N6" i="5"/>
  <c r="L6" i="2"/>
  <c r="O17" i="12"/>
  <c r="M17" i="12"/>
  <c r="N15" i="16"/>
  <c r="N13" i="13"/>
  <c r="N13" i="17"/>
  <c r="O13" i="17" s="1"/>
  <c r="Q13" i="17" s="1"/>
  <c r="L13" i="12"/>
  <c r="M13" i="16"/>
  <c r="N13" i="16" s="1"/>
  <c r="N13" i="5"/>
  <c r="L13" i="2"/>
  <c r="O12" i="17"/>
  <c r="Q12" i="17" s="1"/>
  <c r="E32" i="13"/>
  <c r="E32" i="17"/>
  <c r="C32" i="12"/>
  <c r="D32" i="16"/>
  <c r="N21" i="17"/>
  <c r="O21" i="17" s="1"/>
  <c r="Q21" i="17" s="1"/>
  <c r="N21" i="13"/>
  <c r="L21" i="12"/>
  <c r="M21" i="16"/>
  <c r="N21" i="16" s="1"/>
  <c r="N21" i="5"/>
  <c r="L21" i="2"/>
  <c r="E64" i="13"/>
  <c r="C64" i="12"/>
  <c r="E64" i="17"/>
  <c r="D64" i="16"/>
  <c r="N61" i="13"/>
  <c r="N61" i="17"/>
  <c r="O61" i="17" s="1"/>
  <c r="L61" i="12"/>
  <c r="M61" i="16"/>
  <c r="N61" i="16" s="1"/>
  <c r="N61" i="5"/>
  <c r="L61" i="2"/>
  <c r="E50" i="17"/>
  <c r="E50" i="13"/>
  <c r="C50" i="12"/>
  <c r="D50" i="16"/>
  <c r="L48" i="12"/>
  <c r="N48" i="17"/>
  <c r="O48" i="17" s="1"/>
  <c r="N48" i="13"/>
  <c r="N48" i="5"/>
  <c r="L48" i="2"/>
  <c r="M48" i="16"/>
  <c r="N48" i="16" s="1"/>
  <c r="E75" i="13"/>
  <c r="E75" i="17"/>
  <c r="C75" i="12"/>
  <c r="D75" i="16"/>
  <c r="E80" i="13"/>
  <c r="E80" i="17"/>
  <c r="C80" i="12"/>
  <c r="D80" i="16"/>
  <c r="N35" i="17"/>
  <c r="O35" i="17" s="1"/>
  <c r="Q35" i="17" s="1"/>
  <c r="L35" i="12"/>
  <c r="N35" i="13"/>
  <c r="M35" i="16"/>
  <c r="N35" i="16" s="1"/>
  <c r="N35" i="5"/>
  <c r="L35" i="2"/>
  <c r="E55" i="13"/>
  <c r="E55" i="17"/>
  <c r="C55" i="12"/>
  <c r="D55" i="16"/>
  <c r="N31" i="17"/>
  <c r="O31" i="17" s="1"/>
  <c r="Q31" i="17" s="1"/>
  <c r="L31" i="12"/>
  <c r="N31" i="13"/>
  <c r="M31" i="16"/>
  <c r="N31" i="16" s="1"/>
  <c r="N31" i="5"/>
  <c r="L31" i="2"/>
  <c r="E36" i="17"/>
  <c r="E36" i="13"/>
  <c r="C36" i="12"/>
  <c r="D36" i="16"/>
  <c r="N63" i="17"/>
  <c r="O63" i="17" s="1"/>
  <c r="N63" i="13"/>
  <c r="L63" i="12"/>
  <c r="M63" i="16"/>
  <c r="N63" i="16" s="1"/>
  <c r="N63" i="5"/>
  <c r="L63" i="2"/>
  <c r="N28" i="17"/>
  <c r="O28" i="17" s="1"/>
  <c r="Q28" i="17" s="1"/>
  <c r="N28" i="13"/>
  <c r="L28" i="12"/>
  <c r="M28" i="16"/>
  <c r="N28" i="16" s="1"/>
  <c r="N28" i="5"/>
  <c r="L28" i="2"/>
  <c r="N34" i="17"/>
  <c r="O34" i="17" s="1"/>
  <c r="Q34" i="17" s="1"/>
  <c r="L34" i="12"/>
  <c r="N34" i="13"/>
  <c r="M34" i="16"/>
  <c r="N34" i="16" s="1"/>
  <c r="N34" i="5"/>
  <c r="L34" i="2"/>
  <c r="N24" i="13"/>
  <c r="L24" i="12"/>
  <c r="N24" i="17"/>
  <c r="O24" i="17" s="1"/>
  <c r="Q24" i="17" s="1"/>
  <c r="N24" i="5"/>
  <c r="L24" i="2"/>
  <c r="M24" i="16"/>
  <c r="N24" i="16" s="1"/>
  <c r="E82" i="13"/>
  <c r="E82" i="17"/>
  <c r="D82" i="16"/>
  <c r="C82" i="12"/>
  <c r="N46" i="13"/>
  <c r="N46" i="17"/>
  <c r="O46" i="17" s="1"/>
  <c r="L46" i="12"/>
  <c r="M46" i="16"/>
  <c r="N46" i="16" s="1"/>
  <c r="N46" i="5"/>
  <c r="L46" i="2"/>
  <c r="N14" i="13"/>
  <c r="N14" i="17"/>
  <c r="O14" i="17" s="1"/>
  <c r="Q14" i="17" s="1"/>
  <c r="M14" i="16"/>
  <c r="N14" i="16" s="1"/>
  <c r="L14" i="12"/>
  <c r="N14" i="5"/>
  <c r="L14" i="2"/>
  <c r="N8" i="16"/>
  <c r="N4" i="16"/>
  <c r="O3" i="17"/>
  <c r="N78" i="13"/>
  <c r="N78" i="17"/>
  <c r="O78" i="17" s="1"/>
  <c r="L78" i="12"/>
  <c r="M78" i="16"/>
  <c r="N78" i="16" s="1"/>
  <c r="E3" i="13"/>
  <c r="F81" i="13" s="1"/>
  <c r="E3" i="17"/>
  <c r="F12" i="17" s="1"/>
  <c r="C3" i="12"/>
  <c r="E3" i="5"/>
  <c r="D3" i="16"/>
  <c r="E3" i="16" s="1"/>
  <c r="N74" i="17"/>
  <c r="O74" i="17" s="1"/>
  <c r="N74" i="13"/>
  <c r="L74" i="12"/>
  <c r="M74" i="16"/>
  <c r="N74" i="16" s="1"/>
  <c r="N80" i="17"/>
  <c r="O80" i="17" s="1"/>
  <c r="N80" i="13"/>
  <c r="L80" i="12"/>
  <c r="M80" i="16"/>
  <c r="N80" i="16" s="1"/>
  <c r="E35" i="17"/>
  <c r="E35" i="13"/>
  <c r="C35" i="12"/>
  <c r="D35" i="16"/>
  <c r="N55" i="17"/>
  <c r="O55" i="17" s="1"/>
  <c r="L55" i="12"/>
  <c r="N55" i="13"/>
  <c r="N55" i="5"/>
  <c r="L55" i="2"/>
  <c r="M55" i="16"/>
  <c r="N55" i="16" s="1"/>
  <c r="N36" i="13"/>
  <c r="N36" i="17"/>
  <c r="O36" i="17" s="1"/>
  <c r="L36" i="12"/>
  <c r="N36" i="5"/>
  <c r="L36" i="2"/>
  <c r="M36" i="16"/>
  <c r="N36" i="16" s="1"/>
  <c r="E28" i="13"/>
  <c r="E28" i="17"/>
  <c r="C28" i="12"/>
  <c r="D28" i="16"/>
  <c r="E40" i="17"/>
  <c r="E40" i="13"/>
  <c r="C40" i="12"/>
  <c r="D40" i="16"/>
  <c r="E38" i="17"/>
  <c r="E38" i="13"/>
  <c r="C38" i="12"/>
  <c r="D38" i="16"/>
  <c r="E26" i="13"/>
  <c r="E26" i="17"/>
  <c r="C26" i="12"/>
  <c r="D26" i="16"/>
  <c r="N82" i="17"/>
  <c r="O82" i="17" s="1"/>
  <c r="N82" i="13"/>
  <c r="M82" i="16"/>
  <c r="N82" i="16" s="1"/>
  <c r="L82" i="12"/>
  <c r="N53" i="17"/>
  <c r="O53" i="17" s="1"/>
  <c r="N53" i="13"/>
  <c r="L53" i="12"/>
  <c r="M53" i="16"/>
  <c r="N53" i="16" s="1"/>
  <c r="N53" i="5"/>
  <c r="L53" i="2"/>
  <c r="N57" i="13"/>
  <c r="N57" i="17"/>
  <c r="O57" i="17" s="1"/>
  <c r="L57" i="12"/>
  <c r="M57" i="16"/>
  <c r="N57" i="16" s="1"/>
  <c r="N57" i="5"/>
  <c r="L57" i="2"/>
  <c r="N81" i="16"/>
  <c r="O15" i="12"/>
  <c r="M15" i="12"/>
  <c r="N10" i="16"/>
  <c r="N23" i="16"/>
  <c r="M9" i="12"/>
  <c r="O9" i="12"/>
  <c r="O51" i="17"/>
  <c r="G4" i="17"/>
  <c r="F5" i="16"/>
  <c r="O15" i="16"/>
  <c r="O45" i="16"/>
  <c r="O8" i="16"/>
  <c r="B48" i="15"/>
  <c r="H6" i="18" l="1"/>
  <c r="I5" i="18"/>
  <c r="J5" i="18"/>
  <c r="U5" i="18"/>
  <c r="U3" i="18"/>
  <c r="Q74" i="5"/>
  <c r="Q78" i="5"/>
  <c r="R98" i="5"/>
  <c r="Q98" i="5"/>
  <c r="R87" i="5"/>
  <c r="Q87" i="5"/>
  <c r="R96" i="5"/>
  <c r="Q96" i="5"/>
  <c r="R91" i="5"/>
  <c r="Q91" i="5"/>
  <c r="Q77" i="5"/>
  <c r="R104" i="5"/>
  <c r="Q104" i="5"/>
  <c r="R79" i="5"/>
  <c r="Q79" i="5"/>
  <c r="R73" i="5"/>
  <c r="Q73" i="5"/>
  <c r="R103" i="5"/>
  <c r="Q103" i="5"/>
  <c r="Q90" i="5"/>
  <c r="R94" i="5"/>
  <c r="Q94" i="5"/>
  <c r="R82" i="5"/>
  <c r="Q82" i="5"/>
  <c r="Q107" i="5"/>
  <c r="R107" i="5"/>
  <c r="Q95" i="5"/>
  <c r="R95" i="5"/>
  <c r="Q81" i="5"/>
  <c r="R81" i="5"/>
  <c r="Q109" i="5"/>
  <c r="R105" i="5"/>
  <c r="Q105" i="5"/>
  <c r="R99" i="5"/>
  <c r="Q99" i="5"/>
  <c r="R72" i="5"/>
  <c r="Q72" i="5"/>
  <c r="Q102" i="5"/>
  <c r="R102" i="5"/>
  <c r="R89" i="5"/>
  <c r="Q89" i="5"/>
  <c r="Q93" i="5"/>
  <c r="R97" i="5"/>
  <c r="Q97" i="5"/>
  <c r="R76" i="5"/>
  <c r="Q76" i="5"/>
  <c r="R100" i="5"/>
  <c r="Q100" i="5"/>
  <c r="R83" i="5"/>
  <c r="Q83" i="5"/>
  <c r="R84" i="5"/>
  <c r="Q84" i="5"/>
  <c r="Q75" i="5"/>
  <c r="R75" i="5"/>
  <c r="R108" i="5"/>
  <c r="Q108" i="5"/>
  <c r="R80" i="5"/>
  <c r="Q80" i="5"/>
  <c r="Q101" i="5"/>
  <c r="R106" i="5"/>
  <c r="Q106" i="5"/>
  <c r="R88" i="5"/>
  <c r="Q88" i="5"/>
  <c r="R92" i="5"/>
  <c r="Q92" i="5"/>
  <c r="R85" i="5"/>
  <c r="Q85" i="5"/>
  <c r="R86" i="5"/>
  <c r="Q86" i="5"/>
  <c r="Q110" i="5"/>
  <c r="P45" i="16"/>
  <c r="D9" i="12"/>
  <c r="D167" i="12"/>
  <c r="D172" i="12"/>
  <c r="D152" i="12"/>
  <c r="D97" i="12"/>
  <c r="D109" i="12"/>
  <c r="D91" i="12"/>
  <c r="D98" i="12"/>
  <c r="D105" i="12"/>
  <c r="D155" i="12"/>
  <c r="D100" i="12"/>
  <c r="D121" i="12"/>
  <c r="D193" i="12"/>
  <c r="D157" i="12"/>
  <c r="D123" i="12"/>
  <c r="D130" i="12"/>
  <c r="D160" i="12"/>
  <c r="D171" i="12"/>
  <c r="D147" i="12"/>
  <c r="D156" i="12"/>
  <c r="D101" i="12"/>
  <c r="D106" i="12"/>
  <c r="D113" i="12"/>
  <c r="D129" i="12"/>
  <c r="D145" i="12"/>
  <c r="D93" i="12"/>
  <c r="D149" i="12"/>
  <c r="D127" i="12"/>
  <c r="D87" i="12"/>
  <c r="D185" i="12"/>
  <c r="D186" i="12"/>
  <c r="D120" i="12"/>
  <c r="D88" i="12"/>
  <c r="D168" i="12"/>
  <c r="D115" i="12"/>
  <c r="D104" i="12"/>
  <c r="D85" i="12"/>
  <c r="D177" i="12"/>
  <c r="D184" i="12"/>
  <c r="D163" i="12"/>
  <c r="D151" i="12"/>
  <c r="D102" i="12"/>
  <c r="D165" i="12"/>
  <c r="D141" i="12"/>
  <c r="D175" i="12"/>
  <c r="D119" i="12"/>
  <c r="D154" i="12"/>
  <c r="D86" i="12"/>
  <c r="D182" i="12"/>
  <c r="D132" i="12"/>
  <c r="D112" i="12"/>
  <c r="D159" i="12"/>
  <c r="D137" i="12"/>
  <c r="D174" i="12"/>
  <c r="D107" i="12"/>
  <c r="D96" i="12"/>
  <c r="D133" i="12"/>
  <c r="D164" i="12"/>
  <c r="D146" i="12"/>
  <c r="D122" i="12"/>
  <c r="D180" i="12"/>
  <c r="D140" i="12"/>
  <c r="D92" i="12"/>
  <c r="D144" i="12"/>
  <c r="D191" i="12"/>
  <c r="D108" i="12"/>
  <c r="D187" i="12"/>
  <c r="D166" i="12"/>
  <c r="D94" i="12"/>
  <c r="D99" i="12"/>
  <c r="D189" i="12"/>
  <c r="D125" i="12"/>
  <c r="D111" i="12"/>
  <c r="D178" i="12"/>
  <c r="D138" i="12"/>
  <c r="D90" i="12"/>
  <c r="D84" i="12"/>
  <c r="D118" i="12"/>
  <c r="D110" i="12"/>
  <c r="D126" i="12"/>
  <c r="D179" i="12"/>
  <c r="D158" i="12"/>
  <c r="D181" i="12"/>
  <c r="D170" i="12"/>
  <c r="D143" i="12"/>
  <c r="D103" i="12"/>
  <c r="D169" i="12"/>
  <c r="D176" i="12"/>
  <c r="D142" i="12"/>
  <c r="D89" i="12"/>
  <c r="D153" i="12"/>
  <c r="D139" i="12"/>
  <c r="D150" i="12"/>
  <c r="D192" i="12"/>
  <c r="D117" i="12"/>
  <c r="D183" i="12"/>
  <c r="D135" i="12"/>
  <c r="D95" i="12"/>
  <c r="D136" i="12"/>
  <c r="D190" i="12"/>
  <c r="D116" i="12"/>
  <c r="D114" i="12"/>
  <c r="D128" i="12"/>
  <c r="D148" i="12"/>
  <c r="D124" i="12"/>
  <c r="D131" i="12"/>
  <c r="D173" i="12"/>
  <c r="D162" i="12"/>
  <c r="D194" i="12"/>
  <c r="D161" i="12"/>
  <c r="D134" i="12"/>
  <c r="D188" i="12"/>
  <c r="E45" i="16"/>
  <c r="F56" i="17"/>
  <c r="F17" i="17"/>
  <c r="F38" i="17"/>
  <c r="F26" i="17"/>
  <c r="E26" i="16"/>
  <c r="E28" i="16"/>
  <c r="P8" i="16"/>
  <c r="D26" i="12"/>
  <c r="D22" i="12"/>
  <c r="D28" i="12"/>
  <c r="C46" i="17"/>
  <c r="D46" i="17" s="1"/>
  <c r="P46" i="17" s="1"/>
  <c r="Q46" i="17" s="1"/>
  <c r="A47" i="12"/>
  <c r="B47" i="12" s="1"/>
  <c r="N47" i="12" s="1"/>
  <c r="O47" i="12" s="1"/>
  <c r="A47" i="5"/>
  <c r="B47" i="5" s="1"/>
  <c r="A47" i="17"/>
  <c r="B47" i="17" s="1"/>
  <c r="C47" i="17" s="1"/>
  <c r="D47" i="17" s="1"/>
  <c r="P47" i="17" s="1"/>
  <c r="Q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H7" i="18" l="1"/>
  <c r="I6" i="18"/>
  <c r="J6" i="18"/>
  <c r="V3" i="18"/>
  <c r="V5" i="18" s="1"/>
  <c r="R79" i="17"/>
  <c r="H47" i="13"/>
  <c r="R65" i="17"/>
  <c r="Q42" i="16"/>
  <c r="R13" i="17"/>
  <c r="Q61" i="16"/>
  <c r="Q41" i="16"/>
  <c r="A48" i="5"/>
  <c r="B48" i="5" s="1"/>
  <c r="A48" i="17"/>
  <c r="B48" i="17" s="1"/>
  <c r="A48" i="12"/>
  <c r="B48" i="12" s="1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8" l="1"/>
  <c r="I7" i="18"/>
  <c r="J7" i="18"/>
  <c r="H8" i="16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A49" i="12"/>
  <c r="B49" i="12" s="1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H9" i="18" l="1"/>
  <c r="I8" i="18"/>
  <c r="J8" i="18"/>
  <c r="A50" i="13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A50" i="12"/>
  <c r="B50" i="12" s="1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H10" i="18" l="1"/>
  <c r="I9" i="18"/>
  <c r="J9" i="18"/>
  <c r="A51" i="12"/>
  <c r="B51" i="12" s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H11" i="18" l="1"/>
  <c r="I10" i="18"/>
  <c r="J10" i="18"/>
  <c r="C51" i="16"/>
  <c r="O51" i="16" s="1"/>
  <c r="P51" i="16" s="1"/>
  <c r="A52" i="17"/>
  <c r="B52" i="17" s="1"/>
  <c r="A52" i="12"/>
  <c r="B52" i="12" s="1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H12" i="18" l="1"/>
  <c r="I11" i="18"/>
  <c r="J11" i="18"/>
  <c r="C52" i="17"/>
  <c r="D52" i="17" s="1"/>
  <c r="P52" i="17" s="1"/>
  <c r="Q52" i="17" s="1"/>
  <c r="A53" i="12"/>
  <c r="B53" i="12" s="1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H13" i="18" l="1"/>
  <c r="I12" i="18"/>
  <c r="J12" i="18"/>
  <c r="A54" i="16"/>
  <c r="B54" i="16" s="1"/>
  <c r="C54" i="16" s="1"/>
  <c r="O54" i="16" s="1"/>
  <c r="P54" i="16" s="1"/>
  <c r="A54" i="12"/>
  <c r="B54" i="12" s="1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H14" i="18" l="1"/>
  <c r="I13" i="18"/>
  <c r="J13" i="18"/>
  <c r="A55" i="16"/>
  <c r="B55" i="16" s="1"/>
  <c r="C55" i="16" s="1"/>
  <c r="O55" i="16" s="1"/>
  <c r="P55" i="16" s="1"/>
  <c r="A55" i="5"/>
  <c r="B55" i="5" s="1"/>
  <c r="A55" i="12"/>
  <c r="B55" i="12" s="1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H15" i="18" l="1"/>
  <c r="J14" i="18"/>
  <c r="I14" i="18"/>
  <c r="A56" i="5"/>
  <c r="B56" i="5" s="1"/>
  <c r="A56" i="17"/>
  <c r="B56" i="17" s="1"/>
  <c r="C56" i="17" s="1"/>
  <c r="D56" i="17" s="1"/>
  <c r="P56" i="17" s="1"/>
  <c r="Q56" i="17" s="1"/>
  <c r="A56" i="12"/>
  <c r="B56" i="12" s="1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H16" i="18" l="1"/>
  <c r="I15" i="18"/>
  <c r="J15" i="18"/>
  <c r="A57" i="13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A57" i="12"/>
  <c r="B57" i="12" s="1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H17" i="18" l="1"/>
  <c r="I16" i="18"/>
  <c r="J16" i="18"/>
  <c r="A58" i="13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A58" i="12"/>
  <c r="B58" i="12" s="1"/>
  <c r="N58" i="12" s="1"/>
  <c r="O58" i="12" s="1"/>
  <c r="G16" i="17"/>
  <c r="I15" i="17"/>
  <c r="H15" i="17"/>
  <c r="F18" i="16"/>
  <c r="H18" i="16" s="1"/>
  <c r="G17" i="16"/>
  <c r="B60" i="15"/>
  <c r="H18" i="18" l="1"/>
  <c r="I17" i="18"/>
  <c r="J17" i="18"/>
  <c r="A59" i="17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A59" i="12"/>
  <c r="B59" i="12" s="1"/>
  <c r="N59" i="12" s="1"/>
  <c r="O59" i="12" s="1"/>
  <c r="I16" i="17"/>
  <c r="G17" i="17"/>
  <c r="H16" i="17"/>
  <c r="F19" i="16"/>
  <c r="H19" i="16" s="1"/>
  <c r="G18" i="16"/>
  <c r="B61" i="15"/>
  <c r="H19" i="18" l="1"/>
  <c r="I18" i="18"/>
  <c r="J18" i="18"/>
  <c r="A60" i="17"/>
  <c r="B60" i="17" s="1"/>
  <c r="C60" i="17" s="1"/>
  <c r="D60" i="17" s="1"/>
  <c r="P60" i="17" s="1"/>
  <c r="Q60" i="17" s="1"/>
  <c r="A60" i="12"/>
  <c r="B60" i="12" s="1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H20" i="18" l="1"/>
  <c r="I19" i="18"/>
  <c r="J19" i="18"/>
  <c r="A61" i="12"/>
  <c r="B61" i="12" s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H21" i="18" l="1"/>
  <c r="I20" i="18"/>
  <c r="J20" i="18"/>
  <c r="A62" i="16"/>
  <c r="B62" i="16" s="1"/>
  <c r="C62" i="16" s="1"/>
  <c r="O62" i="16" s="1"/>
  <c r="P62" i="16" s="1"/>
  <c r="A62" i="12"/>
  <c r="B62" i="12" s="1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H22" i="18" l="1"/>
  <c r="I21" i="18"/>
  <c r="J21" i="18"/>
  <c r="A63" i="16"/>
  <c r="B63" i="16" s="1"/>
  <c r="C63" i="16" s="1"/>
  <c r="O63" i="16" s="1"/>
  <c r="P63" i="16" s="1"/>
  <c r="A63" i="12"/>
  <c r="B63" i="12" s="1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H23" i="18" l="1"/>
  <c r="I22" i="18"/>
  <c r="J22" i="18"/>
  <c r="A64" i="5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A64" i="12"/>
  <c r="B64" i="12" s="1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H24" i="18" l="1"/>
  <c r="I23" i="18"/>
  <c r="J23" i="18"/>
  <c r="A65" i="13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A65" i="12"/>
  <c r="B65" i="12" s="1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H25" i="18" l="1"/>
  <c r="I24" i="18"/>
  <c r="J24" i="18"/>
  <c r="A66" i="13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A66" i="12"/>
  <c r="B66" i="12" s="1"/>
  <c r="N66" i="12" s="1"/>
  <c r="O66" i="12" s="1"/>
  <c r="I23" i="17"/>
  <c r="G24" i="17"/>
  <c r="H23" i="17"/>
  <c r="F26" i="16"/>
  <c r="H26" i="16" s="1"/>
  <c r="G25" i="16"/>
  <c r="B68" i="15"/>
  <c r="H26" i="18" l="1"/>
  <c r="J25" i="18"/>
  <c r="I25" i="18"/>
  <c r="A67" i="17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A67" i="12"/>
  <c r="B67" i="12" s="1"/>
  <c r="N67" i="12" s="1"/>
  <c r="O67" i="12" s="1"/>
  <c r="G25" i="17"/>
  <c r="I24" i="17"/>
  <c r="H24" i="17"/>
  <c r="F27" i="16"/>
  <c r="H27" i="16" s="1"/>
  <c r="G26" i="16"/>
  <c r="B69" i="15"/>
  <c r="H27" i="18" l="1"/>
  <c r="I26" i="18"/>
  <c r="J26" i="18"/>
  <c r="A68" i="17"/>
  <c r="B68" i="17" s="1"/>
  <c r="C68" i="17" s="1"/>
  <c r="D68" i="17" s="1"/>
  <c r="P68" i="17" s="1"/>
  <c r="Q68" i="17" s="1"/>
  <c r="A68" i="12"/>
  <c r="B68" i="12" s="1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H28" i="18" l="1"/>
  <c r="I27" i="18"/>
  <c r="J27" i="18"/>
  <c r="A69" i="12"/>
  <c r="B69" i="12" s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H29" i="18" l="1"/>
  <c r="J28" i="18"/>
  <c r="I28" i="18"/>
  <c r="A70" i="16"/>
  <c r="B70" i="16" s="1"/>
  <c r="C70" i="16" s="1"/>
  <c r="O70" i="16" s="1"/>
  <c r="P70" i="16" s="1"/>
  <c r="A70" i="12"/>
  <c r="B70" i="12" s="1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H30" i="18" l="1"/>
  <c r="I29" i="18"/>
  <c r="J29" i="18"/>
  <c r="A71" i="5"/>
  <c r="B71" i="5" s="1"/>
  <c r="A71" i="12"/>
  <c r="B71" i="12" s="1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H31" i="18" l="1"/>
  <c r="J30" i="18"/>
  <c r="I30" i="18"/>
  <c r="A72" i="13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A72" i="12"/>
  <c r="B72" i="12" s="1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H32" i="18" l="1"/>
  <c r="I31" i="18"/>
  <c r="J31" i="18"/>
  <c r="A73" i="13"/>
  <c r="B73" i="13" s="1"/>
  <c r="C73" i="13" s="1"/>
  <c r="D73" i="13" s="1"/>
  <c r="G73" i="13" s="1"/>
  <c r="H73" i="13" s="1"/>
  <c r="A73" i="17"/>
  <c r="B73" i="17" s="1"/>
  <c r="C73" i="17" s="1"/>
  <c r="D73" i="17" s="1"/>
  <c r="P73" i="17" s="1"/>
  <c r="Q73" i="17" s="1"/>
  <c r="A73" i="12"/>
  <c r="B73" i="12" s="1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H33" i="18" l="1"/>
  <c r="J32" i="18"/>
  <c r="I32" i="18"/>
  <c r="A74" i="13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16"/>
  <c r="B74" i="16" s="1"/>
  <c r="C74" i="16" s="1"/>
  <c r="O74" i="16" s="1"/>
  <c r="P74" i="16" s="1"/>
  <c r="A74" i="12"/>
  <c r="B74" i="12" s="1"/>
  <c r="N74" i="12" s="1"/>
  <c r="O74" i="12" s="1"/>
  <c r="I31" i="17"/>
  <c r="G32" i="17"/>
  <c r="H31" i="17"/>
  <c r="F34" i="16"/>
  <c r="H34" i="16" s="1"/>
  <c r="G33" i="16"/>
  <c r="B76" i="15"/>
  <c r="H34" i="18" l="1"/>
  <c r="I33" i="18"/>
  <c r="J33" i="18"/>
  <c r="A75" i="17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12"/>
  <c r="B75" i="12" s="1"/>
  <c r="N75" i="12" s="1"/>
  <c r="O75" i="12" s="1"/>
  <c r="G33" i="17"/>
  <c r="I32" i="17"/>
  <c r="H32" i="17"/>
  <c r="F35" i="16"/>
  <c r="H35" i="16" s="1"/>
  <c r="G34" i="16"/>
  <c r="B77" i="15"/>
  <c r="H35" i="18" l="1"/>
  <c r="J34" i="18"/>
  <c r="I34" i="18"/>
  <c r="A76" i="17"/>
  <c r="B76" i="17" s="1"/>
  <c r="C76" i="17" s="1"/>
  <c r="D76" i="17" s="1"/>
  <c r="P76" i="17" s="1"/>
  <c r="Q76" i="17" s="1"/>
  <c r="A76" i="12"/>
  <c r="B76" i="12" s="1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G34" i="17"/>
  <c r="I33" i="17"/>
  <c r="H33" i="17"/>
  <c r="F36" i="16"/>
  <c r="H36" i="16" s="1"/>
  <c r="G35" i="16"/>
  <c r="B78" i="15"/>
  <c r="H36" i="18" l="1"/>
  <c r="J35" i="18"/>
  <c r="I35" i="18"/>
  <c r="A77" i="12"/>
  <c r="B77" i="12" s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H37" i="18" l="1"/>
  <c r="J36" i="18"/>
  <c r="I36" i="18"/>
  <c r="A78" i="16"/>
  <c r="B78" i="16" s="1"/>
  <c r="C78" i="16" s="1"/>
  <c r="O78" i="16" s="1"/>
  <c r="P78" i="16" s="1"/>
  <c r="A78" i="12"/>
  <c r="B78" i="12" s="1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G36" i="17"/>
  <c r="I35" i="17"/>
  <c r="H35" i="17"/>
  <c r="F38" i="16"/>
  <c r="H38" i="16" s="1"/>
  <c r="G37" i="16"/>
  <c r="B80" i="15"/>
  <c r="H38" i="18" l="1"/>
  <c r="I37" i="18"/>
  <c r="J37" i="18"/>
  <c r="A79" i="12"/>
  <c r="B79" i="12" s="1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H39" i="18" l="1"/>
  <c r="I38" i="18"/>
  <c r="J38" i="18"/>
  <c r="A80" i="13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A80" i="12"/>
  <c r="B80" i="12" s="1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H40" i="18" l="1"/>
  <c r="I39" i="18"/>
  <c r="J39" i="18"/>
  <c r="A81" i="13"/>
  <c r="B81" i="13" s="1"/>
  <c r="C81" i="13" s="1"/>
  <c r="D81" i="13" s="1"/>
  <c r="G81" i="13" s="1"/>
  <c r="H81" i="13" s="1"/>
  <c r="A81" i="17"/>
  <c r="B81" i="17" s="1"/>
  <c r="C81" i="17" s="1"/>
  <c r="D81" i="17" s="1"/>
  <c r="P81" i="17" s="1"/>
  <c r="Q81" i="17" s="1"/>
  <c r="A81" i="12"/>
  <c r="B81" i="12" s="1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H41" i="18" l="1"/>
  <c r="I40" i="18"/>
  <c r="J40" i="18"/>
  <c r="A82" i="13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16"/>
  <c r="B82" i="16" s="1"/>
  <c r="C82" i="16" s="1"/>
  <c r="O82" i="16" s="1"/>
  <c r="P82" i="16" s="1"/>
  <c r="A82" i="12"/>
  <c r="B82" i="12" s="1"/>
  <c r="N82" i="12" s="1"/>
  <c r="O82" i="12" s="1"/>
  <c r="G40" i="17"/>
  <c r="I39" i="17"/>
  <c r="H39" i="17"/>
  <c r="F42" i="16"/>
  <c r="H42" i="16" s="1"/>
  <c r="G41" i="16"/>
  <c r="B84" i="15"/>
  <c r="H42" i="18" l="1"/>
  <c r="I41" i="18"/>
  <c r="J41" i="18"/>
  <c r="A83" i="17"/>
  <c r="B83" i="17" s="1"/>
  <c r="C83" i="17" s="1"/>
  <c r="D83" i="17" s="1"/>
  <c r="P83" i="17" s="1"/>
  <c r="Q83" i="17" s="1"/>
  <c r="A83" i="12"/>
  <c r="B83" i="12" s="1"/>
  <c r="N83" i="12" s="1"/>
  <c r="O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G41" i="17"/>
  <c r="I40" i="17"/>
  <c r="H40" i="17"/>
  <c r="F43" i="16"/>
  <c r="H43" i="16" s="1"/>
  <c r="G42" i="16"/>
  <c r="B85" i="15"/>
  <c r="H43" i="18" l="1"/>
  <c r="I42" i="18"/>
  <c r="J42" i="18"/>
  <c r="A84" i="17"/>
  <c r="B84" i="17" s="1"/>
  <c r="A84" i="16"/>
  <c r="B84" i="16" s="1"/>
  <c r="A84" i="13"/>
  <c r="W3" i="5"/>
  <c r="I41" i="17"/>
  <c r="G42" i="17"/>
  <c r="H41" i="17"/>
  <c r="G43" i="16"/>
  <c r="F44" i="16"/>
  <c r="H44" i="16" s="1"/>
  <c r="B86" i="15"/>
  <c r="A85" i="13" s="1"/>
  <c r="H44" i="18" l="1"/>
  <c r="I43" i="18"/>
  <c r="J43" i="18"/>
  <c r="C84" i="16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H45" i="18" l="1"/>
  <c r="I44" i="18"/>
  <c r="J44" i="18"/>
  <c r="G44" i="17"/>
  <c r="I43" i="17"/>
  <c r="H43" i="17"/>
  <c r="F46" i="16"/>
  <c r="H46" i="16" s="1"/>
  <c r="G45" i="16"/>
  <c r="B88" i="15"/>
  <c r="A87" i="13" s="1"/>
  <c r="H46" i="18" l="1"/>
  <c r="I45" i="18"/>
  <c r="J45" i="18"/>
  <c r="G45" i="17"/>
  <c r="I44" i="17"/>
  <c r="H44" i="17"/>
  <c r="F47" i="16"/>
  <c r="H47" i="16" s="1"/>
  <c r="G46" i="16"/>
  <c r="B89" i="15"/>
  <c r="A88" i="13" s="1"/>
  <c r="H47" i="18" l="1"/>
  <c r="J46" i="18"/>
  <c r="I46" i="18"/>
  <c r="I45" i="17"/>
  <c r="G46" i="17"/>
  <c r="H45" i="17"/>
  <c r="F48" i="16"/>
  <c r="H48" i="16" s="1"/>
  <c r="G47" i="16"/>
  <c r="B90" i="15"/>
  <c r="A89" i="13" s="1"/>
  <c r="H48" i="18" l="1"/>
  <c r="I47" i="18"/>
  <c r="J47" i="18"/>
  <c r="I46" i="17"/>
  <c r="G47" i="17"/>
  <c r="H46" i="17"/>
  <c r="F49" i="16"/>
  <c r="H49" i="16" s="1"/>
  <c r="G48" i="16"/>
  <c r="B91" i="15"/>
  <c r="A90" i="13" s="1"/>
  <c r="H49" i="18" l="1"/>
  <c r="J48" i="18"/>
  <c r="I48" i="18"/>
  <c r="G48" i="17"/>
  <c r="I47" i="17"/>
  <c r="H47" i="17"/>
  <c r="F50" i="16"/>
  <c r="H50" i="16" s="1"/>
  <c r="G49" i="16"/>
  <c r="B92" i="15"/>
  <c r="A91" i="13" s="1"/>
  <c r="H50" i="18" l="1"/>
  <c r="I49" i="18"/>
  <c r="J49" i="18"/>
  <c r="G49" i="17"/>
  <c r="I48" i="17"/>
  <c r="H48" i="17"/>
  <c r="F51" i="16"/>
  <c r="H51" i="16" s="1"/>
  <c r="G50" i="16"/>
  <c r="B93" i="15"/>
  <c r="A92" i="13" s="1"/>
  <c r="H51" i="18" l="1"/>
  <c r="J50" i="18"/>
  <c r="I50" i="18"/>
  <c r="I49" i="17"/>
  <c r="G50" i="17"/>
  <c r="H49" i="17"/>
  <c r="F52" i="16"/>
  <c r="H52" i="16" s="1"/>
  <c r="G51" i="16"/>
  <c r="B94" i="15"/>
  <c r="A93" i="13" s="1"/>
  <c r="H52" i="18" l="1"/>
  <c r="I51" i="18"/>
  <c r="J51" i="18"/>
  <c r="G51" i="17"/>
  <c r="I50" i="17"/>
  <c r="H50" i="17"/>
  <c r="F53" i="16"/>
  <c r="H53" i="16" s="1"/>
  <c r="G52" i="16"/>
  <c r="B95" i="15"/>
  <c r="A94" i="13" s="1"/>
  <c r="H53" i="18" l="1"/>
  <c r="J52" i="18"/>
  <c r="I52" i="18"/>
  <c r="G52" i="17"/>
  <c r="I51" i="17"/>
  <c r="H51" i="17"/>
  <c r="F54" i="16"/>
  <c r="H54" i="16" s="1"/>
  <c r="G53" i="16"/>
  <c r="B96" i="15"/>
  <c r="A95" i="13" s="1"/>
  <c r="H54" i="18" l="1"/>
  <c r="I53" i="18"/>
  <c r="J53" i="18"/>
  <c r="G53" i="17"/>
  <c r="I52" i="17"/>
  <c r="H52" i="17"/>
  <c r="F55" i="16"/>
  <c r="H55" i="16" s="1"/>
  <c r="G54" i="16"/>
  <c r="B97" i="15"/>
  <c r="A96" i="13" s="1"/>
  <c r="H55" i="18" l="1"/>
  <c r="J54" i="18"/>
  <c r="I54" i="18"/>
  <c r="I53" i="17"/>
  <c r="G54" i="17"/>
  <c r="H53" i="17"/>
  <c r="F56" i="16"/>
  <c r="H56" i="16" s="1"/>
  <c r="G55" i="16"/>
  <c r="B98" i="15"/>
  <c r="A97" i="13" s="1"/>
  <c r="H56" i="18" l="1"/>
  <c r="I55" i="18"/>
  <c r="J55" i="18"/>
  <c r="I54" i="17"/>
  <c r="G55" i="17"/>
  <c r="H54" i="17"/>
  <c r="F57" i="16"/>
  <c r="H57" i="16" s="1"/>
  <c r="G56" i="16"/>
  <c r="B99" i="15"/>
  <c r="A98" i="13" s="1"/>
  <c r="H57" i="18" l="1"/>
  <c r="J56" i="18"/>
  <c r="I56" i="18"/>
  <c r="G56" i="17"/>
  <c r="I55" i="17"/>
  <c r="H55" i="17"/>
  <c r="F58" i="16"/>
  <c r="H58" i="16" s="1"/>
  <c r="G57" i="16"/>
  <c r="B100" i="15"/>
  <c r="A99" i="13" s="1"/>
  <c r="H58" i="18" l="1"/>
  <c r="I57" i="18"/>
  <c r="J57" i="18"/>
  <c r="G57" i="17"/>
  <c r="I56" i="17"/>
  <c r="H56" i="17"/>
  <c r="F59" i="16"/>
  <c r="H59" i="16" s="1"/>
  <c r="G58" i="16"/>
  <c r="B101" i="15"/>
  <c r="A100" i="13" s="1"/>
  <c r="H59" i="18" l="1"/>
  <c r="I58" i="18"/>
  <c r="J58" i="18"/>
  <c r="I57" i="17"/>
  <c r="G58" i="17"/>
  <c r="H57" i="17"/>
  <c r="G59" i="16"/>
  <c r="F60" i="16"/>
  <c r="H60" i="16" s="1"/>
  <c r="B102" i="15"/>
  <c r="A101" i="13" s="1"/>
  <c r="H60" i="18" l="1"/>
  <c r="I59" i="18"/>
  <c r="J59" i="18"/>
  <c r="G59" i="17"/>
  <c r="I58" i="17"/>
  <c r="H58" i="17"/>
  <c r="F61" i="16"/>
  <c r="H61" i="16" s="1"/>
  <c r="G60" i="16"/>
  <c r="B103" i="15"/>
  <c r="A102" i="13" s="1"/>
  <c r="H61" i="18" l="1"/>
  <c r="J60" i="18"/>
  <c r="I60" i="18"/>
  <c r="G60" i="17"/>
  <c r="I59" i="17"/>
  <c r="H59" i="17"/>
  <c r="F62" i="16"/>
  <c r="H62" i="16" s="1"/>
  <c r="G61" i="16"/>
  <c r="B104" i="15"/>
  <c r="A103" i="13" s="1"/>
  <c r="H62" i="18" l="1"/>
  <c r="I61" i="18"/>
  <c r="J61" i="18"/>
  <c r="G61" i="17"/>
  <c r="I60" i="17"/>
  <c r="H60" i="17"/>
  <c r="F63" i="16"/>
  <c r="H63" i="16" s="1"/>
  <c r="G62" i="16"/>
  <c r="B105" i="15"/>
  <c r="H63" i="18" l="1"/>
  <c r="J62" i="18"/>
  <c r="I62" i="18"/>
  <c r="I61" i="17"/>
  <c r="G62" i="17"/>
  <c r="H61" i="17"/>
  <c r="F64" i="16"/>
  <c r="H64" i="16" s="1"/>
  <c r="G63" i="16"/>
  <c r="B106" i="15"/>
  <c r="H64" i="18" l="1"/>
  <c r="I63" i="18"/>
  <c r="J63" i="18"/>
  <c r="I62" i="17"/>
  <c r="G63" i="17"/>
  <c r="H62" i="17"/>
  <c r="F65" i="16"/>
  <c r="H65" i="16" s="1"/>
  <c r="G64" i="16"/>
  <c r="B107" i="15"/>
  <c r="H65" i="18" l="1"/>
  <c r="J64" i="18"/>
  <c r="I64" i="18"/>
  <c r="G64" i="17"/>
  <c r="I63" i="17"/>
  <c r="H63" i="17"/>
  <c r="F66" i="16"/>
  <c r="H66" i="16" s="1"/>
  <c r="G65" i="16"/>
  <c r="B108" i="15"/>
  <c r="H66" i="18" l="1"/>
  <c r="I65" i="18"/>
  <c r="J65" i="18"/>
  <c r="G65" i="17"/>
  <c r="I64" i="17"/>
  <c r="H64" i="17"/>
  <c r="F67" i="16"/>
  <c r="H67" i="16" s="1"/>
  <c r="G66" i="16"/>
  <c r="B109" i="15"/>
  <c r="H67" i="18" l="1"/>
  <c r="J66" i="18"/>
  <c r="I66" i="18"/>
  <c r="I65" i="17"/>
  <c r="G66" i="17"/>
  <c r="H65" i="17"/>
  <c r="F68" i="16"/>
  <c r="H68" i="16" s="1"/>
  <c r="G67" i="16"/>
  <c r="B110" i="15"/>
  <c r="H68" i="18" l="1"/>
  <c r="I67" i="18"/>
  <c r="J67" i="18"/>
  <c r="G67" i="17"/>
  <c r="I66" i="17"/>
  <c r="H66" i="17"/>
  <c r="F69" i="16"/>
  <c r="H69" i="16" s="1"/>
  <c r="G68" i="16"/>
  <c r="B111" i="15"/>
  <c r="H69" i="18" l="1"/>
  <c r="J68" i="18"/>
  <c r="I68" i="18"/>
  <c r="G68" i="17"/>
  <c r="I67" i="17"/>
  <c r="H67" i="17"/>
  <c r="F70" i="16"/>
  <c r="H70" i="16" s="1"/>
  <c r="G69" i="16"/>
  <c r="B112" i="15"/>
  <c r="H70" i="18" l="1"/>
  <c r="I69" i="18"/>
  <c r="J69" i="18"/>
  <c r="G69" i="17"/>
  <c r="I68" i="17"/>
  <c r="H68" i="17"/>
  <c r="F71" i="16"/>
  <c r="H71" i="16" s="1"/>
  <c r="G70" i="16"/>
  <c r="B113" i="15"/>
  <c r="H71" i="18" l="1"/>
  <c r="I70" i="18"/>
  <c r="J70" i="18"/>
  <c r="I69" i="17"/>
  <c r="G70" i="17"/>
  <c r="H69" i="17"/>
  <c r="F72" i="16"/>
  <c r="H72" i="16" s="1"/>
  <c r="G71" i="16"/>
  <c r="B114" i="15"/>
  <c r="H72" i="18" l="1"/>
  <c r="I71" i="18"/>
  <c r="J71" i="18"/>
  <c r="I70" i="17"/>
  <c r="G71" i="17"/>
  <c r="H70" i="17"/>
  <c r="F73" i="16"/>
  <c r="H73" i="16" s="1"/>
  <c r="G72" i="16"/>
  <c r="B115" i="15"/>
  <c r="H73" i="18" l="1"/>
  <c r="J72" i="18"/>
  <c r="I72" i="18"/>
  <c r="G72" i="17"/>
  <c r="I71" i="17"/>
  <c r="H71" i="17"/>
  <c r="F74" i="16"/>
  <c r="H74" i="16" s="1"/>
  <c r="G73" i="16"/>
  <c r="B116" i="15"/>
  <c r="H74" i="18" l="1"/>
  <c r="J73" i="18"/>
  <c r="I73" i="18"/>
  <c r="G73" i="17"/>
  <c r="I72" i="17"/>
  <c r="H72" i="17"/>
  <c r="F75" i="16"/>
  <c r="H75" i="16" s="1"/>
  <c r="G74" i="16"/>
  <c r="B117" i="15"/>
  <c r="H75" i="18" l="1"/>
  <c r="J74" i="18"/>
  <c r="I74" i="18"/>
  <c r="I73" i="17"/>
  <c r="G74" i="17"/>
  <c r="H73" i="17"/>
  <c r="F76" i="16"/>
  <c r="H76" i="16" s="1"/>
  <c r="G75" i="16"/>
  <c r="B118" i="15"/>
  <c r="H76" i="18" l="1"/>
  <c r="I75" i="18"/>
  <c r="J75" i="18"/>
  <c r="G75" i="17"/>
  <c r="I74" i="17"/>
  <c r="H74" i="17"/>
  <c r="F77" i="16"/>
  <c r="H77" i="16" s="1"/>
  <c r="G76" i="16"/>
  <c r="B119" i="15"/>
  <c r="H77" i="18" l="1"/>
  <c r="I76" i="18"/>
  <c r="J76" i="18"/>
  <c r="G76" i="17"/>
  <c r="I75" i="17"/>
  <c r="H75" i="17"/>
  <c r="F78" i="16"/>
  <c r="H78" i="16" s="1"/>
  <c r="G77" i="16"/>
  <c r="B120" i="15"/>
  <c r="H78" i="18" l="1"/>
  <c r="I77" i="18"/>
  <c r="J77" i="18"/>
  <c r="G77" i="17"/>
  <c r="I76" i="17"/>
  <c r="H76" i="17"/>
  <c r="F79" i="16"/>
  <c r="H79" i="16" s="1"/>
  <c r="G78" i="16"/>
  <c r="B121" i="15"/>
  <c r="H79" i="18" l="1"/>
  <c r="I78" i="18"/>
  <c r="J78" i="18"/>
  <c r="I77" i="17"/>
  <c r="G78" i="17"/>
  <c r="H77" i="17"/>
  <c r="F80" i="16"/>
  <c r="H80" i="16" s="1"/>
  <c r="G79" i="16"/>
  <c r="B122" i="15"/>
  <c r="H80" i="18" l="1"/>
  <c r="I79" i="18"/>
  <c r="J79" i="18"/>
  <c r="I78" i="17"/>
  <c r="G79" i="17"/>
  <c r="H78" i="17"/>
  <c r="F81" i="16"/>
  <c r="H81" i="16" s="1"/>
  <c r="G80" i="16"/>
  <c r="B123" i="15"/>
  <c r="H81" i="18" l="1"/>
  <c r="J80" i="18"/>
  <c r="I80" i="18"/>
  <c r="G80" i="17"/>
  <c r="I79" i="17"/>
  <c r="H79" i="17"/>
  <c r="F82" i="16"/>
  <c r="H82" i="16" s="1"/>
  <c r="G81" i="16"/>
  <c r="B124" i="15"/>
  <c r="H82" i="18" l="1"/>
  <c r="I81" i="18"/>
  <c r="J81" i="18"/>
  <c r="G81" i="17"/>
  <c r="I80" i="17"/>
  <c r="H80" i="17"/>
  <c r="F83" i="16"/>
  <c r="H83" i="16" s="1"/>
  <c r="G82" i="16"/>
  <c r="B125" i="15"/>
  <c r="H83" i="18" l="1"/>
  <c r="I82" i="18"/>
  <c r="J82" i="18"/>
  <c r="I81" i="17"/>
  <c r="G82" i="17"/>
  <c r="H81" i="17"/>
  <c r="F84" i="16"/>
  <c r="H84" i="16" s="1"/>
  <c r="J5" i="16" s="1"/>
  <c r="G83" i="16"/>
  <c r="B126" i="15"/>
  <c r="H84" i="18" l="1"/>
  <c r="J83" i="18"/>
  <c r="I83" i="18"/>
  <c r="G83" i="17"/>
  <c r="I82" i="17"/>
  <c r="H82" i="17"/>
  <c r="G84" i="16"/>
  <c r="J3" i="16" s="1"/>
  <c r="B127" i="15"/>
  <c r="H85" i="18" l="1"/>
  <c r="I84" i="18"/>
  <c r="J84" i="18"/>
  <c r="G84" i="17"/>
  <c r="I83" i="17"/>
  <c r="H83" i="17"/>
  <c r="K3" i="16"/>
  <c r="K5" i="16" s="1"/>
  <c r="T8" i="16" s="1"/>
  <c r="B128" i="15"/>
  <c r="H86" i="18" l="1"/>
  <c r="I85" i="18"/>
  <c r="J85" i="18"/>
  <c r="I84" i="17"/>
  <c r="K5" i="17" s="1"/>
  <c r="H84" i="17"/>
  <c r="K3" i="17" s="1"/>
  <c r="B129" i="15"/>
  <c r="H87" i="18" l="1"/>
  <c r="J86" i="18"/>
  <c r="I86" i="18"/>
  <c r="L3" i="17"/>
  <c r="L5" i="17" s="1"/>
  <c r="U8" i="17" s="1"/>
  <c r="B130" i="15"/>
  <c r="H88" i="18" l="1"/>
  <c r="I87" i="18"/>
  <c r="J87" i="18"/>
  <c r="B131" i="15"/>
  <c r="H89" i="18" l="1"/>
  <c r="J88" i="18"/>
  <c r="I88" i="18"/>
  <c r="B132" i="15"/>
  <c r="H90" i="18" l="1"/>
  <c r="I89" i="18"/>
  <c r="J89" i="18"/>
  <c r="B133" i="15"/>
  <c r="H91" i="18" l="1"/>
  <c r="I90" i="18"/>
  <c r="J90" i="18"/>
  <c r="B134" i="15"/>
  <c r="H92" i="18" l="1"/>
  <c r="I91" i="18"/>
  <c r="J91" i="18"/>
  <c r="B135" i="15"/>
  <c r="H93" i="18" l="1"/>
  <c r="J92" i="18"/>
  <c r="I92" i="18"/>
  <c r="B136" i="15"/>
  <c r="H94" i="18" l="1"/>
  <c r="I93" i="18"/>
  <c r="J93" i="18"/>
  <c r="B137" i="15"/>
  <c r="H95" i="18" l="1"/>
  <c r="J94" i="18"/>
  <c r="I94" i="18"/>
  <c r="B138" i="15"/>
  <c r="H96" i="18" l="1"/>
  <c r="I95" i="18"/>
  <c r="J95" i="18"/>
  <c r="B139" i="15"/>
  <c r="H97" i="18" l="1"/>
  <c r="I96" i="18"/>
  <c r="J96" i="18"/>
  <c r="B140" i="15"/>
  <c r="H98" i="18" l="1"/>
  <c r="I97" i="18"/>
  <c r="J97" i="18"/>
  <c r="B141" i="15"/>
  <c r="H99" i="18" l="1"/>
  <c r="I98" i="18"/>
  <c r="J98" i="18"/>
  <c r="B142" i="15"/>
  <c r="H100" i="18" l="1"/>
  <c r="I99" i="18"/>
  <c r="J99" i="18"/>
  <c r="B143" i="15"/>
  <c r="H101" i="18" l="1"/>
  <c r="J100" i="18"/>
  <c r="I100" i="18"/>
  <c r="B144" i="15"/>
  <c r="H102" i="18" l="1"/>
  <c r="I101" i="18"/>
  <c r="J101" i="18"/>
  <c r="B145" i="15"/>
  <c r="H103" i="18" l="1"/>
  <c r="I102" i="18"/>
  <c r="J102" i="18"/>
  <c r="B146" i="15"/>
  <c r="H104" i="18" l="1"/>
  <c r="J103" i="18"/>
  <c r="I103" i="18"/>
  <c r="B147" i="15"/>
  <c r="H105" i="18" l="1"/>
  <c r="I104" i="18"/>
  <c r="J104" i="18"/>
  <c r="B148" i="15"/>
  <c r="H106" i="18" l="1"/>
  <c r="I105" i="18"/>
  <c r="J105" i="18"/>
  <c r="B149" i="15"/>
  <c r="H107" i="18" l="1"/>
  <c r="J106" i="18"/>
  <c r="I106" i="18"/>
  <c r="B150" i="15"/>
  <c r="H108" i="18" l="1"/>
  <c r="I107" i="18"/>
  <c r="J107" i="18"/>
  <c r="B151" i="15"/>
  <c r="H109" i="18" l="1"/>
  <c r="I108" i="18"/>
  <c r="J108" i="18"/>
  <c r="B152" i="15"/>
  <c r="H110" i="18" l="1"/>
  <c r="J109" i="18"/>
  <c r="I109" i="18"/>
  <c r="B153" i="15"/>
  <c r="H111" i="18" l="1"/>
  <c r="J110" i="18"/>
  <c r="I110" i="18"/>
  <c r="B154" i="15"/>
  <c r="H112" i="18" l="1"/>
  <c r="J111" i="18"/>
  <c r="I111" i="18"/>
  <c r="B155" i="15"/>
  <c r="H113" i="18" l="1"/>
  <c r="I112" i="18"/>
  <c r="J112" i="18"/>
  <c r="B156" i="15"/>
  <c r="H114" i="18" l="1"/>
  <c r="J113" i="18"/>
  <c r="I113" i="18"/>
  <c r="B157" i="15"/>
  <c r="H115" i="18" l="1"/>
  <c r="I114" i="18"/>
  <c r="J114" i="18"/>
  <c r="B158" i="15"/>
  <c r="H116" i="18" l="1"/>
  <c r="I115" i="18"/>
  <c r="J115" i="18"/>
  <c r="B159" i="15"/>
  <c r="H117" i="18" l="1"/>
  <c r="I116" i="18"/>
  <c r="J116" i="18"/>
  <c r="B160" i="15"/>
  <c r="H118" i="18" l="1"/>
  <c r="I117" i="18"/>
  <c r="J117" i="18"/>
  <c r="B161" i="15"/>
  <c r="H119" i="18" l="1"/>
  <c r="J118" i="18"/>
  <c r="I118" i="18"/>
  <c r="B162" i="15"/>
  <c r="H120" i="18" l="1"/>
  <c r="I119" i="18"/>
  <c r="J119" i="18"/>
  <c r="B163" i="15"/>
  <c r="H121" i="18" l="1"/>
  <c r="I120" i="18"/>
  <c r="J120" i="18"/>
  <c r="B164" i="15"/>
  <c r="H122" i="18" l="1"/>
  <c r="I121" i="18"/>
  <c r="J121" i="18"/>
  <c r="B165" i="15"/>
  <c r="H123" i="18" l="1"/>
  <c r="I122" i="18"/>
  <c r="J122" i="18"/>
  <c r="B166" i="15"/>
  <c r="H124" i="18" l="1"/>
  <c r="I123" i="18"/>
  <c r="J123" i="18"/>
  <c r="B167" i="15"/>
  <c r="H125" i="18" l="1"/>
  <c r="I124" i="18"/>
  <c r="J124" i="18"/>
  <c r="B168" i="15"/>
  <c r="H126" i="18" l="1"/>
  <c r="I125" i="18"/>
  <c r="J125" i="18"/>
  <c r="B169" i="15"/>
  <c r="H127" i="18" l="1"/>
  <c r="I126" i="18"/>
  <c r="J126" i="18"/>
  <c r="B170" i="15"/>
  <c r="H128" i="18" l="1"/>
  <c r="I127" i="18"/>
  <c r="J127" i="18"/>
  <c r="B171" i="15"/>
  <c r="H129" i="18" l="1"/>
  <c r="I128" i="18"/>
  <c r="J128" i="18"/>
  <c r="B172" i="15"/>
  <c r="H130" i="18" l="1"/>
  <c r="I129" i="18"/>
  <c r="J129" i="18"/>
  <c r="B173" i="15"/>
  <c r="H131" i="18" l="1"/>
  <c r="I130" i="18"/>
  <c r="J130" i="18"/>
  <c r="B174" i="15"/>
  <c r="H132" i="18" l="1"/>
  <c r="I131" i="18"/>
  <c r="J131" i="18"/>
  <c r="B175" i="15"/>
  <c r="H133" i="18" l="1"/>
  <c r="I132" i="18"/>
  <c r="J132" i="18"/>
  <c r="B176" i="15"/>
  <c r="H134" i="18" l="1"/>
  <c r="I133" i="18"/>
  <c r="J133" i="18"/>
  <c r="B177" i="15"/>
  <c r="H135" i="18" l="1"/>
  <c r="I134" i="18"/>
  <c r="J134" i="18"/>
  <c r="B178" i="15"/>
  <c r="H136" i="18" l="1"/>
  <c r="I135" i="18"/>
  <c r="J135" i="18"/>
  <c r="B179" i="15"/>
  <c r="H137" i="18" l="1"/>
  <c r="I136" i="18"/>
  <c r="J136" i="18"/>
  <c r="B180" i="15"/>
  <c r="H138" i="18" l="1"/>
  <c r="I137" i="18"/>
  <c r="J137" i="18"/>
  <c r="B181" i="15"/>
  <c r="H139" i="18" l="1"/>
  <c r="I138" i="18"/>
  <c r="J138" i="18"/>
  <c r="B182" i="15"/>
  <c r="H140" i="18" l="1"/>
  <c r="I139" i="18"/>
  <c r="J139" i="18"/>
  <c r="B183" i="15"/>
  <c r="H141" i="18" l="1"/>
  <c r="I140" i="18"/>
  <c r="J140" i="18"/>
  <c r="B184" i="15"/>
  <c r="H142" i="18" l="1"/>
  <c r="I141" i="18"/>
  <c r="J141" i="18"/>
  <c r="B185" i="15"/>
  <c r="H143" i="18" l="1"/>
  <c r="I142" i="18"/>
  <c r="J142" i="18"/>
  <c r="B186" i="15"/>
  <c r="H144" i="18" l="1"/>
  <c r="I143" i="18"/>
  <c r="J143" i="18"/>
  <c r="B187" i="15"/>
  <c r="H145" i="18" l="1"/>
  <c r="I144" i="18"/>
  <c r="J144" i="18"/>
  <c r="B188" i="15"/>
  <c r="H146" i="18" l="1"/>
  <c r="I145" i="18"/>
  <c r="J145" i="18"/>
  <c r="B189" i="15"/>
  <c r="H147" i="18" l="1"/>
  <c r="I146" i="18"/>
  <c r="J146" i="18"/>
  <c r="B190" i="15"/>
  <c r="H148" i="18" l="1"/>
  <c r="I147" i="18"/>
  <c r="J147" i="18"/>
  <c r="B191" i="15"/>
  <c r="I148" i="18" l="1"/>
  <c r="J148" i="18"/>
  <c r="B192" i="15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L3" i="18" l="1"/>
  <c r="L5" i="18"/>
  <c r="B203" i="15"/>
  <c r="M3" i="18" l="1"/>
  <c r="M5" i="18" s="1"/>
  <c r="Z6" i="18" s="1"/>
  <c r="B204" i="15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O83" i="13" l="1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T14" i="2"/>
  <c r="T13" i="2"/>
  <c r="R3" i="2" l="1"/>
  <c r="J4" i="5"/>
  <c r="P189" i="12"/>
  <c r="P185" i="12"/>
  <c r="P193" i="12"/>
  <c r="P180" i="12"/>
  <c r="P191" i="12"/>
  <c r="P184" i="12"/>
  <c r="P186" i="12"/>
  <c r="P190" i="12"/>
  <c r="P178" i="12"/>
  <c r="P177" i="12"/>
  <c r="P192" i="12"/>
  <c r="P179" i="12"/>
  <c r="P182" i="12"/>
  <c r="P176" i="12"/>
  <c r="P194" i="12"/>
  <c r="P183" i="12"/>
  <c r="P181" i="12"/>
  <c r="P187" i="12"/>
  <c r="P188" i="12"/>
  <c r="P172" i="12"/>
  <c r="P174" i="12"/>
  <c r="P164" i="12"/>
  <c r="P168" i="12"/>
  <c r="P162" i="12"/>
  <c r="P160" i="12"/>
  <c r="P170" i="12"/>
  <c r="P166" i="12"/>
  <c r="P171" i="12"/>
  <c r="P161" i="12"/>
  <c r="P167" i="12"/>
  <c r="P159" i="12"/>
  <c r="P165" i="12"/>
  <c r="P163" i="12"/>
  <c r="P175" i="12"/>
  <c r="P169" i="12"/>
  <c r="P173" i="12"/>
  <c r="P157" i="12"/>
  <c r="P155" i="12"/>
  <c r="P149" i="12"/>
  <c r="P145" i="12"/>
  <c r="P151" i="12"/>
  <c r="P158" i="12"/>
  <c r="P147" i="12"/>
  <c r="P150" i="12"/>
  <c r="P146" i="12"/>
  <c r="P154" i="12"/>
  <c r="P148" i="12"/>
  <c r="P153" i="12"/>
  <c r="P156" i="12"/>
  <c r="P152" i="12"/>
  <c r="P95" i="12"/>
  <c r="P131" i="12"/>
  <c r="P135" i="12"/>
  <c r="P139" i="12"/>
  <c r="P105" i="12"/>
  <c r="P141" i="12"/>
  <c r="P143" i="12"/>
  <c r="P101" i="12"/>
  <c r="P103" i="12"/>
  <c r="P133" i="12"/>
  <c r="P137" i="12"/>
  <c r="P127" i="12"/>
  <c r="P87" i="12"/>
  <c r="P91" i="12"/>
  <c r="P118" i="12"/>
  <c r="P85" i="12"/>
  <c r="P92" i="12"/>
  <c r="P144" i="12"/>
  <c r="P142" i="12"/>
  <c r="P115" i="12"/>
  <c r="P98" i="12"/>
  <c r="P113" i="12"/>
  <c r="P108" i="12"/>
  <c r="P88" i="12"/>
  <c r="P94" i="12"/>
  <c r="P129" i="12"/>
  <c r="P114" i="12"/>
  <c r="P93" i="12"/>
  <c r="P120" i="12"/>
  <c r="P104" i="12"/>
  <c r="P124" i="12"/>
  <c r="P134" i="12"/>
  <c r="P112" i="12"/>
  <c r="P117" i="12"/>
  <c r="P122" i="12"/>
  <c r="P109" i="12"/>
  <c r="P123" i="12"/>
  <c r="P110" i="12"/>
  <c r="P136" i="12"/>
  <c r="P128" i="12"/>
  <c r="P111" i="12"/>
  <c r="P90" i="12"/>
  <c r="P121" i="12"/>
  <c r="P132" i="12"/>
  <c r="P102" i="12"/>
  <c r="P138" i="12"/>
  <c r="P99" i="12"/>
  <c r="P126" i="12"/>
  <c r="P140" i="12"/>
  <c r="P86" i="12"/>
  <c r="P125" i="12"/>
  <c r="P89" i="12"/>
  <c r="P96" i="12"/>
  <c r="P119" i="12"/>
  <c r="P130" i="12"/>
  <c r="P116" i="12"/>
  <c r="P100" i="12"/>
  <c r="P97" i="12"/>
  <c r="P106" i="12"/>
  <c r="P84" i="12"/>
  <c r="P107" i="12"/>
  <c r="H4" i="2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4" i="12"/>
  <c r="F4" i="12"/>
  <c r="R74" i="13"/>
  <c r="F64" i="2"/>
  <c r="F56" i="2"/>
  <c r="F48" i="2"/>
  <c r="F40" i="2"/>
  <c r="F32" i="2"/>
  <c r="F23" i="2"/>
  <c r="F15" i="2"/>
  <c r="F7" i="2"/>
  <c r="F66" i="2"/>
  <c r="F58" i="2"/>
  <c r="F50" i="2"/>
  <c r="F42" i="2"/>
  <c r="F34" i="2"/>
  <c r="F25" i="2"/>
  <c r="F17" i="2"/>
  <c r="F9" i="2"/>
  <c r="F71" i="2"/>
  <c r="F63" i="2"/>
  <c r="F55" i="2"/>
  <c r="F47" i="2"/>
  <c r="F39" i="2"/>
  <c r="F31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65" i="2"/>
  <c r="F57" i="2"/>
  <c r="F49" i="2"/>
  <c r="F41" i="2"/>
  <c r="F33" i="2"/>
  <c r="F24" i="2"/>
  <c r="F16" i="2"/>
  <c r="F8" i="2"/>
  <c r="F70" i="2"/>
  <c r="F62" i="2"/>
  <c r="F54" i="2"/>
  <c r="F46" i="2"/>
  <c r="F38" i="2"/>
  <c r="F30" i="2"/>
  <c r="F21" i="2"/>
  <c r="F13" i="2"/>
  <c r="F5" i="2"/>
  <c r="F6" i="2"/>
  <c r="F69" i="2"/>
  <c r="F61" i="2"/>
  <c r="F53" i="2"/>
  <c r="F45" i="2"/>
  <c r="F37" i="2"/>
  <c r="F29" i="2"/>
  <c r="F20" i="2"/>
  <c r="F12" i="2"/>
  <c r="F4" i="2"/>
  <c r="F22" i="2"/>
  <c r="F68" i="2"/>
  <c r="F60" i="2"/>
  <c r="F52" i="2"/>
  <c r="F44" i="2"/>
  <c r="F36" i="2"/>
  <c r="F28" i="2"/>
  <c r="F19" i="2"/>
  <c r="F11" i="2"/>
  <c r="F14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60" i="5"/>
  <c r="Q36" i="5"/>
  <c r="Q20" i="5"/>
  <c r="Q11" i="5"/>
  <c r="Q67" i="5"/>
  <c r="Q59" i="5"/>
  <c r="Q51" i="5"/>
  <c r="Q35" i="5"/>
  <c r="Q27" i="5"/>
  <c r="Q19" i="5"/>
  <c r="Q66" i="5"/>
  <c r="Q42" i="5"/>
  <c r="Q34" i="5"/>
  <c r="Q10" i="5"/>
  <c r="Q44" i="5"/>
  <c r="Q8" i="5"/>
  <c r="Q40" i="5"/>
  <c r="Q56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P108" i="2" l="1"/>
  <c r="P107" i="2"/>
  <c r="P109" i="2"/>
  <c r="P110" i="2"/>
  <c r="G108" i="2"/>
  <c r="G110" i="2"/>
  <c r="G109" i="2"/>
  <c r="G107" i="2"/>
  <c r="P106" i="2"/>
  <c r="P88" i="2"/>
  <c r="P86" i="2"/>
  <c r="P76" i="2"/>
  <c r="P72" i="2"/>
  <c r="P80" i="2"/>
  <c r="P102" i="2"/>
  <c r="P100" i="2"/>
  <c r="P82" i="2"/>
  <c r="P98" i="2"/>
  <c r="P84" i="2"/>
  <c r="P92" i="2"/>
  <c r="P104" i="2"/>
  <c r="P78" i="2"/>
  <c r="P90" i="2"/>
  <c r="P94" i="2"/>
  <c r="P74" i="2"/>
  <c r="P96" i="2"/>
  <c r="P87" i="2"/>
  <c r="P89" i="2"/>
  <c r="P97" i="2"/>
  <c r="P85" i="2"/>
  <c r="P91" i="2"/>
  <c r="P99" i="2"/>
  <c r="P73" i="2"/>
  <c r="P83" i="2"/>
  <c r="P77" i="2"/>
  <c r="P95" i="2"/>
  <c r="P93" i="2"/>
  <c r="P75" i="2"/>
  <c r="P79" i="2"/>
  <c r="P105" i="2"/>
  <c r="P101" i="2"/>
  <c r="P81" i="2"/>
  <c r="P103" i="2"/>
  <c r="G15" i="2"/>
  <c r="G106" i="2"/>
  <c r="G104" i="2"/>
  <c r="G80" i="2"/>
  <c r="G102" i="2"/>
  <c r="G72" i="2"/>
  <c r="G98" i="2"/>
  <c r="G96" i="2"/>
  <c r="G82" i="2"/>
  <c r="G76" i="2"/>
  <c r="G78" i="2"/>
  <c r="G100" i="2"/>
  <c r="G74" i="2"/>
  <c r="G84" i="2"/>
  <c r="G85" i="2"/>
  <c r="G101" i="2"/>
  <c r="G86" i="2"/>
  <c r="G79" i="2"/>
  <c r="G83" i="2"/>
  <c r="G94" i="2"/>
  <c r="G81" i="2"/>
  <c r="G89" i="2"/>
  <c r="G97" i="2"/>
  <c r="G77" i="2"/>
  <c r="G90" i="2"/>
  <c r="G91" i="2"/>
  <c r="G73" i="2"/>
  <c r="G87" i="2"/>
  <c r="G92" i="2"/>
  <c r="G95" i="2"/>
  <c r="G75" i="2"/>
  <c r="G99" i="2"/>
  <c r="G93" i="2"/>
  <c r="G103" i="2"/>
  <c r="G105" i="2"/>
  <c r="G88" i="2"/>
  <c r="T3" i="5"/>
  <c r="G83" i="12"/>
  <c r="E84" i="12"/>
  <c r="G13" i="2"/>
  <c r="G56" i="2"/>
  <c r="G32" i="2"/>
  <c r="G8" i="2"/>
  <c r="G37" i="2"/>
  <c r="G55" i="2"/>
  <c r="G31" i="2"/>
  <c r="G7" i="2"/>
  <c r="G53" i="2"/>
  <c r="G29" i="2"/>
  <c r="G5" i="2"/>
  <c r="G24" i="2"/>
  <c r="G23" i="2"/>
  <c r="G63" i="2"/>
  <c r="G71" i="2"/>
  <c r="G47" i="2"/>
  <c r="G69" i="2"/>
  <c r="G45" i="2"/>
  <c r="G21" i="2"/>
  <c r="G48" i="2"/>
  <c r="G64" i="2"/>
  <c r="G40" i="2"/>
  <c r="G3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P48" i="2"/>
  <c r="P31" i="2"/>
  <c r="P14" i="2"/>
  <c r="P10" i="2"/>
  <c r="P21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13" i="2"/>
  <c r="P18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15" i="2"/>
  <c r="P25" i="2"/>
  <c r="P62" i="2"/>
  <c r="P69" i="2"/>
  <c r="P5" i="2"/>
  <c r="P68" i="2"/>
  <c r="P4" i="2"/>
  <c r="P24" i="2"/>
  <c r="P71" i="2"/>
  <c r="P7" i="2"/>
  <c r="P54" i="2"/>
  <c r="P61" i="2"/>
  <c r="P60" i="2"/>
  <c r="P17" i="2"/>
  <c r="P63" i="2"/>
  <c r="P59" i="2"/>
  <c r="P52" i="2"/>
  <c r="P55" i="2"/>
  <c r="P27" i="2"/>
  <c r="P51" i="2"/>
  <c r="P9" i="2"/>
  <c r="P67" i="2"/>
  <c r="P30" i="2"/>
  <c r="P37" i="2"/>
  <c r="P3" i="2"/>
  <c r="P29" i="2"/>
  <c r="G6" i="2"/>
  <c r="G61" i="2"/>
  <c r="G39" i="2"/>
  <c r="G16" i="2"/>
  <c r="E85" i="12" l="1"/>
  <c r="F84" i="12"/>
  <c r="G84" i="12"/>
  <c r="H5" i="5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R5" i="2"/>
  <c r="G66" i="2"/>
  <c r="G28" i="2"/>
  <c r="G46" i="2"/>
  <c r="G57" i="2"/>
  <c r="G10" i="2"/>
  <c r="G27" i="2"/>
  <c r="G36" i="2"/>
  <c r="G54" i="2"/>
  <c r="G65" i="2"/>
  <c r="G18" i="2"/>
  <c r="G35" i="2"/>
  <c r="G44" i="2"/>
  <c r="G62" i="2"/>
  <c r="G9" i="2"/>
  <c r="G26" i="2"/>
  <c r="G43" i="2"/>
  <c r="G52" i="2"/>
  <c r="G38" i="2"/>
  <c r="G70" i="2"/>
  <c r="G17" i="2"/>
  <c r="G34" i="2"/>
  <c r="G51" i="2"/>
  <c r="G60" i="2"/>
  <c r="G49" i="2"/>
  <c r="G14" i="2"/>
  <c r="G25" i="2"/>
  <c r="G42" i="2"/>
  <c r="G59" i="2"/>
  <c r="G4" i="2"/>
  <c r="G68" i="2"/>
  <c r="G22" i="2"/>
  <c r="G33" i="2"/>
  <c r="G50" i="2"/>
  <c r="G67" i="2"/>
  <c r="G12" i="2"/>
  <c r="G19" i="2"/>
  <c r="G30" i="2"/>
  <c r="G41" i="2"/>
  <c r="G58" i="2"/>
  <c r="G11" i="2"/>
  <c r="G20" i="2"/>
  <c r="F85" i="12" l="1"/>
  <c r="E86" i="12"/>
  <c r="G85" i="12"/>
  <c r="I5" i="2"/>
  <c r="H6" i="5"/>
  <c r="I6" i="5"/>
  <c r="L3" i="13"/>
  <c r="L5" i="13" s="1"/>
  <c r="T5" i="13"/>
  <c r="T3" i="13"/>
  <c r="S3" i="12"/>
  <c r="S5" i="12" s="1"/>
  <c r="G7" i="5"/>
  <c r="S3" i="2"/>
  <c r="S5" i="2" s="1"/>
  <c r="F86" i="12" l="1"/>
  <c r="E87" i="12"/>
  <c r="G86" i="12"/>
  <c r="H7" i="5"/>
  <c r="I7" i="5"/>
  <c r="U3" i="13"/>
  <c r="U5" i="13" s="1"/>
  <c r="Y6" i="13" s="1"/>
  <c r="G8" i="5"/>
  <c r="J3" i="2"/>
  <c r="J5" i="2" s="1"/>
  <c r="W6" i="2" s="1"/>
  <c r="E88" i="12" l="1"/>
  <c r="F87" i="12"/>
  <c r="G87" i="12"/>
  <c r="H8" i="5"/>
  <c r="I8" i="5"/>
  <c r="G9" i="5"/>
  <c r="E89" i="12" l="1"/>
  <c r="F88" i="12"/>
  <c r="G88" i="12"/>
  <c r="H9" i="5"/>
  <c r="I9" i="5"/>
  <c r="G10" i="5"/>
  <c r="F89" i="12" l="1"/>
  <c r="E90" i="12"/>
  <c r="G89" i="12"/>
  <c r="H10" i="5"/>
  <c r="I10" i="5"/>
  <c r="G11" i="5"/>
  <c r="F90" i="12" l="1"/>
  <c r="E91" i="12"/>
  <c r="G90" i="12"/>
  <c r="H11" i="5"/>
  <c r="I11" i="5"/>
  <c r="G12" i="5"/>
  <c r="F91" i="12" l="1"/>
  <c r="E92" i="12"/>
  <c r="G91" i="12"/>
  <c r="H12" i="5"/>
  <c r="I12" i="5"/>
  <c r="G13" i="5"/>
  <c r="E93" i="12" l="1"/>
  <c r="F92" i="12"/>
  <c r="G92" i="12"/>
  <c r="H13" i="5"/>
  <c r="I13" i="5"/>
  <c r="G14" i="5"/>
  <c r="F93" i="12" l="1"/>
  <c r="E94" i="12"/>
  <c r="G93" i="12"/>
  <c r="H14" i="5"/>
  <c r="I14" i="5"/>
  <c r="G15" i="5"/>
  <c r="F94" i="12" l="1"/>
  <c r="E95" i="12"/>
  <c r="G94" i="12"/>
  <c r="H15" i="5"/>
  <c r="I15" i="5"/>
  <c r="G16" i="5"/>
  <c r="F95" i="12" l="1"/>
  <c r="E96" i="12"/>
  <c r="G95" i="12"/>
  <c r="H16" i="5"/>
  <c r="I16" i="5"/>
  <c r="G17" i="5"/>
  <c r="E97" i="12" l="1"/>
  <c r="F96" i="12"/>
  <c r="G96" i="12"/>
  <c r="H17" i="5"/>
  <c r="I17" i="5"/>
  <c r="G18" i="5"/>
  <c r="E98" i="12" l="1"/>
  <c r="F97" i="12"/>
  <c r="G97" i="12"/>
  <c r="H18" i="5"/>
  <c r="I18" i="5"/>
  <c r="G19" i="5"/>
  <c r="F98" i="12" l="1"/>
  <c r="E99" i="12"/>
  <c r="G98" i="12"/>
  <c r="H19" i="5"/>
  <c r="I19" i="5"/>
  <c r="G20" i="5"/>
  <c r="E100" i="12" l="1"/>
  <c r="F99" i="12"/>
  <c r="G99" i="12"/>
  <c r="H20" i="5"/>
  <c r="I20" i="5"/>
  <c r="G21" i="5"/>
  <c r="F100" i="12" l="1"/>
  <c r="E101" i="12"/>
  <c r="G100" i="12"/>
  <c r="H21" i="5"/>
  <c r="I21" i="5"/>
  <c r="G22" i="5"/>
  <c r="E102" i="12" l="1"/>
  <c r="F101" i="12"/>
  <c r="G101" i="12"/>
  <c r="H22" i="5"/>
  <c r="I22" i="5"/>
  <c r="G23" i="5"/>
  <c r="E103" i="12" l="1"/>
  <c r="F102" i="12"/>
  <c r="G102" i="12"/>
  <c r="H23" i="5"/>
  <c r="I23" i="5"/>
  <c r="G24" i="5"/>
  <c r="E104" i="12" l="1"/>
  <c r="F103" i="12"/>
  <c r="G103" i="12"/>
  <c r="H24" i="5"/>
  <c r="I24" i="5"/>
  <c r="G25" i="5"/>
  <c r="E105" i="12" l="1"/>
  <c r="F104" i="12"/>
  <c r="G104" i="12"/>
  <c r="H25" i="5"/>
  <c r="I25" i="5"/>
  <c r="G26" i="5"/>
  <c r="E106" i="12" l="1"/>
  <c r="F105" i="12"/>
  <c r="G105" i="12"/>
  <c r="H26" i="5"/>
  <c r="I26" i="5"/>
  <c r="G27" i="5"/>
  <c r="E107" i="12" l="1"/>
  <c r="F106" i="12"/>
  <c r="G106" i="12"/>
  <c r="H27" i="5"/>
  <c r="I27" i="5"/>
  <c r="G28" i="5"/>
  <c r="E108" i="12" l="1"/>
  <c r="F107" i="12"/>
  <c r="G107" i="12"/>
  <c r="H28" i="5"/>
  <c r="I28" i="5"/>
  <c r="G29" i="5"/>
  <c r="E109" i="12" l="1"/>
  <c r="F108" i="12"/>
  <c r="G108" i="12"/>
  <c r="H29" i="5"/>
  <c r="I29" i="5"/>
  <c r="G30" i="5"/>
  <c r="E110" i="12" l="1"/>
  <c r="F109" i="12"/>
  <c r="G109" i="12"/>
  <c r="H30" i="5"/>
  <c r="I30" i="5"/>
  <c r="G31" i="5"/>
  <c r="E111" i="12" l="1"/>
  <c r="F110" i="12"/>
  <c r="G110" i="12"/>
  <c r="H31" i="5"/>
  <c r="I31" i="5"/>
  <c r="G32" i="5"/>
  <c r="E112" i="12" l="1"/>
  <c r="F111" i="12"/>
  <c r="G111" i="12"/>
  <c r="H32" i="5"/>
  <c r="I32" i="5"/>
  <c r="G33" i="5"/>
  <c r="E113" i="12" l="1"/>
  <c r="F112" i="12"/>
  <c r="G112" i="12"/>
  <c r="H33" i="5"/>
  <c r="I33" i="5"/>
  <c r="G34" i="5"/>
  <c r="E114" i="12" l="1"/>
  <c r="F113" i="12"/>
  <c r="G113" i="12"/>
  <c r="H34" i="5"/>
  <c r="I34" i="5"/>
  <c r="G35" i="5"/>
  <c r="E115" i="12" l="1"/>
  <c r="F114" i="12"/>
  <c r="G114" i="12"/>
  <c r="H35" i="5"/>
  <c r="I35" i="5"/>
  <c r="G36" i="5"/>
  <c r="F115" i="12" l="1"/>
  <c r="E116" i="12"/>
  <c r="G115" i="12"/>
  <c r="H36" i="5"/>
  <c r="I36" i="5"/>
  <c r="G37" i="5"/>
  <c r="E117" i="12" l="1"/>
  <c r="F116" i="12"/>
  <c r="G116" i="12"/>
  <c r="H37" i="5"/>
  <c r="I37" i="5"/>
  <c r="G38" i="5"/>
  <c r="E118" i="12" l="1"/>
  <c r="F117" i="12"/>
  <c r="G117" i="12"/>
  <c r="H38" i="5"/>
  <c r="I38" i="5"/>
  <c r="G39" i="5"/>
  <c r="F118" i="12" l="1"/>
  <c r="E119" i="12"/>
  <c r="G118" i="12"/>
  <c r="H39" i="5"/>
  <c r="I39" i="5"/>
  <c r="G40" i="5"/>
  <c r="E120" i="12" l="1"/>
  <c r="F119" i="12"/>
  <c r="G119" i="12"/>
  <c r="H40" i="5"/>
  <c r="I40" i="5"/>
  <c r="G41" i="5"/>
  <c r="E121" i="12" l="1"/>
  <c r="F120" i="12"/>
  <c r="G120" i="12"/>
  <c r="H41" i="5"/>
  <c r="I41" i="5"/>
  <c r="G42" i="5"/>
  <c r="E122" i="12" l="1"/>
  <c r="F121" i="12"/>
  <c r="G121" i="12"/>
  <c r="H42" i="5"/>
  <c r="I42" i="5"/>
  <c r="G43" i="5"/>
  <c r="F122" i="12" l="1"/>
  <c r="E123" i="12"/>
  <c r="G122" i="12"/>
  <c r="H43" i="5"/>
  <c r="I43" i="5"/>
  <c r="G44" i="5"/>
  <c r="F123" i="12" l="1"/>
  <c r="E124" i="12"/>
  <c r="G123" i="12"/>
  <c r="H44" i="5"/>
  <c r="I44" i="5"/>
  <c r="G45" i="5"/>
  <c r="F124" i="12" l="1"/>
  <c r="E125" i="12"/>
  <c r="G124" i="12"/>
  <c r="H45" i="5"/>
  <c r="I45" i="5"/>
  <c r="G46" i="5"/>
  <c r="E126" i="12" l="1"/>
  <c r="F125" i="12"/>
  <c r="G125" i="12"/>
  <c r="H46" i="5"/>
  <c r="I46" i="5"/>
  <c r="G47" i="5"/>
  <c r="F126" i="12" l="1"/>
  <c r="E127" i="12"/>
  <c r="G126" i="12"/>
  <c r="H47" i="5"/>
  <c r="I47" i="5"/>
  <c r="G48" i="5"/>
  <c r="F127" i="12" l="1"/>
  <c r="E128" i="12"/>
  <c r="G127" i="12"/>
  <c r="H48" i="5"/>
  <c r="I48" i="5"/>
  <c r="G49" i="5"/>
  <c r="E129" i="12" l="1"/>
  <c r="F128" i="12"/>
  <c r="G128" i="12"/>
  <c r="H49" i="5"/>
  <c r="I49" i="5"/>
  <c r="G50" i="5"/>
  <c r="E130" i="12" l="1"/>
  <c r="F129" i="12"/>
  <c r="G129" i="12"/>
  <c r="H50" i="5"/>
  <c r="I50" i="5"/>
  <c r="G51" i="5"/>
  <c r="E131" i="12" l="1"/>
  <c r="F130" i="12"/>
  <c r="G130" i="12"/>
  <c r="H51" i="5"/>
  <c r="I51" i="5"/>
  <c r="G52" i="5"/>
  <c r="E132" i="12" l="1"/>
  <c r="F131" i="12"/>
  <c r="G131" i="12"/>
  <c r="H52" i="5"/>
  <c r="I52" i="5"/>
  <c r="G53" i="5"/>
  <c r="E133" i="12" l="1"/>
  <c r="F132" i="12"/>
  <c r="G132" i="12"/>
  <c r="H53" i="5"/>
  <c r="I53" i="5"/>
  <c r="G54" i="5"/>
  <c r="E134" i="12" l="1"/>
  <c r="F133" i="12"/>
  <c r="G133" i="12"/>
  <c r="H54" i="5"/>
  <c r="I54" i="5"/>
  <c r="G55" i="5"/>
  <c r="E135" i="12" l="1"/>
  <c r="F134" i="12"/>
  <c r="G134" i="12"/>
  <c r="H55" i="5"/>
  <c r="I55" i="5"/>
  <c r="G56" i="5"/>
  <c r="F135" i="12" l="1"/>
  <c r="E136" i="12"/>
  <c r="G135" i="12"/>
  <c r="H56" i="5"/>
  <c r="I56" i="5"/>
  <c r="G57" i="5"/>
  <c r="E137" i="12" l="1"/>
  <c r="F136" i="12"/>
  <c r="G136" i="12"/>
  <c r="H57" i="5"/>
  <c r="I57" i="5"/>
  <c r="G58" i="5"/>
  <c r="E138" i="12" l="1"/>
  <c r="F137" i="12"/>
  <c r="G137" i="12"/>
  <c r="H58" i="5"/>
  <c r="I58" i="5"/>
  <c r="G59" i="5"/>
  <c r="E139" i="12" l="1"/>
  <c r="F138" i="12"/>
  <c r="G138" i="12"/>
  <c r="H59" i="5"/>
  <c r="I59" i="5"/>
  <c r="G60" i="5"/>
  <c r="F139" i="12" l="1"/>
  <c r="E140" i="12"/>
  <c r="G139" i="12"/>
  <c r="H60" i="5"/>
  <c r="I60" i="5"/>
  <c r="G61" i="5"/>
  <c r="F140" i="12" l="1"/>
  <c r="E141" i="12"/>
  <c r="G140" i="12"/>
  <c r="H61" i="5"/>
  <c r="I61" i="5"/>
  <c r="G62" i="5"/>
  <c r="F141" i="12" l="1"/>
  <c r="E142" i="12"/>
  <c r="G141" i="12"/>
  <c r="H62" i="5"/>
  <c r="I62" i="5"/>
  <c r="G63" i="5"/>
  <c r="E143" i="12" l="1"/>
  <c r="F142" i="12"/>
  <c r="G142" i="12"/>
  <c r="H63" i="5"/>
  <c r="I63" i="5"/>
  <c r="G64" i="5"/>
  <c r="F143" i="12" l="1"/>
  <c r="E144" i="12"/>
  <c r="G143" i="12"/>
  <c r="H64" i="5"/>
  <c r="I64" i="5"/>
  <c r="G65" i="5"/>
  <c r="E145" i="12" l="1"/>
  <c r="F144" i="12"/>
  <c r="G144" i="12"/>
  <c r="H65" i="5"/>
  <c r="I65" i="5"/>
  <c r="G66" i="5"/>
  <c r="E146" i="12" l="1"/>
  <c r="F145" i="12"/>
  <c r="G145" i="12"/>
  <c r="H66" i="5"/>
  <c r="I66" i="5"/>
  <c r="G67" i="5"/>
  <c r="E147" i="12" l="1"/>
  <c r="F146" i="12"/>
  <c r="G146" i="12"/>
  <c r="H67" i="5"/>
  <c r="I67" i="5"/>
  <c r="G68" i="5"/>
  <c r="F147" i="12" l="1"/>
  <c r="E148" i="12"/>
  <c r="G147" i="12"/>
  <c r="H68" i="5"/>
  <c r="I68" i="5"/>
  <c r="G69" i="5"/>
  <c r="E149" i="12" l="1"/>
  <c r="F148" i="12"/>
  <c r="G148" i="12"/>
  <c r="H69" i="5"/>
  <c r="I69" i="5"/>
  <c r="G70" i="5"/>
  <c r="E150" i="12" l="1"/>
  <c r="F149" i="12"/>
  <c r="G149" i="12"/>
  <c r="H70" i="5"/>
  <c r="I70" i="5"/>
  <c r="G71" i="5"/>
  <c r="G72" i="5" s="1"/>
  <c r="G73" i="5" l="1"/>
  <c r="H72" i="5"/>
  <c r="I72" i="5"/>
  <c r="F150" i="12"/>
  <c r="E151" i="12"/>
  <c r="G150" i="12"/>
  <c r="H71" i="5"/>
  <c r="I71" i="5"/>
  <c r="H73" i="5" l="1"/>
  <c r="G74" i="5"/>
  <c r="I73" i="5"/>
  <c r="E152" i="12"/>
  <c r="F151" i="12"/>
  <c r="G151" i="12"/>
  <c r="G75" i="5" l="1"/>
  <c r="H74" i="5"/>
  <c r="I74" i="5"/>
  <c r="E153" i="12"/>
  <c r="F152" i="12"/>
  <c r="G152" i="12"/>
  <c r="G76" i="5" l="1"/>
  <c r="H75" i="5"/>
  <c r="I75" i="5"/>
  <c r="F153" i="12"/>
  <c r="E154" i="12"/>
  <c r="G153" i="12"/>
  <c r="G77" i="5" l="1"/>
  <c r="H76" i="5"/>
  <c r="I76" i="5"/>
  <c r="E155" i="12"/>
  <c r="F154" i="12"/>
  <c r="G154" i="12"/>
  <c r="G78" i="5" l="1"/>
  <c r="H77" i="5"/>
  <c r="I77" i="5"/>
  <c r="F155" i="12"/>
  <c r="E156" i="12"/>
  <c r="G155" i="12"/>
  <c r="G79" i="5" l="1"/>
  <c r="H78" i="5"/>
  <c r="I78" i="5"/>
  <c r="F156" i="12"/>
  <c r="E157" i="12"/>
  <c r="G156" i="12"/>
  <c r="G80" i="5" l="1"/>
  <c r="H79" i="5"/>
  <c r="I79" i="5"/>
  <c r="E158" i="12"/>
  <c r="F157" i="12"/>
  <c r="G157" i="12"/>
  <c r="G81" i="5" l="1"/>
  <c r="H80" i="5"/>
  <c r="I80" i="5"/>
  <c r="E159" i="12"/>
  <c r="F158" i="12"/>
  <c r="G158" i="12"/>
  <c r="G82" i="5" l="1"/>
  <c r="H81" i="5"/>
  <c r="I81" i="5"/>
  <c r="F159" i="12"/>
  <c r="E160" i="12"/>
  <c r="G159" i="12"/>
  <c r="G83" i="5" l="1"/>
  <c r="H82" i="5"/>
  <c r="I82" i="5"/>
  <c r="F160" i="12"/>
  <c r="E161" i="12"/>
  <c r="G160" i="12"/>
  <c r="G84" i="5" l="1"/>
  <c r="H83" i="5"/>
  <c r="I83" i="5"/>
  <c r="F161" i="12"/>
  <c r="E162" i="12"/>
  <c r="G161" i="12"/>
  <c r="G85" i="5" l="1"/>
  <c r="H84" i="5"/>
  <c r="I84" i="5"/>
  <c r="E163" i="12"/>
  <c r="F162" i="12"/>
  <c r="G162" i="12"/>
  <c r="G86" i="5" l="1"/>
  <c r="H85" i="5"/>
  <c r="I85" i="5"/>
  <c r="F163" i="12"/>
  <c r="E164" i="12"/>
  <c r="G163" i="12"/>
  <c r="G87" i="5" l="1"/>
  <c r="H86" i="5"/>
  <c r="I86" i="5"/>
  <c r="E165" i="12"/>
  <c r="F164" i="12"/>
  <c r="G164" i="12"/>
  <c r="H87" i="5" l="1"/>
  <c r="G88" i="5"/>
  <c r="I87" i="5"/>
  <c r="F165" i="12"/>
  <c r="E166" i="12"/>
  <c r="G165" i="12"/>
  <c r="G89" i="5" l="1"/>
  <c r="H88" i="5"/>
  <c r="I88" i="5"/>
  <c r="E167" i="12"/>
  <c r="F166" i="12"/>
  <c r="G166" i="12"/>
  <c r="G90" i="5" l="1"/>
  <c r="H89" i="5"/>
  <c r="I89" i="5"/>
  <c r="I3" i="12"/>
  <c r="F167" i="12"/>
  <c r="E168" i="12"/>
  <c r="G167" i="12"/>
  <c r="I5" i="12" s="1"/>
  <c r="G91" i="5" l="1"/>
  <c r="H90" i="5"/>
  <c r="I90" i="5"/>
  <c r="F168" i="12"/>
  <c r="E169" i="12"/>
  <c r="G168" i="12"/>
  <c r="J3" i="12"/>
  <c r="J5" i="12" s="1"/>
  <c r="W6" i="12" s="1"/>
  <c r="G92" i="5" l="1"/>
  <c r="H91" i="5"/>
  <c r="I91" i="5"/>
  <c r="F169" i="12"/>
  <c r="E170" i="12"/>
  <c r="G169" i="12"/>
  <c r="G93" i="5" l="1"/>
  <c r="H92" i="5"/>
  <c r="I92" i="5"/>
  <c r="E171" i="12"/>
  <c r="F170" i="12"/>
  <c r="G170" i="12"/>
  <c r="G94" i="5" l="1"/>
  <c r="H93" i="5"/>
  <c r="I93" i="5"/>
  <c r="F171" i="12"/>
  <c r="E172" i="12"/>
  <c r="G171" i="12"/>
  <c r="G95" i="5" l="1"/>
  <c r="H94" i="5"/>
  <c r="I94" i="5"/>
  <c r="F172" i="12"/>
  <c r="E173" i="12"/>
  <c r="G172" i="12"/>
  <c r="G96" i="5" l="1"/>
  <c r="H95" i="5"/>
  <c r="I95" i="5"/>
  <c r="E174" i="12"/>
  <c r="F173" i="12"/>
  <c r="G173" i="12"/>
  <c r="G97" i="5" l="1"/>
  <c r="H96" i="5"/>
  <c r="I96" i="5"/>
  <c r="E175" i="12"/>
  <c r="F174" i="12"/>
  <c r="G174" i="12"/>
  <c r="G98" i="5" l="1"/>
  <c r="H97" i="5"/>
  <c r="I97" i="5"/>
  <c r="E176" i="12"/>
  <c r="F175" i="12"/>
  <c r="G175" i="12"/>
  <c r="G99" i="5" l="1"/>
  <c r="H98" i="5"/>
  <c r="I98" i="5"/>
  <c r="G176" i="12"/>
  <c r="F176" i="12"/>
  <c r="E177" i="12"/>
  <c r="G100" i="5" l="1"/>
  <c r="H99" i="5"/>
  <c r="I99" i="5"/>
  <c r="E178" i="12"/>
  <c r="G177" i="12"/>
  <c r="F177" i="12"/>
  <c r="G101" i="5" l="1"/>
  <c r="H100" i="5"/>
  <c r="I100" i="5"/>
  <c r="G178" i="12"/>
  <c r="F178" i="12"/>
  <c r="E179" i="12"/>
  <c r="G102" i="5" l="1"/>
  <c r="H101" i="5"/>
  <c r="I101" i="5"/>
  <c r="F179" i="12"/>
  <c r="E180" i="12"/>
  <c r="G179" i="12"/>
  <c r="G103" i="5" l="1"/>
  <c r="H102" i="5"/>
  <c r="I102" i="5"/>
  <c r="G180" i="12"/>
  <c r="F180" i="12"/>
  <c r="E181" i="12"/>
  <c r="G104" i="5" l="1"/>
  <c r="H103" i="5"/>
  <c r="I103" i="5"/>
  <c r="G181" i="12"/>
  <c r="F181" i="12"/>
  <c r="E182" i="12"/>
  <c r="G105" i="5" l="1"/>
  <c r="H104" i="5"/>
  <c r="I104" i="5"/>
  <c r="G182" i="12"/>
  <c r="E183" i="12"/>
  <c r="F182" i="12"/>
  <c r="G106" i="5" l="1"/>
  <c r="H105" i="5"/>
  <c r="I105" i="5"/>
  <c r="G183" i="12"/>
  <c r="F183" i="12"/>
  <c r="E184" i="12"/>
  <c r="G107" i="5" l="1"/>
  <c r="H106" i="5"/>
  <c r="I106" i="5"/>
  <c r="G184" i="12"/>
  <c r="E185" i="12"/>
  <c r="F184" i="12"/>
  <c r="G108" i="5" l="1"/>
  <c r="H107" i="5"/>
  <c r="I107" i="5"/>
  <c r="G185" i="12"/>
  <c r="E186" i="12"/>
  <c r="F185" i="12"/>
  <c r="G109" i="5" l="1"/>
  <c r="H108" i="5"/>
  <c r="I108" i="5"/>
  <c r="G186" i="12"/>
  <c r="E187" i="12"/>
  <c r="F186" i="12"/>
  <c r="G110" i="5" l="1"/>
  <c r="H109" i="5"/>
  <c r="I109" i="5"/>
  <c r="G187" i="12"/>
  <c r="E188" i="12"/>
  <c r="F187" i="12"/>
  <c r="H110" i="5" l="1"/>
  <c r="I110" i="5"/>
  <c r="G188" i="12"/>
  <c r="F188" i="12"/>
  <c r="E189" i="12"/>
  <c r="G189" i="12" l="1"/>
  <c r="E190" i="12"/>
  <c r="F189" i="12"/>
  <c r="E191" i="12" l="1"/>
  <c r="G190" i="12"/>
  <c r="F190" i="12"/>
  <c r="G191" i="12" l="1"/>
  <c r="F191" i="12"/>
  <c r="E192" i="12"/>
  <c r="E193" i="12" l="1"/>
  <c r="G192" i="12"/>
  <c r="F192" i="12"/>
  <c r="F193" i="12" l="1"/>
  <c r="G193" i="12"/>
  <c r="E194" i="12"/>
  <c r="G194" i="12" l="1"/>
  <c r="F194" i="12"/>
  <c r="K5" i="5" l="1"/>
  <c r="K3" i="5" l="1"/>
  <c r="L3" i="5" s="1"/>
  <c r="L5" i="5" s="1"/>
  <c r="U8" i="5" s="1"/>
</calcChain>
</file>

<file path=xl/sharedStrings.xml><?xml version="1.0" encoding="utf-8"?>
<sst xmlns="http://schemas.openxmlformats.org/spreadsheetml/2006/main" count="797" uniqueCount="472">
  <si>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</si>
  <si>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</si>
  <si>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</si>
  <si>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</si>
  <si>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</si>
  <si>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</si>
  <si>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</si>
  <si>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</si>
  <si>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</si>
  <si>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</si>
  <si>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</si>
  <si>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</si>
  <si>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</si>
  <si>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</si>
  <si>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</si>
  <si>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</si>
  <si>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</si>
  <si>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</si>
  <si>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</si>
  <si>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</si>
  <si>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</si>
  <si>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</si>
  <si>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</si>
  <si>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</si>
  <si>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</si>
  <si>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</si>
  <si>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</si>
  <si>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</si>
  <si>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</si>
  <si>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</si>
  <si>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</si>
  <si>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</si>
  <si>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</si>
  <si>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</si>
  <si>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</si>
  <si>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</si>
  <si>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</si>
  <si>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</si>
  <si>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</si>
  <si>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</si>
  <si>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</si>
  <si>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</si>
  <si>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</si>
  <si>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</si>
  <si>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</si>
  <si>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</si>
  <si>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</si>
  <si>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</si>
  <si>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</si>
  <si>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</si>
  <si>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</si>
  <si>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</si>
  <si>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</si>
  <si>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</si>
  <si>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</si>
  <si>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</si>
  <si>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</si>
  <si>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</si>
  <si>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</si>
  <si>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</si>
  <si>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</si>
  <si>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</si>
  <si>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</si>
  <si>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</si>
  <si>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</si>
  <si>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</si>
  <si>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</si>
  <si>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</si>
  <si>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</si>
  <si>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</si>
  <si>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</si>
  <si>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</si>
  <si>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</si>
  <si>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</si>
  <si>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</si>
  <si>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</si>
  <si>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</si>
  <si>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</si>
  <si>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</si>
  <si>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</si>
  <si>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</si>
  <si>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</si>
  <si>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</si>
  <si>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</si>
  <si>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</si>
  <si>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</si>
  <si>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</si>
  <si>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</si>
  <si>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</si>
  <si>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</si>
  <si>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</si>
  <si>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</si>
  <si>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</si>
  <si>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</si>
  <si>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</si>
  <si>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</si>
  <si>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</si>
  <si>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</si>
  <si>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</si>
  <si>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</si>
  <si>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</si>
  <si>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</si>
  <si>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</si>
  <si>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</si>
  <si>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</si>
  <si>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</si>
  <si>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</si>
  <si>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</si>
  <si>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</si>
  <si>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</si>
  <si>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</si>
  <si>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</si>
  <si>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</si>
  <si>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</si>
  <si>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</si>
  <si>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</si>
  <si>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</si>
  <si>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</si>
  <si>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</si>
  <si>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</si>
  <si>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</si>
  <si>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</si>
  <si>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</si>
  <si>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</si>
  <si>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</si>
  <si>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</si>
  <si>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</si>
  <si>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</si>
  <si>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</si>
  <si>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</si>
  <si>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</si>
  <si>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</si>
  <si>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</si>
  <si>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</si>
  <si>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</si>
  <si>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</si>
  <si>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</si>
  <si>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</si>
  <si>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</si>
  <si>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</si>
  <si>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</si>
  <si>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</si>
  <si>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</si>
  <si>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</si>
  <si>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</si>
  <si>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</si>
  <si>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</si>
  <si>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</si>
  <si>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</si>
  <si>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</si>
  <si>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</si>
  <si>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</si>
  <si>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</si>
  <si>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</si>
  <si>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</si>
  <si>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</si>
  <si>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</si>
  <si>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</si>
  <si>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</si>
  <si>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</si>
  <si>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</si>
  <si>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</si>
  <si>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</si>
  <si>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</si>
  <si>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</si>
  <si>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</si>
  <si>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</si>
  <si>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</si>
  <si>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</si>
  <si>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</si>
  <si>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</si>
  <si>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</si>
  <si>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</si>
  <si>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</si>
  <si>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</si>
  <si>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</si>
  <si>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</si>
  <si>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</si>
  <si>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</si>
  <si>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</si>
  <si>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</si>
  <si>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</si>
  <si>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</si>
  <si>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</si>
  <si>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</si>
  <si>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</si>
  <si>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</si>
  <si>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</si>
  <si>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</si>
  <si>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</si>
  <si>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</si>
  <si>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</si>
  <si>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</si>
  <si>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</si>
  <si>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</si>
  <si>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</si>
  <si>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</si>
  <si>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</si>
  <si>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</si>
  <si>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</si>
  <si>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</si>
  <si>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</si>
  <si>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</si>
  <si>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</si>
  <si>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</si>
  <si>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</si>
  <si>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</si>
  <si>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</si>
  <si>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</si>
  <si>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</si>
  <si>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</si>
  <si>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</si>
  <si>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</si>
  <si>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</si>
  <si>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</si>
  <si>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</si>
  <si>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</si>
  <si>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</si>
  <si>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</si>
  <si>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</si>
  <si>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</si>
  <si>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</si>
  <si>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</si>
  <si>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</si>
  <si>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</si>
  <si>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</si>
  <si>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</si>
  <si>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</si>
  <si>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</si>
  <si>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</si>
  <si>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</si>
  <si>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</si>
  <si>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</si>
  <si>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</si>
  <si>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</si>
  <si>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</si>
  <si>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</si>
  <si>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</si>
  <si>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</si>
  <si>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</si>
  <si>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</si>
  <si>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</si>
  <si>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</si>
  <si>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</si>
  <si>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</si>
  <si>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</si>
  <si>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</si>
  <si>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</si>
  <si>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</si>
  <si>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</si>
  <si>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</si>
  <si>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</si>
  <si>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</si>
  <si>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</si>
  <si>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</si>
  <si>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</si>
  <si>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</si>
  <si>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</si>
  <si>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</si>
  <si>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</si>
  <si>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</si>
  <si>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</si>
  <si>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</si>
  <si>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</si>
  <si>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</si>
  <si>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</si>
  <si>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</si>
  <si>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</si>
  <si>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</si>
  <si>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</si>
  <si>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</si>
  <si>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</si>
  <si>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</si>
  <si>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</si>
  <si>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</si>
  <si>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</si>
  <si>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</si>
  <si>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</si>
  <si>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</si>
  <si>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</si>
  <si>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</si>
  <si>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</si>
  <si>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</si>
  <si>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</si>
  <si>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</si>
  <si>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</si>
  <si>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</si>
  <si>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</si>
  <si>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</si>
  <si>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</si>
  <si>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</si>
  <si>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</si>
  <si>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</si>
  <si>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</si>
  <si>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</si>
  <si>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</si>
  <si>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</si>
  <si>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</si>
  <si>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</si>
  <si>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</si>
  <si>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</si>
  <si>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</si>
  <si>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</si>
  <si>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</si>
  <si>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</si>
  <si>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</si>
  <si>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</si>
  <si>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</si>
  <si>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</si>
  <si>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</si>
  <si>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</si>
  <si>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</si>
  <si>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</si>
  <si>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</si>
  <si>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</si>
  <si>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</si>
  <si>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</si>
  <si>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</si>
  <si>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</si>
  <si>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</si>
  <si>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</si>
  <si>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</si>
  <si>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</si>
  <si>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</si>
  <si>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</si>
  <si>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</si>
  <si>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</si>
  <si>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</si>
  <si>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</si>
  <si>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</si>
  <si>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</si>
  <si>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</si>
  <si>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</si>
  <si>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</si>
  <si>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</si>
  <si>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</si>
  <si>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</si>
  <si>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</si>
  <si>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</si>
  <si>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</si>
  <si>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</si>
  <si>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</si>
  <si>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</si>
  <si>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</si>
  <si>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</si>
  <si>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</si>
  <si>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</si>
  <si>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</si>
  <si>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</si>
  <si>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</si>
  <si>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</si>
  <si>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</si>
  <si>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</si>
  <si>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</si>
  <si>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</si>
  <si>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</si>
  <si>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</si>
  <si>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</si>
  <si>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</si>
  <si>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</si>
  <si>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</si>
  <si>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</si>
  <si>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</si>
  <si>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</si>
  <si>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</si>
  <si>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</si>
  <si>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</si>
  <si>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</si>
  <si>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</si>
  <si>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</si>
  <si>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</si>
  <si>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</si>
  <si>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</si>
  <si>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</si>
  <si>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</si>
  <si>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</si>
  <si>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</si>
  <si>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</si>
  <si>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</si>
  <si>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</si>
  <si>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</si>
  <si>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</si>
  <si>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</si>
  <si>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</si>
  <si>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</si>
  <si>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</si>
  <si>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</si>
  <si>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</si>
  <si>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</si>
  <si>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</si>
  <si>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</si>
  <si>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</si>
  <si>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</si>
  <si>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</si>
  <si>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</si>
  <si>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</si>
  <si>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</si>
  <si>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</si>
  <si>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</si>
  <si>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</si>
  <si>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</si>
  <si>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</si>
  <si>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</si>
  <si>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</si>
  <si>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</si>
  <si>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</si>
  <si>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</si>
  <si>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</si>
  <si>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</si>
  <si>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</si>
  <si>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</si>
  <si>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</si>
  <si>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</si>
  <si>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</si>
  <si>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</si>
  <si>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</si>
  <si>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</si>
  <si>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</si>
  <si>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</si>
  <si>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</si>
  <si>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</si>
  <si>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</si>
  <si>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</si>
  <si>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</si>
  <si>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</si>
  <si>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</si>
  <si>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</si>
  <si>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</si>
  <si>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</si>
  <si>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</si>
  <si>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</si>
  <si>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</si>
  <si>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</si>
  <si>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</si>
  <si>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</si>
  <si>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</si>
  <si>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</si>
  <si>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</si>
  <si>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</si>
  <si>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</si>
  <si>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</si>
  <si>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</si>
  <si>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</si>
  <si>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</si>
  <si>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</si>
  <si>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</si>
  <si>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</si>
  <si>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</si>
  <si>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</si>
  <si>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</si>
  <si>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</si>
  <si>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</si>
  <si>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</si>
  <si>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</si>
  <si>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</si>
  <si>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</si>
  <si>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</si>
  <si>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</si>
  <si>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</si>
  <si>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</si>
  <si>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</si>
  <si>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</si>
  <si>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</si>
  <si>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</si>
  <si>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Difsq1</t>
  </si>
  <si>
    <t>Difsq2</t>
  </si>
  <si>
    <t>SqDif1</t>
  </si>
  <si>
    <t>Ω</t>
  </si>
  <si>
    <t>Exp(Ω)</t>
  </si>
  <si>
    <t>Wave2</t>
  </si>
  <si>
    <t>Exp(-Ω)</t>
  </si>
  <si>
    <t>Country: 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</si>
</sst>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1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Extreme_Type1!$G$2</c:f>
              <c:strCache>
                <c:ptCount val="1"/>
                <c:pt idx="0">
                  <c:v>Y-Y0C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Extreme_Type1!$B$3:$B$163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</c:numCache>
            </c:numRef>
          </c:xVal>
          <c:yVal>
            <c:numRef>
              <c:f>Extreme_Type1!$G$3:$G$163</c:f>
              <c:numCache>
                <c:formatCode>General</c:formatCode>
                <c:ptCount val="161"/>
                <c:pt idx="0">
                  <c:v>0</c:v>
                </c:pt>
                <c:pt idx="1">
                  <c:v>17.224647714285311</c:v>
                </c:pt>
                <c:pt idx="2">
                  <c:v>34.140458999999282</c:v>
                </c:pt>
                <c:pt idx="3">
                  <c:v>51.77220928571387</c:v>
                </c:pt>
                <c:pt idx="4">
                  <c:v>69.516263714285742</c:v>
                </c:pt>
                <c:pt idx="5">
                  <c:v>88.818538000000444</c:v>
                </c:pt>
                <c:pt idx="6">
                  <c:v>109.69307028571438</c:v>
                </c:pt>
                <c:pt idx="7">
                  <c:v>129.79551157142851</c:v>
                </c:pt>
                <c:pt idx="8">
                  <c:v>150.06640914285708</c:v>
                </c:pt>
                <c:pt idx="9">
                  <c:v>170.19692657142969</c:v>
                </c:pt>
                <c:pt idx="10">
                  <c:v>189.9764934285713</c:v>
                </c:pt>
                <c:pt idx="11">
                  <c:v>211.07563400000072</c:v>
                </c:pt>
                <c:pt idx="12">
                  <c:v>231.82382414285803</c:v>
                </c:pt>
                <c:pt idx="13">
                  <c:v>252.0947217142857</c:v>
                </c:pt>
                <c:pt idx="14">
                  <c:v>272.14101100000062</c:v>
                </c:pt>
                <c:pt idx="15">
                  <c:v>292.79093499999999</c:v>
                </c:pt>
                <c:pt idx="16">
                  <c:v>313.77777142857121</c:v>
                </c:pt>
                <c:pt idx="17">
                  <c:v>334.63826571428581</c:v>
                </c:pt>
                <c:pt idx="18">
                  <c:v>355.18992357142906</c:v>
                </c:pt>
                <c:pt idx="19">
                  <c:v>377.27172542857079</c:v>
                </c:pt>
                <c:pt idx="20">
                  <c:v>400.86963314285822</c:v>
                </c:pt>
                <c:pt idx="21">
                  <c:v>427.0224601428572</c:v>
                </c:pt>
                <c:pt idx="22">
                  <c:v>455.04234342857217</c:v>
                </c:pt>
                <c:pt idx="23">
                  <c:v>485.5188797142855</c:v>
                </c:pt>
                <c:pt idx="24">
                  <c:v>517.6940162857145</c:v>
                </c:pt>
                <c:pt idx="25">
                  <c:v>550.41663542857168</c:v>
                </c:pt>
                <c:pt idx="26">
                  <c:v>583.53231899999901</c:v>
                </c:pt>
                <c:pt idx="27">
                  <c:v>616.91472499999873</c:v>
                </c:pt>
                <c:pt idx="28">
                  <c:v>650.36732099999972</c:v>
                </c:pt>
                <c:pt idx="29">
                  <c:v>685.39217514285792</c:v>
                </c:pt>
                <c:pt idx="30">
                  <c:v>720.34683928571394</c:v>
                </c:pt>
                <c:pt idx="31">
                  <c:v>755.37169328571417</c:v>
                </c:pt>
                <c:pt idx="32">
                  <c:v>792.60051614285749</c:v>
                </c:pt>
                <c:pt idx="33">
                  <c:v>833.42307157142841</c:v>
                </c:pt>
                <c:pt idx="34">
                  <c:v>876.5899759999993</c:v>
                </c:pt>
                <c:pt idx="35">
                  <c:v>923.70156342857172</c:v>
                </c:pt>
                <c:pt idx="36">
                  <c:v>970.96756885714331</c:v>
                </c:pt>
                <c:pt idx="37">
                  <c:v>1023.2591845714287</c:v>
                </c:pt>
                <c:pt idx="38">
                  <c:v>1080.6606388571427</c:v>
                </c:pt>
                <c:pt idx="39">
                  <c:v>1138.5814998571432</c:v>
                </c:pt>
                <c:pt idx="40">
                  <c:v>1195.9268021428579</c:v>
                </c:pt>
                <c:pt idx="41">
                  <c:v>1255.8691375714279</c:v>
                </c:pt>
                <c:pt idx="42">
                  <c:v>1317.1170085714284</c:v>
                </c:pt>
                <c:pt idx="43">
                  <c:v>1383.3062620000001</c:v>
                </c:pt>
                <c:pt idx="44">
                  <c:v>1447.796915285714</c:v>
                </c:pt>
                <c:pt idx="45">
                  <c:v>1512.4279487142858</c:v>
                </c:pt>
                <c:pt idx="46">
                  <c:v>1577.5924267142855</c:v>
                </c:pt>
                <c:pt idx="47">
                  <c:v>1645.5223941428576</c:v>
                </c:pt>
                <c:pt idx="48">
                  <c:v>1712.3433582857142</c:v>
                </c:pt>
                <c:pt idx="49">
                  <c:v>1780.8348465714289</c:v>
                </c:pt>
                <c:pt idx="50">
                  <c:v>1849.8176654285717</c:v>
                </c:pt>
                <c:pt idx="51">
                  <c:v>1920.3867802857148</c:v>
                </c:pt>
                <c:pt idx="52">
                  <c:v>1988.1763675714283</c:v>
                </c:pt>
                <c:pt idx="53">
                  <c:v>2059.1245088571422</c:v>
                </c:pt>
                <c:pt idx="54">
                  <c:v>2130.3955247142849</c:v>
                </c:pt>
                <c:pt idx="55">
                  <c:v>2203.9547372857132</c:v>
                </c:pt>
                <c:pt idx="56">
                  <c:v>2277.3595317142854</c:v>
                </c:pt>
                <c:pt idx="57">
                  <c:v>2351.8733294285712</c:v>
                </c:pt>
                <c:pt idx="58">
                  <c:v>2429.7422134285725</c:v>
                </c:pt>
                <c:pt idx="59">
                  <c:v>2511.9488449999999</c:v>
                </c:pt>
                <c:pt idx="60">
                  <c:v>2590.4915540000002</c:v>
                </c:pt>
                <c:pt idx="61">
                  <c:v>2670.7047869999997</c:v>
                </c:pt>
                <c:pt idx="62">
                  <c:v>2756.8701395714279</c:v>
                </c:pt>
                <c:pt idx="63">
                  <c:v>2850.1387290000002</c:v>
                </c:pt>
                <c:pt idx="64">
                  <c:v>2952.9952845714288</c:v>
                </c:pt>
                <c:pt idx="65">
                  <c:v>3058.4629114285717</c:v>
                </c:pt>
                <c:pt idx="66">
                  <c:v>3171.1601172857154</c:v>
                </c:pt>
                <c:pt idx="67">
                  <c:v>3294.8210149999995</c:v>
                </c:pt>
                <c:pt idx="68">
                  <c:v>3434.3167965714292</c:v>
                </c:pt>
                <c:pt idx="69">
                  <c:v>3585.3658667142863</c:v>
                </c:pt>
                <c:pt idx="70">
                  <c:v>3753.457090428572</c:v>
                </c:pt>
                <c:pt idx="71">
                  <c:v>3928.6655890000002</c:v>
                </c:pt>
                <c:pt idx="72">
                  <c:v>4114.6272091428582</c:v>
                </c:pt>
                <c:pt idx="73">
                  <c:v>4310.4154417142854</c:v>
                </c:pt>
                <c:pt idx="74">
                  <c:v>4515.5810700000002</c:v>
                </c:pt>
                <c:pt idx="75">
                  <c:v>4727.2463005714289</c:v>
                </c:pt>
                <c:pt idx="76">
                  <c:v>4955.3219737142863</c:v>
                </c:pt>
                <c:pt idx="77">
                  <c:v>5187.4827100000002</c:v>
                </c:pt>
                <c:pt idx="78">
                  <c:v>5440.9250811428556</c:v>
                </c:pt>
                <c:pt idx="79">
                  <c:v>5704.4888629999987</c:v>
                </c:pt>
                <c:pt idx="80">
                  <c:v>5975.0435775714286</c:v>
                </c:pt>
                <c:pt idx="81">
                  <c:v>6265.5743914285722</c:v>
                </c:pt>
                <c:pt idx="82">
                  <c:v>6576.1093804285701</c:v>
                </c:pt>
                <c:pt idx="83">
                  <c:v>6900.0366382857155</c:v>
                </c:pt>
                <c:pt idx="84">
                  <c:v>7248.6286931428585</c:v>
                </c:pt>
                <c:pt idx="85">
                  <c:v>7601.9655979999989</c:v>
                </c:pt>
                <c:pt idx="86">
                  <c:v>7962.1109414285711</c:v>
                </c:pt>
                <c:pt idx="87">
                  <c:v>8323.0845279999994</c:v>
                </c:pt>
                <c:pt idx="88">
                  <c:v>8674.1893880000007</c:v>
                </c:pt>
                <c:pt idx="89">
                  <c:v>9074.9467165714304</c:v>
                </c:pt>
                <c:pt idx="90">
                  <c:v>9478.3151164285719</c:v>
                </c:pt>
                <c:pt idx="91">
                  <c:v>9894.2335041428578</c:v>
                </c:pt>
                <c:pt idx="92">
                  <c:v>10347.113992428571</c:v>
                </c:pt>
                <c:pt idx="93">
                  <c:v>10838.205964714287</c:v>
                </c:pt>
                <c:pt idx="94">
                  <c:v>11351.61838514286</c:v>
                </c:pt>
                <c:pt idx="95">
                  <c:v>11882.17122514286</c:v>
                </c:pt>
                <c:pt idx="96">
                  <c:v>12376.758663857143</c:v>
                </c:pt>
                <c:pt idx="97">
                  <c:v>12891.406429857141</c:v>
                </c:pt>
                <c:pt idx="98">
                  <c:v>13421.538129285715</c:v>
                </c:pt>
                <c:pt idx="99">
                  <c:v>13951.136383999996</c:v>
                </c:pt>
                <c:pt idx="100">
                  <c:v>14484.258181285715</c:v>
                </c:pt>
                <c:pt idx="101">
                  <c:v>15077.392504142857</c:v>
                </c:pt>
                <c:pt idx="102">
                  <c:v>15679.440968142857</c:v>
                </c:pt>
                <c:pt idx="103">
                  <c:v>16294.909776999999</c:v>
                </c:pt>
                <c:pt idx="104">
                  <c:v>16926.592496428573</c:v>
                </c:pt>
                <c:pt idx="105">
                  <c:v>17555.972981000006</c:v>
                </c:pt>
                <c:pt idx="106">
                  <c:v>18183.528523142857</c:v>
                </c:pt>
                <c:pt idx="107">
                  <c:v>18793.578657285711</c:v>
                </c:pt>
                <c:pt idx="108">
                  <c:v>19342.886288857146</c:v>
                </c:pt>
                <c:pt idx="109">
                  <c:v>19884.711657142856</c:v>
                </c:pt>
                <c:pt idx="110">
                  <c:v>20418.100176714288</c:v>
                </c:pt>
                <c:pt idx="111">
                  <c:v>20942.911467428574</c:v>
                </c:pt>
                <c:pt idx="112">
                  <c:v>21453.05302971429</c:v>
                </c:pt>
                <c:pt idx="113">
                  <c:v>21940.677611714287</c:v>
                </c:pt>
                <c:pt idx="114">
                  <c:v>22418.545771428566</c:v>
                </c:pt>
                <c:pt idx="115">
                  <c:v>22885.436201285716</c:v>
                </c:pt>
                <c:pt idx="116">
                  <c:v>23331.016920285714</c:v>
                </c:pt>
                <c:pt idx="117">
                  <c:v>23749.841177714283</c:v>
                </c:pt>
                <c:pt idx="118">
                  <c:v>24132.012171000002</c:v>
                </c:pt>
                <c:pt idx="119">
                  <c:v>24507.037813142859</c:v>
                </c:pt>
                <c:pt idx="120">
                  <c:v>24899.175798857148</c:v>
                </c:pt>
                <c:pt idx="121">
                  <c:v>25287.677938000001</c:v>
                </c:pt>
                <c:pt idx="122">
                  <c:v>25666.844795428573</c:v>
                </c:pt>
                <c:pt idx="123">
                  <c:v>26053.086813714282</c:v>
                </c:pt>
                <c:pt idx="124">
                  <c:v>26449.337938571429</c:v>
                </c:pt>
                <c:pt idx="125">
                  <c:v>26836.632808142858</c:v>
                </c:pt>
                <c:pt idx="126">
                  <c:v>27225.963190428571</c:v>
                </c:pt>
                <c:pt idx="127">
                  <c:v>27591.793931142856</c:v>
                </c:pt>
                <c:pt idx="128">
                  <c:v>27960.572655428565</c:v>
                </c:pt>
                <c:pt idx="129">
                  <c:v>28323.694058571426</c:v>
                </c:pt>
                <c:pt idx="130">
                  <c:v>28683.067311142862</c:v>
                </c:pt>
                <c:pt idx="131">
                  <c:v>29051.186248714286</c:v>
                </c:pt>
                <c:pt idx="132">
                  <c:v>29435.954275142853</c:v>
                </c:pt>
                <c:pt idx="133">
                  <c:v>29810.278016428565</c:v>
                </c:pt>
                <c:pt idx="134">
                  <c:v>30176.487783428573</c:v>
                </c:pt>
                <c:pt idx="135">
                  <c:v>30532.730557999996</c:v>
                </c:pt>
                <c:pt idx="136">
                  <c:v>30887.639720857143</c:v>
                </c:pt>
                <c:pt idx="137">
                  <c:v>31239.713204142856</c:v>
                </c:pt>
                <c:pt idx="138">
                  <c:v>31590.130201285712</c:v>
                </c:pt>
                <c:pt idx="139">
                  <c:v>31941.361403571427</c:v>
                </c:pt>
                <c:pt idx="140">
                  <c:v>32289.92538242857</c:v>
                </c:pt>
                <c:pt idx="141">
                  <c:v>32601.695716999995</c:v>
                </c:pt>
                <c:pt idx="142">
                  <c:v>32888.801254428567</c:v>
                </c:pt>
                <c:pt idx="143">
                  <c:v>33175.822563857138</c:v>
                </c:pt>
                <c:pt idx="144">
                  <c:v>33475.478089142845</c:v>
                </c:pt>
                <c:pt idx="145">
                  <c:v>33795.446625999997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A5-4994-8439-4652727CE308}"/>
            </c:ext>
          </c:extLst>
        </c:ser>
        <c:ser>
          <c:idx val="1"/>
          <c:order val="1"/>
          <c:tx>
            <c:strRef>
              <c:f>Extreme_Type1!$H$2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Extreme_Type1!$B$3:$B$163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</c:numCache>
            </c:numRef>
          </c:xVal>
          <c:yVal>
            <c:numRef>
              <c:f>Extreme_Type1!$H$3:$H$163</c:f>
              <c:numCache>
                <c:formatCode>General</c:formatCode>
                <c:ptCount val="161"/>
                <c:pt idx="0">
                  <c:v>2.2552470740659508E-11</c:v>
                </c:pt>
                <c:pt idx="1">
                  <c:v>9.43097301330449E-11</c:v>
                </c:pt>
                <c:pt idx="2">
                  <c:v>3.1364027392424334E-10</c:v>
                </c:pt>
                <c:pt idx="3">
                  <c:v>9.5852413847053514E-10</c:v>
                </c:pt>
                <c:pt idx="4">
                  <c:v>2.7848606395213149E-9</c:v>
                </c:pt>
                <c:pt idx="5">
                  <c:v>7.7730808705146049E-9</c:v>
                </c:pt>
                <c:pt idx="6">
                  <c:v>2.0928543509432844E-8</c:v>
                </c:pt>
                <c:pt idx="7">
                  <c:v>5.446943549229844E-8</c:v>
                </c:pt>
                <c:pt idx="8">
                  <c:v>1.3723431677307763E-7</c:v>
                </c:pt>
                <c:pt idx="9">
                  <c:v>3.3511296780670047E-7</c:v>
                </c:pt>
                <c:pt idx="10">
                  <c:v>7.9398900028995637E-7</c:v>
                </c:pt>
                <c:pt idx="11">
                  <c:v>1.8271834292416932E-6</c:v>
                </c:pt>
                <c:pt idx="12">
                  <c:v>4.0881315286265747E-6</c:v>
                </c:pt>
                <c:pt idx="13">
                  <c:v>8.901377467530914E-6</c:v>
                </c:pt>
                <c:pt idx="14">
                  <c:v>1.8879008717326225E-5</c:v>
                </c:pt>
                <c:pt idx="15">
                  <c:v>3.903704473107953E-5</c:v>
                </c:pt>
                <c:pt idx="16">
                  <c:v>7.8763212140679756E-5</c:v>
                </c:pt>
                <c:pt idx="17">
                  <c:v>1.5519542583030744E-4</c:v>
                </c:pt>
                <c:pt idx="18">
                  <c:v>2.9887628209901597E-4</c:v>
                </c:pt>
                <c:pt idx="19">
                  <c:v>5.6298553625266381E-4</c:v>
                </c:pt>
                <c:pt idx="20">
                  <c:v>1.038056703933944E-3</c:v>
                </c:pt>
                <c:pt idx="21">
                  <c:v>1.8748941761863322E-3</c:v>
                </c:pt>
                <c:pt idx="22">
                  <c:v>3.3194599437368459E-3</c:v>
                </c:pt>
                <c:pt idx="23">
                  <c:v>5.7648228237315536E-3</c:v>
                </c:pt>
                <c:pt idx="24">
                  <c:v>9.8268719856074577E-3</c:v>
                </c:pt>
                <c:pt idx="25">
                  <c:v>1.645238218251277E-2</c:v>
                </c:pt>
                <c:pt idx="26">
                  <c:v>2.7070141686428698E-2</c:v>
                </c:pt>
                <c:pt idx="27">
                  <c:v>4.3798139458481156E-2</c:v>
                </c:pt>
                <c:pt idx="28">
                  <c:v>6.9722137351200489E-2</c:v>
                </c:pt>
                <c:pt idx="29">
                  <c:v>0.10926316428583052</c:v>
                </c:pt>
                <c:pt idx="30">
                  <c:v>0.16865335987497534</c:v>
                </c:pt>
                <c:pt idx="31">
                  <c:v>0.25654092990068</c:v>
                </c:pt>
                <c:pt idx="32">
                  <c:v>0.38474550153877118</c:v>
                </c:pt>
                <c:pt idx="33">
                  <c:v>0.56918462795515623</c:v>
                </c:pt>
                <c:pt idx="34">
                  <c:v>0.83099035744794136</c:v>
                </c:pt>
                <c:pt idx="35">
                  <c:v>1.1978314653229019</c:v>
                </c:pt>
                <c:pt idx="36">
                  <c:v>1.7054520308823116</c:v>
                </c:pt>
                <c:pt idx="37">
                  <c:v>2.3994305022313944</c:v>
                </c:pt>
                <c:pt idx="38">
                  <c:v>3.3371553101792815</c:v>
                </c:pt>
                <c:pt idx="39">
                  <c:v>4.5900036671613709</c:v>
                </c:pt>
                <c:pt idx="40">
                  <c:v>6.2456997310460576</c:v>
                </c:pt>
                <c:pt idx="41">
                  <c:v>8.4108172456002741</c:v>
                </c:pt>
                <c:pt idx="42">
                  <c:v>11.213380594223352</c:v>
                </c:pt>
                <c:pt idx="43">
                  <c:v>14.805507485146553</c:v>
                </c:pt>
                <c:pt idx="44">
                  <c:v>19.366026813806201</c:v>
                </c:pt>
                <c:pt idx="45">
                  <c:v>25.102997198939363</c:v>
                </c:pt>
                <c:pt idx="46">
                  <c:v>32.256045791058888</c:v>
                </c:pt>
                <c:pt idx="47">
                  <c:v>41.098443648502645</c:v>
                </c:pt>
                <c:pt idx="48">
                  <c:v>51.938833595477199</c:v>
                </c:pt>
                <c:pt idx="49">
                  <c:v>65.122529209103746</c:v>
                </c:pt>
                <c:pt idx="50">
                  <c:v>81.032309467893242</c:v>
                </c:pt>
                <c:pt idx="51">
                  <c:v>100.0886425168251</c:v>
                </c:pt>
                <c:pt idx="52">
                  <c:v>122.74928369989041</c:v>
                </c:pt>
                <c:pt idx="53">
                  <c:v>149.50820708147165</c:v>
                </c:pt>
                <c:pt idx="54">
                  <c:v>180.89384561424569</c:v>
                </c:pt>
                <c:pt idx="55">
                  <c:v>217.466632322066</c:v>
                </c:pt>
                <c:pt idx="56">
                  <c:v>259.81585270999045</c:v>
                </c:pt>
                <c:pt idx="57">
                  <c:v>308.55583643205978</c:v>
                </c:pt>
                <c:pt idx="58">
                  <c:v>364.32153339830518</c:v>
                </c:pt>
                <c:pt idx="59">
                  <c:v>427.76353538921114</c:v>
                </c:pt>
                <c:pt idx="60">
                  <c:v>499.5426183431432</c:v>
                </c:pt>
                <c:pt idx="61">
                  <c:v>580.32389235596952</c:v>
                </c:pt>
                <c:pt idx="62">
                  <c:v>670.77065575328447</c:v>
                </c:pt>
                <c:pt idx="63">
                  <c:v>771.53805614801331</c:v>
                </c:pt>
                <c:pt idx="64">
                  <c:v>883.26666507761365</c:v>
                </c:pt>
                <c:pt idx="65">
                  <c:v>1006.5760736335208</c:v>
                </c:pt>
                <c:pt idx="66">
                  <c:v>1142.0586145599871</c:v>
                </c:pt>
                <c:pt idx="67">
                  <c:v>1290.2733118076617</c:v>
                </c:pt>
                <c:pt idx="68">
                  <c:v>1451.7401517499488</c:v>
                </c:pt>
                <c:pt idx="69">
                  <c:v>1626.9347615343966</c:v>
                </c:pt>
                <c:pt idx="70">
                  <c:v>1816.283569712783</c:v>
                </c:pt>
                <c:pt idx="71">
                  <c:v>2020.1595127593041</c:v>
                </c:pt>
                <c:pt idx="72">
                  <c:v>2238.8783387386352</c:v>
                </c:pt>
                <c:pt idx="73">
                  <c:v>2472.6955466077316</c:v>
                </c:pt>
                <c:pt idx="74">
                  <c:v>2721.8039867884722</c:v>
                </c:pt>
                <c:pt idx="75">
                  <c:v>2986.3321360623709</c:v>
                </c:pt>
                <c:pt idx="76">
                  <c:v>3266.3430478040773</c:v>
                </c:pt>
                <c:pt idx="77">
                  <c:v>3561.8339673334326</c:v>
                </c:pt>
                <c:pt idx="78">
                  <c:v>3872.7365919253293</c:v>
                </c:pt>
                <c:pt idx="79">
                  <c:v>4198.917945923663</c:v>
                </c:pt>
                <c:pt idx="80">
                  <c:v>4540.1818335643775</c:v>
                </c:pt>
                <c:pt idx="81">
                  <c:v>4896.2708255829066</c:v>
                </c:pt>
                <c:pt idx="82">
                  <c:v>5266.8687304825262</c:v>
                </c:pt>
                <c:pt idx="83">
                  <c:v>5651.6034974554668</c:v>
                </c:pt>
                <c:pt idx="84">
                  <c:v>6050.0504953305472</c:v>
                </c:pt>
                <c:pt idx="85">
                  <c:v>6461.7361104962874</c:v>
                </c:pt>
                <c:pt idx="86">
                  <c:v>6886.1416064236655</c:v>
                </c:pt>
                <c:pt idx="87">
                  <c:v>7322.7071880796429</c:v>
                </c:pt>
                <c:pt idx="88">
                  <c:v>7770.8362160630004</c:v>
                </c:pt>
                <c:pt idx="89">
                  <c:v>8229.8995175842356</c:v>
                </c:pt>
                <c:pt idx="90">
                  <c:v>8699.2397443259324</c:v>
                </c:pt>
                <c:pt idx="91">
                  <c:v>9178.1757306357085</c:v>
                </c:pt>
                <c:pt idx="92">
                  <c:v>9666.0068093019454</c:v>
                </c:pt>
                <c:pt idx="93">
                  <c:v>10162.017046231143</c:v>
                </c:pt>
                <c:pt idx="94">
                  <c:v>10665.479359581994</c:v>
                </c:pt>
                <c:pt idx="95">
                  <c:v>11175.659493221843</c:v>
                </c:pt>
                <c:pt idx="96">
                  <c:v>11691.819818673699</c:v>
                </c:pt>
                <c:pt idx="97">
                  <c:v>12213.222943944698</c:v>
                </c:pt>
                <c:pt idx="98">
                  <c:v>12739.135111709604</c:v>
                </c:pt>
                <c:pt idx="99">
                  <c:v>13268.829373215556</c:v>
                </c:pt>
                <c:pt idx="100">
                  <c:v>13801.58852793752</c:v>
                </c:pt>
                <c:pt idx="101">
                  <c:v>14336.707822417684</c:v>
                </c:pt>
                <c:pt idx="102">
                  <c:v>14873.497404845353</c:v>
                </c:pt>
                <c:pt idx="103">
                  <c:v>15411.284534763287</c:v>
                </c:pt>
                <c:pt idx="104">
                  <c:v>15949.415549815896</c:v>
                </c:pt>
                <c:pt idx="105">
                  <c:v>16487.257593683909</c:v>
                </c:pt>
                <c:pt idx="106">
                  <c:v>17024.200111284044</c:v>
                </c:pt>
                <c:pt idx="107">
                  <c:v>17559.656118960218</c:v>
                </c:pt>
                <c:pt idx="108">
                  <c:v>18093.063258767506</c:v>
                </c:pt>
                <c:pt idx="109">
                  <c:v>18623.884647066807</c:v>
                </c:pt>
                <c:pt idx="110">
                  <c:v>19151.609528524423</c:v>
                </c:pt>
                <c:pt idx="111">
                  <c:v>19675.753747265164</c:v>
                </c:pt>
                <c:pt idx="112">
                  <c:v>20195.860047379778</c:v>
                </c:pt>
                <c:pt idx="113">
                  <c:v>20711.498215257212</c:v>
                </c:pt>
                <c:pt idx="114">
                  <c:v>21222.265076319527</c:v>
                </c:pt>
                <c:pt idx="115">
                  <c:v>21727.784358701356</c:v>
                </c:pt>
                <c:pt idx="116">
                  <c:v>22227.706436255601</c:v>
                </c:pt>
                <c:pt idx="117">
                  <c:v>22721.707963000496</c:v>
                </c:pt>
                <c:pt idx="118">
                  <c:v>23209.491410766936</c:v>
                </c:pt>
                <c:pt idx="119">
                  <c:v>23690.784521375037</c:v>
                </c:pt>
                <c:pt idx="120">
                  <c:v>24165.339684179606</c:v>
                </c:pt>
                <c:pt idx="121">
                  <c:v>24632.933249288861</c:v>
                </c:pt>
                <c:pt idx="122">
                  <c:v>25093.364786191305</c:v>
                </c:pt>
                <c:pt idx="123">
                  <c:v>25546.456296932924</c:v>
                </c:pt>
                <c:pt idx="124">
                  <c:v>25992.051392380192</c:v>
                </c:pt>
                <c:pt idx="125">
                  <c:v>26430.014439492283</c:v>
                </c:pt>
                <c:pt idx="126">
                  <c:v>26860.229686915296</c:v>
                </c:pt>
                <c:pt idx="127">
                  <c:v>27282.600375608734</c:v>
                </c:pt>
                <c:pt idx="128">
                  <c:v>27697.0478406248</c:v>
                </c:pt>
                <c:pt idx="129">
                  <c:v>28103.510609588797</c:v>
                </c:pt>
                <c:pt idx="130">
                  <c:v>28501.943502877399</c:v>
                </c:pt>
                <c:pt idx="131">
                  <c:v>28892.316739963637</c:v>
                </c:pt>
                <c:pt idx="132">
                  <c:v>29274.61505589509</c:v>
                </c:pt>
                <c:pt idx="133">
                  <c:v>29648.836831396591</c:v>
                </c:pt>
                <c:pt idx="134">
                  <c:v>30014.993239641659</c:v>
                </c:pt>
                <c:pt idx="135">
                  <c:v>30373.107412318448</c:v>
                </c:pt>
                <c:pt idx="136">
                  <c:v>30723.213627226294</c:v>
                </c:pt>
                <c:pt idx="137">
                  <c:v>31065.356519277877</c:v>
                </c:pt>
                <c:pt idx="138">
                  <c:v>31399.590316449106</c:v>
                </c:pt>
                <c:pt idx="139">
                  <c:v>31725.978101913377</c:v>
                </c:pt>
                <c:pt idx="140">
                  <c:v>32044.591103317842</c:v>
                </c:pt>
                <c:pt idx="141">
                  <c:v>32355.508009906094</c:v>
                </c:pt>
                <c:pt idx="142">
                  <c:v>32658.814317962639</c:v>
                </c:pt>
                <c:pt idx="143">
                  <c:v>32954.601704848828</c:v>
                </c:pt>
                <c:pt idx="144">
                  <c:v>33242.96743171609</c:v>
                </c:pt>
                <c:pt idx="145">
                  <c:v>33524.013774819075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CA5-4994-8439-4652727C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58312"/>
        <c:axId val="634757136"/>
      </c:scatterChart>
      <c:valAx>
        <c:axId val="63475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7136"/>
        <c:crosses val="autoZero"/>
        <c:crossBetween val="midCat"/>
      </c:valAx>
      <c:valAx>
        <c:axId val="6347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8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-153</c:v>
                </c:pt>
                <c:pt idx="149">
                  <c:v>-153</c:v>
                </c:pt>
                <c:pt idx="150">
                  <c:v>-153</c:v>
                </c:pt>
                <c:pt idx="151">
                  <c:v>-153</c:v>
                </c:pt>
                <c:pt idx="152">
                  <c:v>-153</c:v>
                </c:pt>
                <c:pt idx="153">
                  <c:v>-153</c:v>
                </c:pt>
                <c:pt idx="154">
                  <c:v>-153</c:v>
                </c:pt>
                <c:pt idx="155">
                  <c:v>-153</c:v>
                </c:pt>
                <c:pt idx="156">
                  <c:v>-153</c:v>
                </c:pt>
                <c:pt idx="157">
                  <c:v>-153</c:v>
                </c:pt>
                <c:pt idx="158">
                  <c:v>-153</c:v>
                </c:pt>
                <c:pt idx="159">
                  <c:v>-153</c:v>
                </c:pt>
                <c:pt idx="160">
                  <c:v>-153</c:v>
                </c:pt>
                <c:pt idx="161">
                  <c:v>-153</c:v>
                </c:pt>
                <c:pt idx="162">
                  <c:v>-153</c:v>
                </c:pt>
                <c:pt idx="163">
                  <c:v>-153</c:v>
                </c:pt>
                <c:pt idx="164">
                  <c:v>-153</c:v>
                </c:pt>
                <c:pt idx="165">
                  <c:v>-153</c:v>
                </c:pt>
                <c:pt idx="166">
                  <c:v>-153</c:v>
                </c:pt>
                <c:pt idx="167">
                  <c:v>-153</c:v>
                </c:pt>
                <c:pt idx="168">
                  <c:v>-153</c:v>
                </c:pt>
                <c:pt idx="169">
                  <c:v>-153</c:v>
                </c:pt>
                <c:pt idx="170">
                  <c:v>-153</c:v>
                </c:pt>
                <c:pt idx="171">
                  <c:v>-153</c:v>
                </c:pt>
                <c:pt idx="172">
                  <c:v>-153</c:v>
                </c:pt>
                <c:pt idx="173">
                  <c:v>-153</c:v>
                </c:pt>
                <c:pt idx="174">
                  <c:v>-153</c:v>
                </c:pt>
                <c:pt idx="175">
                  <c:v>-153</c:v>
                </c:pt>
                <c:pt idx="176">
                  <c:v>-153</c:v>
                </c:pt>
                <c:pt idx="177">
                  <c:v>-153</c:v>
                </c:pt>
                <c:pt idx="178">
                  <c:v>-153</c:v>
                </c:pt>
                <c:pt idx="179">
                  <c:v>-153</c:v>
                </c:pt>
                <c:pt idx="180">
                  <c:v>-153</c:v>
                </c:pt>
                <c:pt idx="181">
                  <c:v>-153</c:v>
                </c:pt>
                <c:pt idx="182">
                  <c:v>-153</c:v>
                </c:pt>
                <c:pt idx="183">
                  <c:v>-153</c:v>
                </c:pt>
                <c:pt idx="184">
                  <c:v>-153</c:v>
                </c:pt>
                <c:pt idx="185">
                  <c:v>-153</c:v>
                </c:pt>
                <c:pt idx="186">
                  <c:v>-153</c:v>
                </c:pt>
                <c:pt idx="187">
                  <c:v>-153</c:v>
                </c:pt>
                <c:pt idx="188">
                  <c:v>-153</c:v>
                </c:pt>
                <c:pt idx="189">
                  <c:v>-153</c:v>
                </c:pt>
                <c:pt idx="190">
                  <c:v>-153</c:v>
                </c:pt>
                <c:pt idx="191">
                  <c:v>-153</c:v>
                </c:pt>
                <c:pt idx="192">
                  <c:v>-153</c:v>
                </c:pt>
              </c:strCache>
            </c:strRef>
          </c:xVal>
          <c:yVal>
            <c:numRef>
              <c:f>Cauchy!$M$2:$M$199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-0.72997685714290128</c:v>
                </c:pt>
                <c:pt idx="3">
                  <c:v>-1.0388132857142409</c:v>
                </c:pt>
                <c:pt idx="4">
                  <c:v>-0.32287428571362398</c:v>
                </c:pt>
                <c:pt idx="5">
                  <c:v>-0.21057014285634068</c:v>
                </c:pt>
                <c:pt idx="6">
                  <c:v>1.3476497142864901</c:v>
                </c:pt>
                <c:pt idx="7">
                  <c:v>2.9199077142857277</c:v>
                </c:pt>
                <c:pt idx="8">
                  <c:v>2.1478167142859093</c:v>
                </c:pt>
                <c:pt idx="9">
                  <c:v>2.3162730000003648</c:v>
                </c:pt>
                <c:pt idx="10">
                  <c:v>2.1758928571443903</c:v>
                </c:pt>
                <c:pt idx="11">
                  <c:v>1.824942285713405</c:v>
                </c:pt>
                <c:pt idx="12">
                  <c:v>3.1445160000012038</c:v>
                </c:pt>
                <c:pt idx="13">
                  <c:v>2.7935655714290988</c:v>
                </c:pt>
                <c:pt idx="14">
                  <c:v>2.3162729999994554</c:v>
                </c:pt>
                <c:pt idx="15">
                  <c:v>2.0916647142867077</c:v>
                </c:pt>
                <c:pt idx="16">
                  <c:v>2.6952994285711611</c:v>
                </c:pt>
                <c:pt idx="17">
                  <c:v>3.032211857143011</c:v>
                </c:pt>
                <c:pt idx="18">
                  <c:v>2.9058697142863821</c:v>
                </c:pt>
                <c:pt idx="19">
                  <c:v>2.5970332857150424</c:v>
                </c:pt>
                <c:pt idx="20">
                  <c:v>4.1271772857135147</c:v>
                </c:pt>
                <c:pt idx="21">
                  <c:v>5.6432831428592181</c:v>
                </c:pt>
                <c:pt idx="22">
                  <c:v>8.1982024285707666</c:v>
                </c:pt>
                <c:pt idx="23">
                  <c:v>10.065258714286756</c:v>
                </c:pt>
                <c:pt idx="24">
                  <c:v>12.521911714285125</c:v>
                </c:pt>
                <c:pt idx="25">
                  <c:v>14.220512000000781</c:v>
                </c:pt>
                <c:pt idx="26">
                  <c:v>14.767994571428972</c:v>
                </c:pt>
                <c:pt idx="27">
                  <c:v>15.161058999999113</c:v>
                </c:pt>
                <c:pt idx="28">
                  <c:v>15.427781428571507</c:v>
                </c:pt>
                <c:pt idx="29">
                  <c:v>15.497971428572782</c:v>
                </c:pt>
                <c:pt idx="30">
                  <c:v>17.070229571429991</c:v>
                </c:pt>
                <c:pt idx="31">
                  <c:v>17.000039571427806</c:v>
                </c:pt>
                <c:pt idx="32">
                  <c:v>17.07022942857202</c:v>
                </c:pt>
                <c:pt idx="33">
                  <c:v>19.274198285715102</c:v>
                </c:pt>
                <c:pt idx="34">
                  <c:v>22.86793085714271</c:v>
                </c:pt>
                <c:pt idx="35">
                  <c:v>25.212279857142676</c:v>
                </c:pt>
                <c:pt idx="36">
                  <c:v>29.156962857144208</c:v>
                </c:pt>
                <c:pt idx="37">
                  <c:v>29.311380857143376</c:v>
                </c:pt>
                <c:pt idx="38">
                  <c:v>34.336991142857187</c:v>
                </c:pt>
                <c:pt idx="39">
                  <c:v>39.446829714285741</c:v>
                </c:pt>
                <c:pt idx="40">
                  <c:v>39.966236428572302</c:v>
                </c:pt>
                <c:pt idx="41">
                  <c:v>39.390677714286539</c:v>
                </c:pt>
                <c:pt idx="42">
                  <c:v>41.987710857141792</c:v>
                </c:pt>
                <c:pt idx="43">
                  <c:v>43.293246428572274</c:v>
                </c:pt>
                <c:pt idx="44">
                  <c:v>48.234628857143434</c:v>
                </c:pt>
                <c:pt idx="45">
                  <c:v>46.536028714285749</c:v>
                </c:pt>
                <c:pt idx="46">
                  <c:v>46.676408857143542</c:v>
                </c:pt>
                <c:pt idx="47">
                  <c:v>47.209853428571478</c:v>
                </c:pt>
                <c:pt idx="48">
                  <c:v>49.975342857143914</c:v>
                </c:pt>
                <c:pt idx="49">
                  <c:v>48.866339571428398</c:v>
                </c:pt>
                <c:pt idx="50">
                  <c:v>50.536863714286483</c:v>
                </c:pt>
                <c:pt idx="51">
                  <c:v>51.028194285714562</c:v>
                </c:pt>
                <c:pt idx="52">
                  <c:v>52.614490285714965</c:v>
                </c:pt>
                <c:pt idx="53">
                  <c:v>49.834962714285211</c:v>
                </c:pt>
                <c:pt idx="54">
                  <c:v>52.993516714285761</c:v>
                </c:pt>
                <c:pt idx="55">
                  <c:v>53.316391285714417</c:v>
                </c:pt>
                <c:pt idx="56">
                  <c:v>55.604588000000149</c:v>
                </c:pt>
                <c:pt idx="57">
                  <c:v>55.450169857143919</c:v>
                </c:pt>
                <c:pt idx="58">
                  <c:v>56.559173142857617</c:v>
                </c:pt>
                <c:pt idx="59">
                  <c:v>59.914259428573132</c:v>
                </c:pt>
                <c:pt idx="60">
                  <c:v>64.252006999999139</c:v>
                </c:pt>
                <c:pt idx="61">
                  <c:v>60.588084428572074</c:v>
                </c:pt>
                <c:pt idx="62">
                  <c:v>62.258608428571279</c:v>
                </c:pt>
                <c:pt idx="63">
                  <c:v>68.210728000000017</c:v>
                </c:pt>
                <c:pt idx="64">
                  <c:v>75.313964857144128</c:v>
                </c:pt>
                <c:pt idx="65">
                  <c:v>84.901931000000332</c:v>
                </c:pt>
                <c:pt idx="66">
                  <c:v>87.51300228571472</c:v>
                </c:pt>
                <c:pt idx="67">
                  <c:v>94.74258128571546</c:v>
                </c:pt>
                <c:pt idx="68">
                  <c:v>105.70627314285593</c:v>
                </c:pt>
                <c:pt idx="69">
                  <c:v>121.54115700000148</c:v>
                </c:pt>
                <c:pt idx="70">
                  <c:v>133.09444557142888</c:v>
                </c:pt>
                <c:pt idx="71">
                  <c:v>150.13659914285745</c:v>
                </c:pt>
                <c:pt idx="72">
                  <c:v>157.253874</c:v>
                </c:pt>
                <c:pt idx="73">
                  <c:v>168.0069955714298</c:v>
                </c:pt>
                <c:pt idx="74">
                  <c:v>177.833607999999</c:v>
                </c:pt>
                <c:pt idx="75">
                  <c:v>187.21100371428656</c:v>
                </c:pt>
                <c:pt idx="76">
                  <c:v>193.71060600000055</c:v>
                </c:pt>
                <c:pt idx="77">
                  <c:v>210.12104857142913</c:v>
                </c:pt>
                <c:pt idx="78">
                  <c:v>214.20611171428573</c:v>
                </c:pt>
                <c:pt idx="79">
                  <c:v>235.48774657142712</c:v>
                </c:pt>
                <c:pt idx="80">
                  <c:v>245.6091572857149</c:v>
                </c:pt>
                <c:pt idx="81">
                  <c:v>252.60009000000173</c:v>
                </c:pt>
                <c:pt idx="82">
                  <c:v>272.57618928571537</c:v>
                </c:pt>
                <c:pt idx="83">
                  <c:v>292.58036442856974</c:v>
                </c:pt>
                <c:pt idx="84">
                  <c:v>305.97263328571717</c:v>
                </c:pt>
                <c:pt idx="85">
                  <c:v>330.6374302857148</c:v>
                </c:pt>
                <c:pt idx="86">
                  <c:v>335.38228028571211</c:v>
                </c:pt>
                <c:pt idx="87">
                  <c:v>342.19071885714402</c:v>
                </c:pt>
                <c:pt idx="88">
                  <c:v>343.0189620000001</c:v>
                </c:pt>
                <c:pt idx="89">
                  <c:v>333.15023542857307</c:v>
                </c:pt>
                <c:pt idx="90">
                  <c:v>382.80270400000154</c:v>
                </c:pt>
                <c:pt idx="91">
                  <c:v>385.4137752857132</c:v>
                </c:pt>
                <c:pt idx="92">
                  <c:v>397.96376314285772</c:v>
                </c:pt>
                <c:pt idx="93">
                  <c:v>434.92586371428479</c:v>
                </c:pt>
                <c:pt idx="94">
                  <c:v>473.1373477142879</c:v>
                </c:pt>
                <c:pt idx="95">
                  <c:v>495.45779585714445</c:v>
                </c:pt>
                <c:pt idx="96">
                  <c:v>512.59821542857208</c:v>
                </c:pt>
                <c:pt idx="97">
                  <c:v>476.63281414285484</c:v>
                </c:pt>
                <c:pt idx="98">
                  <c:v>496.69314142857002</c:v>
                </c:pt>
                <c:pt idx="99">
                  <c:v>512.17707485714527</c:v>
                </c:pt>
                <c:pt idx="100">
                  <c:v>511.643630142853</c:v>
                </c:pt>
                <c:pt idx="101">
                  <c:v>515.16717271429115</c:v>
                </c:pt>
                <c:pt idx="102">
                  <c:v>575.17969828571404</c:v>
                </c:pt>
                <c:pt idx="103">
                  <c:v>584.0938394285713</c:v>
                </c:pt>
                <c:pt idx="104">
                  <c:v>597.51418428571378</c:v>
                </c:pt>
                <c:pt idx="105">
                  <c:v>613.72809485714788</c:v>
                </c:pt>
                <c:pt idx="106">
                  <c:v>611.42586000000119</c:v>
                </c:pt>
                <c:pt idx="107">
                  <c:v>609.60091757142254</c:v>
                </c:pt>
                <c:pt idx="108">
                  <c:v>592.09550957142892</c:v>
                </c:pt>
                <c:pt idx="109">
                  <c:v>531.35300700000334</c:v>
                </c:pt>
                <c:pt idx="110">
                  <c:v>523.87074371428571</c:v>
                </c:pt>
                <c:pt idx="111">
                  <c:v>515.43389500000012</c:v>
                </c:pt>
                <c:pt idx="112">
                  <c:v>506.85666614285765</c:v>
                </c:pt>
                <c:pt idx="113">
                  <c:v>492.18693771428843</c:v>
                </c:pt>
                <c:pt idx="114">
                  <c:v>469.66995742856852</c:v>
                </c:pt>
                <c:pt idx="115">
                  <c:v>459.91353514285402</c:v>
                </c:pt>
                <c:pt idx="116">
                  <c:v>448.93580528572238</c:v>
                </c:pt>
                <c:pt idx="117">
                  <c:v>427.62609442856956</c:v>
                </c:pt>
                <c:pt idx="118">
                  <c:v>400.86963285714046</c:v>
                </c:pt>
                <c:pt idx="119">
                  <c:v>364.21636871429109</c:v>
                </c:pt>
                <c:pt idx="120">
                  <c:v>357.07101757142482</c:v>
                </c:pt>
                <c:pt idx="121">
                  <c:v>374.18336114286103</c:v>
                </c:pt>
                <c:pt idx="122">
                  <c:v>370.54751457142811</c:v>
                </c:pt>
                <c:pt idx="123">
                  <c:v>361.21223285714041</c:v>
                </c:pt>
                <c:pt idx="124">
                  <c:v>368.28739371428128</c:v>
                </c:pt>
                <c:pt idx="125">
                  <c:v>378.29650028572178</c:v>
                </c:pt>
                <c:pt idx="126">
                  <c:v>369.34024500000123</c:v>
                </c:pt>
                <c:pt idx="127">
                  <c:v>371.37575771428419</c:v>
                </c:pt>
                <c:pt idx="128">
                  <c:v>347.87611614285743</c:v>
                </c:pt>
                <c:pt idx="129">
                  <c:v>350.82409971428024</c:v>
                </c:pt>
                <c:pt idx="130">
                  <c:v>345.16677857143259</c:v>
                </c:pt>
                <c:pt idx="131">
                  <c:v>341.41862800000854</c:v>
                </c:pt>
                <c:pt idx="132">
                  <c:v>350.16431299999567</c:v>
                </c:pt>
                <c:pt idx="133">
                  <c:v>366.81340185713816</c:v>
                </c:pt>
                <c:pt idx="134">
                  <c:v>356.36911671428425</c:v>
                </c:pt>
                <c:pt idx="135">
                  <c:v>348.25514242857935</c:v>
                </c:pt>
                <c:pt idx="136">
                  <c:v>338.28814999999486</c:v>
                </c:pt>
                <c:pt idx="137">
                  <c:v>336.95453828571954</c:v>
                </c:pt>
                <c:pt idx="138">
                  <c:v>334.11885871428422</c:v>
                </c:pt>
                <c:pt idx="139">
                  <c:v>332.4623725714282</c:v>
                </c:pt>
                <c:pt idx="140">
                  <c:v>333.27657771428676</c:v>
                </c:pt>
                <c:pt idx="141">
                  <c:v>330.60935428571429</c:v>
                </c:pt>
                <c:pt idx="142">
                  <c:v>293.81570999999713</c:v>
                </c:pt>
                <c:pt idx="143">
                  <c:v>269.15091285714334</c:v>
                </c:pt>
                <c:pt idx="144">
                  <c:v>269.06668485714363</c:v>
                </c:pt>
                <c:pt idx="145">
                  <c:v>281.70090071427876</c:v>
                </c:pt>
                <c:pt idx="146">
                  <c:v>302.01391228572356</c:v>
                </c:pt>
                <c:pt idx="147">
                  <c:v>347.62343171428984</c:v>
                </c:pt>
                <c:pt idx="148">
                  <c:v>-17.954624571428212</c:v>
                </c:pt>
                <c:pt idx="149">
                  <c:v>-17.954624571428212</c:v>
                </c:pt>
                <c:pt idx="150">
                  <c:v>-17.954624571428212</c:v>
                </c:pt>
                <c:pt idx="151">
                  <c:v>-17.954624571428212</c:v>
                </c:pt>
                <c:pt idx="152">
                  <c:v>-17.954624571428212</c:v>
                </c:pt>
                <c:pt idx="153">
                  <c:v>-17.954624571428212</c:v>
                </c:pt>
                <c:pt idx="154">
                  <c:v>-17.954624571428212</c:v>
                </c:pt>
                <c:pt idx="155">
                  <c:v>-17.954624571428212</c:v>
                </c:pt>
                <c:pt idx="156">
                  <c:v>-17.954624571428212</c:v>
                </c:pt>
                <c:pt idx="157">
                  <c:v>-17.954624571428212</c:v>
                </c:pt>
                <c:pt idx="158">
                  <c:v>-17.954624571428212</c:v>
                </c:pt>
                <c:pt idx="159">
                  <c:v>-17.954624571428212</c:v>
                </c:pt>
                <c:pt idx="160">
                  <c:v>-17.954624571428212</c:v>
                </c:pt>
                <c:pt idx="161">
                  <c:v>-17.954624571428212</c:v>
                </c:pt>
                <c:pt idx="162">
                  <c:v>-17.954624571428212</c:v>
                </c:pt>
                <c:pt idx="163">
                  <c:v>-17.954624571428212</c:v>
                </c:pt>
                <c:pt idx="164">
                  <c:v>-17.954624571428212</c:v>
                </c:pt>
                <c:pt idx="165">
                  <c:v>-17.954624571428212</c:v>
                </c:pt>
                <c:pt idx="166">
                  <c:v>-17.954624571428212</c:v>
                </c:pt>
                <c:pt idx="167">
                  <c:v>-17.954624571428212</c:v>
                </c:pt>
                <c:pt idx="168">
                  <c:v>-17.954624571428212</c:v>
                </c:pt>
                <c:pt idx="169">
                  <c:v>-17.954624571428212</c:v>
                </c:pt>
                <c:pt idx="170">
                  <c:v>-17.954624571428212</c:v>
                </c:pt>
                <c:pt idx="171">
                  <c:v>-17.954624571428212</c:v>
                </c:pt>
                <c:pt idx="172">
                  <c:v>-17.954624571428212</c:v>
                </c:pt>
                <c:pt idx="173">
                  <c:v>-17.954624571428212</c:v>
                </c:pt>
                <c:pt idx="174">
                  <c:v>-17.954624571428212</c:v>
                </c:pt>
                <c:pt idx="175">
                  <c:v>-17.954624571428212</c:v>
                </c:pt>
                <c:pt idx="176">
                  <c:v>-17.954624571428212</c:v>
                </c:pt>
                <c:pt idx="177">
                  <c:v>-17.954624571428212</c:v>
                </c:pt>
                <c:pt idx="178">
                  <c:v>-17.954624571428212</c:v>
                </c:pt>
                <c:pt idx="179">
                  <c:v>-17.954624571428212</c:v>
                </c:pt>
                <c:pt idx="180">
                  <c:v>-17.954624571428212</c:v>
                </c:pt>
                <c:pt idx="181">
                  <c:v>-17.954624571428212</c:v>
                </c:pt>
                <c:pt idx="182">
                  <c:v>-17.954624571428212</c:v>
                </c:pt>
                <c:pt idx="183">
                  <c:v>-17.954624571428212</c:v>
                </c:pt>
                <c:pt idx="184">
                  <c:v>-17.954624571428212</c:v>
                </c:pt>
                <c:pt idx="185">
                  <c:v>-17.954624571428212</c:v>
                </c:pt>
                <c:pt idx="186">
                  <c:v>-17.954624571428212</c:v>
                </c:pt>
                <c:pt idx="187">
                  <c:v>-17.954624571428212</c:v>
                </c:pt>
                <c:pt idx="188">
                  <c:v>-17.954624571428212</c:v>
                </c:pt>
                <c:pt idx="189">
                  <c:v>-17.954624571428212</c:v>
                </c:pt>
                <c:pt idx="190">
                  <c:v>-17.954624571428212</c:v>
                </c:pt>
                <c:pt idx="191">
                  <c:v>-17.954624571428212</c:v>
                </c:pt>
                <c:pt idx="192">
                  <c:v>-17.954624571428212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DC-4955-A715-96488000EF9D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-153</c:v>
                </c:pt>
                <c:pt idx="149">
                  <c:v>-153</c:v>
                </c:pt>
                <c:pt idx="150">
                  <c:v>-153</c:v>
                </c:pt>
                <c:pt idx="151">
                  <c:v>-153</c:v>
                </c:pt>
                <c:pt idx="152">
                  <c:v>-153</c:v>
                </c:pt>
                <c:pt idx="153">
                  <c:v>-153</c:v>
                </c:pt>
                <c:pt idx="154">
                  <c:v>-153</c:v>
                </c:pt>
                <c:pt idx="155">
                  <c:v>-153</c:v>
                </c:pt>
                <c:pt idx="156">
                  <c:v>-153</c:v>
                </c:pt>
                <c:pt idx="157">
                  <c:v>-153</c:v>
                </c:pt>
                <c:pt idx="158">
                  <c:v>-153</c:v>
                </c:pt>
                <c:pt idx="159">
                  <c:v>-153</c:v>
                </c:pt>
                <c:pt idx="160">
                  <c:v>-153</c:v>
                </c:pt>
                <c:pt idx="161">
                  <c:v>-153</c:v>
                </c:pt>
                <c:pt idx="162">
                  <c:v>-153</c:v>
                </c:pt>
                <c:pt idx="163">
                  <c:v>-153</c:v>
                </c:pt>
                <c:pt idx="164">
                  <c:v>-153</c:v>
                </c:pt>
                <c:pt idx="165">
                  <c:v>-153</c:v>
                </c:pt>
                <c:pt idx="166">
                  <c:v>-153</c:v>
                </c:pt>
                <c:pt idx="167">
                  <c:v>-153</c:v>
                </c:pt>
                <c:pt idx="168">
                  <c:v>-153</c:v>
                </c:pt>
                <c:pt idx="169">
                  <c:v>-153</c:v>
                </c:pt>
                <c:pt idx="170">
                  <c:v>-153</c:v>
                </c:pt>
                <c:pt idx="171">
                  <c:v>-153</c:v>
                </c:pt>
                <c:pt idx="172">
                  <c:v>-153</c:v>
                </c:pt>
                <c:pt idx="173">
                  <c:v>-153</c:v>
                </c:pt>
                <c:pt idx="174">
                  <c:v>-153</c:v>
                </c:pt>
                <c:pt idx="175">
                  <c:v>-153</c:v>
                </c:pt>
                <c:pt idx="176">
                  <c:v>-153</c:v>
                </c:pt>
                <c:pt idx="177">
                  <c:v>-153</c:v>
                </c:pt>
                <c:pt idx="178">
                  <c:v>-153</c:v>
                </c:pt>
                <c:pt idx="179">
                  <c:v>-153</c:v>
                </c:pt>
                <c:pt idx="180">
                  <c:v>-153</c:v>
                </c:pt>
                <c:pt idx="181">
                  <c:v>-153</c:v>
                </c:pt>
                <c:pt idx="182">
                  <c:v>-153</c:v>
                </c:pt>
                <c:pt idx="183">
                  <c:v>-153</c:v>
                </c:pt>
                <c:pt idx="184">
                  <c:v>-153</c:v>
                </c:pt>
                <c:pt idx="185">
                  <c:v>-153</c:v>
                </c:pt>
                <c:pt idx="186">
                  <c:v>-153</c:v>
                </c:pt>
                <c:pt idx="187">
                  <c:v>-153</c:v>
                </c:pt>
                <c:pt idx="188">
                  <c:v>-153</c:v>
                </c:pt>
                <c:pt idx="189">
                  <c:v>-153</c:v>
                </c:pt>
                <c:pt idx="190">
                  <c:v>-153</c:v>
                </c:pt>
                <c:pt idx="191">
                  <c:v>-153</c:v>
                </c:pt>
                <c:pt idx="192">
                  <c:v>-153</c:v>
                </c:pt>
              </c:strCache>
            </c:strRef>
          </c:xVal>
          <c:yVal>
            <c:numRef>
              <c:f>Cauchy!$N$2:$N$199</c:f>
              <c:numCache>
                <c:formatCode>General</c:formatCode>
                <c:ptCount val="198"/>
                <c:pt idx="0">
                  <c:v>0</c:v>
                </c:pt>
                <c:pt idx="1">
                  <c:v>10.859945038159996</c:v>
                </c:pt>
                <c:pt idx="2">
                  <c:v>11.029612115189753</c:v>
                </c:pt>
                <c:pt idx="3">
                  <c:v>11.203276003653698</c:v>
                </c:pt>
                <c:pt idx="4">
                  <c:v>11.381062890289236</c:v>
                </c:pt>
                <c:pt idx="5">
                  <c:v>11.563103967416131</c:v>
                </c:pt>
                <c:pt idx="6">
                  <c:v>11.749535672426779</c:v>
                </c:pt>
                <c:pt idx="7">
                  <c:v>11.940499940711943</c:v>
                </c:pt>
                <c:pt idx="8">
                  <c:v>12.136144472887668</c:v>
                </c:pt>
                <c:pt idx="9">
                  <c:v>12.336623017252116</c:v>
                </c:pt>
                <c:pt idx="10">
                  <c:v>12.542095668469251</c:v>
                </c:pt>
                <c:pt idx="11">
                  <c:v>12.752729183550111</c:v>
                </c:pt>
                <c:pt idx="12">
                  <c:v>12.968697316282174</c:v>
                </c:pt>
                <c:pt idx="13">
                  <c:v>13.190181171344035</c:v>
                </c:pt>
                <c:pt idx="14">
                  <c:v>13.417369579436119</c:v>
                </c:pt>
                <c:pt idx="15">
                  <c:v>13.650459494860204</c:v>
                </c:pt>
                <c:pt idx="16">
                  <c:v>13.889656417090579</c:v>
                </c:pt>
                <c:pt idx="17">
                  <c:v>14.135174837999905</c:v>
                </c:pt>
                <c:pt idx="18">
                  <c:v>14.387238716532829</c:v>
                </c:pt>
                <c:pt idx="19">
                  <c:v>14.646081982762357</c:v>
                </c:pt>
                <c:pt idx="20">
                  <c:v>14.911949073417988</c:v>
                </c:pt>
                <c:pt idx="21">
                  <c:v>15.185095501142689</c:v>
                </c:pt>
                <c:pt idx="22">
                  <c:v>15.465788459918603</c:v>
                </c:pt>
                <c:pt idx="23">
                  <c:v>15.754307469301079</c:v>
                </c:pt>
                <c:pt idx="24">
                  <c:v>16.050945060318266</c:v>
                </c:pt>
                <c:pt idx="25">
                  <c:v>16.356007506131306</c:v>
                </c:pt>
                <c:pt idx="26">
                  <c:v>16.669815600810185</c:v>
                </c:pt>
                <c:pt idx="27">
                  <c:v>16.992705489864356</c:v>
                </c:pt>
                <c:pt idx="28">
                  <c:v>17.325029556478608</c:v>
                </c:pt>
                <c:pt idx="29">
                  <c:v>17.667157367745279</c:v>
                </c:pt>
                <c:pt idx="30">
                  <c:v>18.019476685557709</c:v>
                </c:pt>
                <c:pt idx="31">
                  <c:v>18.382394547239738</c:v>
                </c:pt>
                <c:pt idx="32">
                  <c:v>18.756338421436141</c:v>
                </c:pt>
                <c:pt idx="33">
                  <c:v>19.141757445283755</c:v>
                </c:pt>
                <c:pt idx="34">
                  <c:v>19.539123749427151</c:v>
                </c:pt>
                <c:pt idx="35">
                  <c:v>19.948933878041679</c:v>
                </c:pt>
                <c:pt idx="36">
                  <c:v>20.371710311686922</c:v>
                </c:pt>
                <c:pt idx="37">
                  <c:v>20.808003101541338</c:v>
                </c:pt>
                <c:pt idx="38">
                  <c:v>21.258391624372532</c:v>
                </c:pt>
                <c:pt idx="39">
                  <c:v>21.723486468485099</c:v>
                </c:pt>
                <c:pt idx="40">
                  <c:v>22.203931461869775</c:v>
                </c:pt>
                <c:pt idx="41">
                  <c:v>22.700405854864265</c:v>
                </c:pt>
                <c:pt idx="42">
                  <c:v>23.213626670839879</c:v>
                </c:pt>
                <c:pt idx="43">
                  <c:v>23.744351239763667</c:v>
                </c:pt>
                <c:pt idx="44">
                  <c:v>24.293379930967621</c:v>
                </c:pt>
                <c:pt idx="45">
                  <c:v>24.861559103104469</c:v>
                </c:pt>
                <c:pt idx="46">
                  <c:v>25.449784291101501</c:v>
                </c:pt>
                <c:pt idx="47">
                  <c:v>26.059003651965121</c:v>
                </c:pt>
                <c:pt idx="48">
                  <c:v>26.690221693563718</c:v>
                </c:pt>
                <c:pt idx="49">
                  <c:v>27.344503313055316</c:v>
                </c:pt>
                <c:pt idx="50">
                  <c:v>28.022978174463447</c:v>
                </c:pt>
                <c:pt idx="51">
                  <c:v>28.726845458077158</c:v>
                </c:pt>
                <c:pt idx="52">
                  <c:v>29.457379017904323</c:v>
                </c:pt>
                <c:pt idx="53">
                  <c:v>30.215932987389923</c:v>
                </c:pt>
                <c:pt idx="54">
                  <c:v>31.003947878082094</c:v>
                </c:pt>
                <c:pt idx="55">
                  <c:v>31.822957220951647</c:v>
                </c:pt>
                <c:pt idx="56">
                  <c:v>32.67459480572365</c:v>
                </c:pt>
                <c:pt idx="57">
                  <c:v>33.560602579946163</c:v>
                </c:pt>
                <c:pt idx="58">
                  <c:v>34.48283927670299</c:v>
                </c:pt>
                <c:pt idx="59">
                  <c:v>35.4432898479876</c:v>
                </c:pt>
                <c:pt idx="60">
                  <c:v>36.444075789926572</c:v>
                </c:pt>
                <c:pt idx="61">
                  <c:v>37.487466456425075</c:v>
                </c:pt>
                <c:pt idx="62">
                  <c:v>38.575891469581016</c:v>
                </c:pt>
                <c:pt idx="63">
                  <c:v>39.711954348580782</c:v>
                </c:pt>
                <c:pt idx="64">
                  <c:v>40.898447493985884</c:v>
                </c:pt>
                <c:pt idx="65">
                  <c:v>42.138368681619788</c:v>
                </c:pt>
                <c:pt idx="66">
                  <c:v>43.434939239985532</c:v>
                </c:pt>
                <c:pt idx="67">
                  <c:v>44.791624107660482</c:v>
                </c:pt>
                <c:pt idx="68">
                  <c:v>46.21215399285375</c:v>
                </c:pt>
                <c:pt idx="69">
                  <c:v>47.700549886781353</c:v>
                </c:pt>
                <c:pt idx="70">
                  <c:v>49.261150216300642</c:v>
                </c:pt>
                <c:pt idx="71">
                  <c:v>50.898640960038534</c:v>
                </c:pt>
                <c:pt idx="72">
                  <c:v>52.618089096853623</c:v>
                </c:pt>
                <c:pt idx="73">
                  <c:v>54.424979806834536</c:v>
                </c:pt>
                <c:pt idx="74">
                  <c:v>56.325257904265136</c:v>
                </c:pt>
                <c:pt idx="75">
                  <c:v>58.325374050382578</c:v>
                </c:pt>
                <c:pt idx="76">
                  <c:v>60.43233637284623</c:v>
                </c:pt>
                <c:pt idx="77">
                  <c:v>62.653768210423152</c:v>
                </c:pt>
                <c:pt idx="78">
                  <c:v>64.997972807594465</c:v>
                </c:pt>
                <c:pt idx="79">
                  <c:v>67.474005907085811</c:v>
                </c:pt>
                <c:pt idx="80">
                  <c:v>70.091757331653</c:v>
                </c:pt>
                <c:pt idx="81">
                  <c:v>72.862042813253737</c:v>
                </c:pt>
                <c:pt idx="82">
                  <c:v>75.796707522053481</c:v>
                </c:pt>
                <c:pt idx="83">
                  <c:v>78.908742974292934</c:v>
                </c:pt>
                <c:pt idx="84">
                  <c:v>82.212419262439951</c:v>
                </c:pt>
                <c:pt idx="85">
                  <c:v>85.723434859740223</c:v>
                </c:pt>
                <c:pt idx="86">
                  <c:v>89.459086611795541</c:v>
                </c:pt>
                <c:pt idx="87">
                  <c:v>93.438462948828374</c:v>
                </c:pt>
                <c:pt idx="88">
                  <c:v>97.682663843791033</c:v>
                </c:pt>
                <c:pt idx="89">
                  <c:v>102.21505161471974</c:v>
                </c:pt>
                <c:pt idx="90">
                  <c:v>107.06153733727494</c:v>
                </c:pt>
                <c:pt idx="91">
                  <c:v>112.25090840892506</c:v>
                </c:pt>
                <c:pt idx="92">
                  <c:v>117.81520370408525</c:v>
                </c:pt>
                <c:pt idx="93">
                  <c:v>123.79014379396654</c:v>
                </c:pt>
                <c:pt idx="94">
                  <c:v>130.2156248886113</c:v>
                </c:pt>
                <c:pt idx="95">
                  <c:v>137.13628650030248</c:v>
                </c:pt>
                <c:pt idx="96">
                  <c:v>144.60216432802466</c:v>
                </c:pt>
                <c:pt idx="97">
                  <c:v>152.66944150852981</c:v>
                </c:pt>
                <c:pt idx="98">
                  <c:v>161.40131313339248</c:v>
                </c:pt>
                <c:pt idx="99">
                  <c:v>170.86898071654647</c:v>
                </c:pt>
                <c:pt idx="100">
                  <c:v>181.15279497381667</c:v>
                </c:pt>
                <c:pt idx="101">
                  <c:v>192.34356660718547</c:v>
                </c:pt>
                <c:pt idx="102">
                  <c:v>204.54406538184131</c:v>
                </c:pt>
                <c:pt idx="103">
                  <c:v>217.87072701957354</c:v>
                </c:pt>
                <c:pt idx="104">
                  <c:v>232.45558432862839</c:v>
                </c:pt>
                <c:pt idx="105">
                  <c:v>248.44843203308631</c:v>
                </c:pt>
                <c:pt idx="106">
                  <c:v>266.01922163984125</c:v>
                </c:pt>
                <c:pt idx="107">
                  <c:v>285.36065989224591</c:v>
                </c:pt>
                <c:pt idx="108">
                  <c:v>306.69094668677593</c:v>
                </c:pt>
                <c:pt idx="109">
                  <c:v>330.25652808335349</c:v>
                </c:pt>
                <c:pt idx="110">
                  <c:v>356.33464608028419</c:v>
                </c:pt>
                <c:pt idx="111">
                  <c:v>385.23532336210957</c:v>
                </c:pt>
                <c:pt idx="112">
                  <c:v>417.30220657805773</c:v>
                </c:pt>
                <c:pt idx="113">
                  <c:v>452.91137747345385</c:v>
                </c:pt>
                <c:pt idx="114">
                  <c:v>492.46679303188552</c:v>
                </c:pt>
                <c:pt idx="115">
                  <c:v>536.39039815599165</c:v>
                </c:pt>
                <c:pt idx="116">
                  <c:v>585.10414396691476</c:v>
                </c:pt>
                <c:pt idx="117">
                  <c:v>639.00016041600418</c:v>
                </c:pt>
                <c:pt idx="118">
                  <c:v>698.3942937022457</c:v>
                </c:pt>
                <c:pt idx="119">
                  <c:v>763.45745100677686</c:v>
                </c:pt>
                <c:pt idx="120">
                  <c:v>834.11937853609174</c:v>
                </c:pt>
                <c:pt idx="121">
                  <c:v>909.94184661747465</c:v>
                </c:pt>
                <c:pt idx="122">
                  <c:v>989.96454049975057</c:v>
                </c:pt>
                <c:pt idx="123">
                  <c:v>1072.5393213452423</c:v>
                </c:pt>
                <c:pt idx="124">
                  <c:v>1155.1879460798193</c:v>
                </c:pt>
                <c:pt idx="125">
                  <c:v>1234.5420654397417</c:v>
                </c:pt>
                <c:pt idx="126">
                  <c:v>1306.4422306929239</c:v>
                </c:pt>
                <c:pt idx="127">
                  <c:v>1366.2659242538793</c:v>
                </c:pt>
                <c:pt idx="128">
                  <c:v>1409.5029254249475</c:v>
                </c:pt>
                <c:pt idx="129">
                  <c:v>1432.4970797410106</c:v>
                </c:pt>
                <c:pt idx="130">
                  <c:v>1433.1634297598553</c:v>
                </c:pt>
                <c:pt idx="131">
                  <c:v>1411.4400726605618</c:v>
                </c:pt>
                <c:pt idx="132">
                  <c:v>1369.302033858909</c:v>
                </c:pt>
                <c:pt idx="133">
                  <c:v>1310.331629047357</c:v>
                </c:pt>
                <c:pt idx="134">
                  <c:v>1239.0103031670012</c:v>
                </c:pt>
                <c:pt idx="135">
                  <c:v>1159.9721075763539</c:v>
                </c:pt>
                <c:pt idx="136">
                  <c:v>1077.4151970251976</c:v>
                </c:pt>
                <c:pt idx="137">
                  <c:v>994.75902298487131</c:v>
                </c:pt>
                <c:pt idx="138">
                  <c:v>914.5335641065376</c:v>
                </c:pt>
                <c:pt idx="139">
                  <c:v>838.4322122991814</c:v>
                </c:pt>
                <c:pt idx="140">
                  <c:v>767.45108063842099</c:v>
                </c:pt>
                <c:pt idx="141">
                  <c:v>702.05455704423116</c:v>
                </c:pt>
                <c:pt idx="142">
                  <c:v>642.33068463649306</c:v>
                </c:pt>
                <c:pt idx="143">
                  <c:v>588.1197573281629</c:v>
                </c:pt>
                <c:pt idx="144">
                  <c:v>539.1122919681618</c:v>
                </c:pt>
                <c:pt idx="145">
                  <c:v>494.91916230365007</c:v>
                </c:pt>
                <c:pt idx="146">
                  <c:v>455.11920571673431</c:v>
                </c:pt>
                <c:pt idx="147">
                  <c:v>419.28988472101457</c:v>
                </c:pt>
                <c:pt idx="148">
                  <c:v>2.277157549520858</c:v>
                </c:pt>
                <c:pt idx="149">
                  <c:v>2.277157549520858</c:v>
                </c:pt>
                <c:pt idx="150">
                  <c:v>2.277157549520858</c:v>
                </c:pt>
                <c:pt idx="151">
                  <c:v>2.277157549520858</c:v>
                </c:pt>
                <c:pt idx="152">
                  <c:v>2.277157549520858</c:v>
                </c:pt>
                <c:pt idx="153">
                  <c:v>2.277157549520858</c:v>
                </c:pt>
                <c:pt idx="154">
                  <c:v>2.277157549520858</c:v>
                </c:pt>
                <c:pt idx="155">
                  <c:v>2.277157549520858</c:v>
                </c:pt>
                <c:pt idx="156">
                  <c:v>2.277157549520858</c:v>
                </c:pt>
                <c:pt idx="157">
                  <c:v>2.277157549520858</c:v>
                </c:pt>
                <c:pt idx="158">
                  <c:v>2.277157549520858</c:v>
                </c:pt>
                <c:pt idx="159">
                  <c:v>2.277157549520858</c:v>
                </c:pt>
                <c:pt idx="160">
                  <c:v>2.277157549520858</c:v>
                </c:pt>
                <c:pt idx="161">
                  <c:v>2.277157549520858</c:v>
                </c:pt>
                <c:pt idx="162">
                  <c:v>2.277157549520858</c:v>
                </c:pt>
                <c:pt idx="163">
                  <c:v>2.277157549520858</c:v>
                </c:pt>
                <c:pt idx="164">
                  <c:v>2.277157549520858</c:v>
                </c:pt>
                <c:pt idx="165">
                  <c:v>2.277157549520858</c:v>
                </c:pt>
                <c:pt idx="166">
                  <c:v>2.277157549520858</c:v>
                </c:pt>
                <c:pt idx="167">
                  <c:v>2.277157549520858</c:v>
                </c:pt>
                <c:pt idx="168">
                  <c:v>2.277157549520858</c:v>
                </c:pt>
                <c:pt idx="169">
                  <c:v>2.277157549520858</c:v>
                </c:pt>
                <c:pt idx="170">
                  <c:v>2.277157549520858</c:v>
                </c:pt>
                <c:pt idx="171">
                  <c:v>2.277157549520858</c:v>
                </c:pt>
                <c:pt idx="172">
                  <c:v>2.277157549520858</c:v>
                </c:pt>
                <c:pt idx="173">
                  <c:v>2.277157549520858</c:v>
                </c:pt>
                <c:pt idx="174">
                  <c:v>2.277157549520858</c:v>
                </c:pt>
                <c:pt idx="175">
                  <c:v>2.277157549520858</c:v>
                </c:pt>
                <c:pt idx="176">
                  <c:v>2.277157549520858</c:v>
                </c:pt>
                <c:pt idx="177">
                  <c:v>2.277157549520858</c:v>
                </c:pt>
                <c:pt idx="178">
                  <c:v>2.277157549520858</c:v>
                </c:pt>
                <c:pt idx="179">
                  <c:v>2.277157549520858</c:v>
                </c:pt>
                <c:pt idx="180">
                  <c:v>2.277157549520858</c:v>
                </c:pt>
                <c:pt idx="181">
                  <c:v>2.277157549520858</c:v>
                </c:pt>
                <c:pt idx="182">
                  <c:v>2.277157549520858</c:v>
                </c:pt>
                <c:pt idx="183">
                  <c:v>2.277157549520858</c:v>
                </c:pt>
                <c:pt idx="184">
                  <c:v>2.277157549520858</c:v>
                </c:pt>
                <c:pt idx="185">
                  <c:v>2.277157549520858</c:v>
                </c:pt>
                <c:pt idx="186">
                  <c:v>2.277157549520858</c:v>
                </c:pt>
                <c:pt idx="187">
                  <c:v>2.277157549520858</c:v>
                </c:pt>
                <c:pt idx="188">
                  <c:v>2.277157549520858</c:v>
                </c:pt>
                <c:pt idx="189">
                  <c:v>2.277157549520858</c:v>
                </c:pt>
                <c:pt idx="190">
                  <c:v>2.277157549520858</c:v>
                </c:pt>
                <c:pt idx="191">
                  <c:v>2.277157549520858</c:v>
                </c:pt>
                <c:pt idx="192">
                  <c:v>2.277157549520858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DC-4955-A715-96488000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68400"/>
        <c:axId val="491467224"/>
      </c:scatterChart>
      <c:valAx>
        <c:axId val="4914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7224"/>
        <c:crosses val="autoZero"/>
        <c:crossBetween val="midCat"/>
      </c:valAx>
      <c:valAx>
        <c:axId val="4914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17.224647714285311</c:v>
                </c:pt>
                <c:pt idx="3">
                  <c:v>34.140458999999282</c:v>
                </c:pt>
                <c:pt idx="4">
                  <c:v>51.77220928571387</c:v>
                </c:pt>
                <c:pt idx="5">
                  <c:v>69.516263714285742</c:v>
                </c:pt>
                <c:pt idx="6">
                  <c:v>88.818538000000444</c:v>
                </c:pt>
                <c:pt idx="7">
                  <c:v>109.69307028571438</c:v>
                </c:pt>
                <c:pt idx="8">
                  <c:v>129.79551157142851</c:v>
                </c:pt>
                <c:pt idx="9">
                  <c:v>150.06640914285708</c:v>
                </c:pt>
                <c:pt idx="10">
                  <c:v>170.19692657142969</c:v>
                </c:pt>
                <c:pt idx="11">
                  <c:v>189.9764934285713</c:v>
                </c:pt>
                <c:pt idx="12">
                  <c:v>211.07563400000072</c:v>
                </c:pt>
                <c:pt idx="13">
                  <c:v>231.82382414285803</c:v>
                </c:pt>
                <c:pt idx="14">
                  <c:v>252.0947217142857</c:v>
                </c:pt>
                <c:pt idx="15">
                  <c:v>272.14101100000062</c:v>
                </c:pt>
                <c:pt idx="16">
                  <c:v>292.79093499999999</c:v>
                </c:pt>
                <c:pt idx="17">
                  <c:v>313.77777142857121</c:v>
                </c:pt>
                <c:pt idx="18">
                  <c:v>334.63826571428581</c:v>
                </c:pt>
                <c:pt idx="19">
                  <c:v>355.18992357142906</c:v>
                </c:pt>
                <c:pt idx="20">
                  <c:v>377.27172542857079</c:v>
                </c:pt>
                <c:pt idx="21">
                  <c:v>400.86963314285822</c:v>
                </c:pt>
                <c:pt idx="22">
                  <c:v>427.0224601428572</c:v>
                </c:pt>
                <c:pt idx="23">
                  <c:v>455.04234342857217</c:v>
                </c:pt>
                <c:pt idx="24">
                  <c:v>485.5188797142855</c:v>
                </c:pt>
                <c:pt idx="25">
                  <c:v>517.6940162857145</c:v>
                </c:pt>
                <c:pt idx="26">
                  <c:v>550.41663542857168</c:v>
                </c:pt>
                <c:pt idx="27">
                  <c:v>583.53231899999901</c:v>
                </c:pt>
                <c:pt idx="28">
                  <c:v>616.91472499999873</c:v>
                </c:pt>
                <c:pt idx="29">
                  <c:v>650.36732099999972</c:v>
                </c:pt>
                <c:pt idx="30">
                  <c:v>685.39217514285792</c:v>
                </c:pt>
                <c:pt idx="31">
                  <c:v>720.34683928571394</c:v>
                </c:pt>
                <c:pt idx="32">
                  <c:v>755.37169328571417</c:v>
                </c:pt>
                <c:pt idx="33">
                  <c:v>792.60051614285749</c:v>
                </c:pt>
                <c:pt idx="34">
                  <c:v>833.42307157142841</c:v>
                </c:pt>
                <c:pt idx="35">
                  <c:v>876.5899759999993</c:v>
                </c:pt>
                <c:pt idx="36">
                  <c:v>923.70156342857172</c:v>
                </c:pt>
                <c:pt idx="37">
                  <c:v>970.96756885714331</c:v>
                </c:pt>
                <c:pt idx="38">
                  <c:v>1023.2591845714287</c:v>
                </c:pt>
                <c:pt idx="39">
                  <c:v>1080.6606388571427</c:v>
                </c:pt>
                <c:pt idx="40">
                  <c:v>1138.5814998571432</c:v>
                </c:pt>
                <c:pt idx="41">
                  <c:v>1195.9268021428579</c:v>
                </c:pt>
                <c:pt idx="42">
                  <c:v>1255.8691375714279</c:v>
                </c:pt>
                <c:pt idx="43">
                  <c:v>1317.1170085714284</c:v>
                </c:pt>
                <c:pt idx="44">
                  <c:v>1383.3062620000001</c:v>
                </c:pt>
                <c:pt idx="45">
                  <c:v>1447.796915285714</c:v>
                </c:pt>
                <c:pt idx="46">
                  <c:v>1512.4279487142858</c:v>
                </c:pt>
                <c:pt idx="47">
                  <c:v>1577.5924267142855</c:v>
                </c:pt>
                <c:pt idx="48">
                  <c:v>1645.5223941428576</c:v>
                </c:pt>
                <c:pt idx="49">
                  <c:v>1712.3433582857142</c:v>
                </c:pt>
                <c:pt idx="50">
                  <c:v>1780.8348465714289</c:v>
                </c:pt>
                <c:pt idx="51">
                  <c:v>1849.8176654285717</c:v>
                </c:pt>
                <c:pt idx="52">
                  <c:v>1920.3867802857148</c:v>
                </c:pt>
                <c:pt idx="53">
                  <c:v>1988.1763675714283</c:v>
                </c:pt>
                <c:pt idx="54">
                  <c:v>2059.1245088571422</c:v>
                </c:pt>
                <c:pt idx="55">
                  <c:v>2130.3955247142849</c:v>
                </c:pt>
                <c:pt idx="56">
                  <c:v>2203.9547372857132</c:v>
                </c:pt>
                <c:pt idx="57">
                  <c:v>2277.3595317142854</c:v>
                </c:pt>
                <c:pt idx="58">
                  <c:v>2351.8733294285712</c:v>
                </c:pt>
                <c:pt idx="59">
                  <c:v>2429.7422134285725</c:v>
                </c:pt>
                <c:pt idx="60">
                  <c:v>2511.9488449999999</c:v>
                </c:pt>
                <c:pt idx="61">
                  <c:v>2590.4915540000002</c:v>
                </c:pt>
                <c:pt idx="62">
                  <c:v>2670.7047869999997</c:v>
                </c:pt>
                <c:pt idx="63">
                  <c:v>2756.8701395714279</c:v>
                </c:pt>
                <c:pt idx="64">
                  <c:v>2850.1387290000002</c:v>
                </c:pt>
                <c:pt idx="65">
                  <c:v>2952.9952845714288</c:v>
                </c:pt>
                <c:pt idx="66">
                  <c:v>3058.4629114285717</c:v>
                </c:pt>
                <c:pt idx="67">
                  <c:v>3171.1601172857154</c:v>
                </c:pt>
                <c:pt idx="68">
                  <c:v>3294.8210149999995</c:v>
                </c:pt>
                <c:pt idx="69">
                  <c:v>3434.3167965714292</c:v>
                </c:pt>
                <c:pt idx="70">
                  <c:v>3585.3658667142863</c:v>
                </c:pt>
                <c:pt idx="71">
                  <c:v>3753.457090428572</c:v>
                </c:pt>
                <c:pt idx="72">
                  <c:v>3928.6655890000002</c:v>
                </c:pt>
                <c:pt idx="73">
                  <c:v>4114.6272091428582</c:v>
                </c:pt>
                <c:pt idx="74">
                  <c:v>4310.4154417142854</c:v>
                </c:pt>
                <c:pt idx="75">
                  <c:v>4515.5810700000002</c:v>
                </c:pt>
                <c:pt idx="76">
                  <c:v>4727.2463005714289</c:v>
                </c:pt>
                <c:pt idx="77">
                  <c:v>4955.3219737142863</c:v>
                </c:pt>
                <c:pt idx="78">
                  <c:v>5187.4827100000002</c:v>
                </c:pt>
                <c:pt idx="79">
                  <c:v>5440.9250811428556</c:v>
                </c:pt>
                <c:pt idx="80">
                  <c:v>5704.4888629999987</c:v>
                </c:pt>
                <c:pt idx="81">
                  <c:v>5975.0435775714286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2.8138057156390874E-2</c:v>
                </c:pt>
                <c:pt idx="3">
                  <c:v>0.19270687384411697</c:v>
                </c:pt>
                <c:pt idx="4">
                  <c:v>0.59371657329053196</c:v>
                </c:pt>
                <c:pt idx="5">
                  <c:v>1.3186782469590592</c:v>
                </c:pt>
                <c:pt idx="6">
                  <c:v>2.4475850328124493</c:v>
                </c:pt>
                <c:pt idx="7">
                  <c:v>4.0545266012515082</c:v>
                </c:pt>
                <c:pt idx="8">
                  <c:v>6.2082746717893311</c:v>
                </c:pt>
                <c:pt idx="9">
                  <c:v>8.9723916678438211</c:v>
                </c:pt>
                <c:pt idx="10">
                  <c:v>12.405075160024397</c:v>
                </c:pt>
                <c:pt idx="11">
                  <c:v>16.558842749890477</c:v>
                </c:pt>
                <c:pt idx="12">
                  <c:v>21.480118932853156</c:v>
                </c:pt>
                <c:pt idx="13">
                  <c:v>27.208765771331912</c:v>
                </c:pt>
                <c:pt idx="14">
                  <c:v>33.777589335945748</c:v>
                </c:pt>
                <c:pt idx="15">
                  <c:v>41.21184853813071</c:v>
                </c:pt>
                <c:pt idx="16">
                  <c:v>49.528789830806097</c:v>
                </c:pt>
                <c:pt idx="17">
                  <c:v>58.737229137689312</c:v>
                </c:pt>
                <c:pt idx="18">
                  <c:v>68.837200667609224</c:v>
                </c:pt>
                <c:pt idx="19">
                  <c:v>79.819690624347885</c:v>
                </c:pt>
                <c:pt idx="20">
                  <c:v>91.666472025465424</c:v>
                </c:pt>
                <c:pt idx="21">
                  <c:v>104.35005477145602</c:v>
                </c:pt>
                <c:pt idx="22">
                  <c:v>117.83376269288975</c:v>
                </c:pt>
                <c:pt idx="23">
                  <c:v>132.07194652377132</c:v>
                </c:pt>
                <c:pt idx="24">
                  <c:v>147.01033861442042</c:v>
                </c:pt>
                <c:pt idx="25">
                  <c:v>162.58655174633401</c:v>
                </c:pt>
                <c:pt idx="26">
                  <c:v>178.73072071006024</c:v>
                </c:pt>
                <c:pt idx="27">
                  <c:v>195.36628144273195</c:v>
                </c:pt>
                <c:pt idx="28">
                  <c:v>212.41087860079324</c:v>
                </c:pt>
                <c:pt idx="29">
                  <c:v>229.77738858617028</c:v>
                </c:pt>
                <c:pt idx="30">
                  <c:v>247.37504138057139</c:v>
                </c:pt>
                <c:pt idx="31">
                  <c:v>265.1106212064193</c:v>
                </c:pt>
                <c:pt idx="32">
                  <c:v>282.88972315544225</c:v>
                </c:pt>
                <c:pt idx="33">
                  <c:v>300.61804062979024</c:v>
                </c:pt>
                <c:pt idx="34">
                  <c:v>318.20265683324652</c:v>
                </c:pt>
                <c:pt idx="35">
                  <c:v>335.55331271811264</c:v>
                </c:pt>
                <c:pt idx="36">
                  <c:v>352.58362379662879</c:v>
                </c:pt>
                <c:pt idx="37">
                  <c:v>369.21221909353574</c:v>
                </c:pt>
                <c:pt idx="38">
                  <c:v>385.36377724393094</c:v>
                </c:pt>
                <c:pt idx="39">
                  <c:v>400.96993728799862</c:v>
                </c:pt>
                <c:pt idx="40">
                  <c:v>415.97006500661826</c:v>
                </c:pt>
                <c:pt idx="41">
                  <c:v>430.3118595715444</c:v>
                </c:pt>
                <c:pt idx="42">
                  <c:v>443.95178971418261</c:v>
                </c:pt>
                <c:pt idx="43">
                  <c:v>456.85535338803993</c:v>
                </c:pt>
                <c:pt idx="44">
                  <c:v>468.99715983544047</c:v>
                </c:pt>
                <c:pt idx="45">
                  <c:v>480.36083788458353</c:v>
                </c:pt>
                <c:pt idx="46">
                  <c:v>490.93877901434911</c:v>
                </c:pt>
                <c:pt idx="47">
                  <c:v>500.73172805650057</c:v>
                </c:pt>
                <c:pt idx="48">
                  <c:v>509.74823820072953</c:v>
                </c:pt>
                <c:pt idx="49">
                  <c:v>518.00401009506663</c:v>
                </c:pt>
                <c:pt idx="50">
                  <c:v>525.52113719151976</c:v>
                </c:pt>
                <c:pt idx="51">
                  <c:v>532.32728100911356</c:v>
                </c:pt>
                <c:pt idx="52">
                  <c:v>538.45480064669425</c:v>
                </c:pt>
                <c:pt idx="53">
                  <c:v>543.93986068743493</c:v>
                </c:pt>
                <c:pt idx="54">
                  <c:v>548.82154064429153</c:v>
                </c:pt>
                <c:pt idx="55">
                  <c:v>553.14096738222793</c:v>
                </c:pt>
                <c:pt idx="56">
                  <c:v>556.94048962817214</c:v>
                </c:pt>
                <c:pt idx="57">
                  <c:v>560.26291087371476</c:v>
                </c:pt>
                <c:pt idx="58">
                  <c:v>563.15079383237025</c:v>
                </c:pt>
                <c:pt idx="59">
                  <c:v>565.64584628212742</c:v>
                </c:pt>
                <c:pt idx="60">
                  <c:v>567.78839475204234</c:v>
                </c:pt>
                <c:pt idx="61">
                  <c:v>569.61694923627192</c:v>
                </c:pt>
                <c:pt idx="62">
                  <c:v>571.16785906189148</c:v>
                </c:pt>
                <c:pt idx="63">
                  <c:v>572.47505729916088</c:v>
                </c:pt>
                <c:pt idx="64">
                  <c:v>573.56988876160142</c:v>
                </c:pt>
                <c:pt idx="65">
                  <c:v>574.48101474962436</c:v>
                </c:pt>
                <c:pt idx="66">
                  <c:v>575.23438627093901</c:v>
                </c:pt>
                <c:pt idx="67">
                  <c:v>575.85327652449848</c:v>
                </c:pt>
                <c:pt idx="68">
                  <c:v>576.3583629413813</c:v>
                </c:pt>
                <c:pt idx="69">
                  <c:v>576.76784899651318</c:v>
                </c:pt>
                <c:pt idx="70">
                  <c:v>577.09761628619526</c:v>
                </c:pt>
                <c:pt idx="71">
                  <c:v>577.36139794518022</c:v>
                </c:pt>
                <c:pt idx="72">
                  <c:v>577.5709652856558</c:v>
                </c:pt>
                <c:pt idx="73">
                  <c:v>577.73632051027005</c:v>
                </c:pt>
                <c:pt idx="74">
                  <c:v>577.86588941650643</c:v>
                </c:pt>
                <c:pt idx="75">
                  <c:v>577.96670911038177</c:v>
                </c:pt>
                <c:pt idx="76">
                  <c:v>578.04460683183049</c:v>
                </c:pt>
                <c:pt idx="77">
                  <c:v>578.10436702000379</c:v>
                </c:pt>
                <c:pt idx="78">
                  <c:v>578.14988468193644</c:v>
                </c:pt>
                <c:pt idx="79">
                  <c:v>578.18430395060182</c:v>
                </c:pt>
                <c:pt idx="80">
                  <c:v>578.21014141570799</c:v>
                </c:pt>
                <c:pt idx="81">
                  <c:v>578.229394378449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65656"/>
        <c:axId val="491468008"/>
      </c:scatterChart>
      <c:valAx>
        <c:axId val="49146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8008"/>
        <c:crosses val="autoZero"/>
        <c:crossBetween val="midCat"/>
      </c:valAx>
      <c:valAx>
        <c:axId val="49146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-0.72997685714290128</c:v>
                </c:pt>
                <c:pt idx="3">
                  <c:v>-1.0388132857142409</c:v>
                </c:pt>
                <c:pt idx="4">
                  <c:v>-0.32287428571362398</c:v>
                </c:pt>
                <c:pt idx="5">
                  <c:v>-0.21057014285634068</c:v>
                </c:pt>
                <c:pt idx="6">
                  <c:v>1.3476497142864901</c:v>
                </c:pt>
                <c:pt idx="7">
                  <c:v>2.9199077142857277</c:v>
                </c:pt>
                <c:pt idx="8">
                  <c:v>2.1478167142859093</c:v>
                </c:pt>
                <c:pt idx="9">
                  <c:v>2.3162730000003648</c:v>
                </c:pt>
                <c:pt idx="10">
                  <c:v>2.1758928571443903</c:v>
                </c:pt>
                <c:pt idx="11">
                  <c:v>1.824942285713405</c:v>
                </c:pt>
                <c:pt idx="12">
                  <c:v>3.1445160000012038</c:v>
                </c:pt>
                <c:pt idx="13">
                  <c:v>2.7935655714290988</c:v>
                </c:pt>
                <c:pt idx="14">
                  <c:v>2.3162729999994554</c:v>
                </c:pt>
                <c:pt idx="15">
                  <c:v>2.0916647142867077</c:v>
                </c:pt>
                <c:pt idx="16">
                  <c:v>2.6952994285711611</c:v>
                </c:pt>
                <c:pt idx="17">
                  <c:v>3.032211857143011</c:v>
                </c:pt>
                <c:pt idx="18">
                  <c:v>2.9058697142863821</c:v>
                </c:pt>
                <c:pt idx="19">
                  <c:v>2.5970332857150424</c:v>
                </c:pt>
                <c:pt idx="20">
                  <c:v>4.1271772857135147</c:v>
                </c:pt>
                <c:pt idx="21">
                  <c:v>5.6432831428592181</c:v>
                </c:pt>
                <c:pt idx="22">
                  <c:v>8.1982024285707666</c:v>
                </c:pt>
                <c:pt idx="23">
                  <c:v>10.065258714286756</c:v>
                </c:pt>
                <c:pt idx="24">
                  <c:v>12.521911714285125</c:v>
                </c:pt>
                <c:pt idx="25">
                  <c:v>14.220512000000781</c:v>
                </c:pt>
                <c:pt idx="26">
                  <c:v>14.767994571428972</c:v>
                </c:pt>
                <c:pt idx="27">
                  <c:v>15.161058999999113</c:v>
                </c:pt>
                <c:pt idx="28">
                  <c:v>15.427781428571507</c:v>
                </c:pt>
                <c:pt idx="29">
                  <c:v>15.497971428572782</c:v>
                </c:pt>
                <c:pt idx="30">
                  <c:v>17.070229571429991</c:v>
                </c:pt>
                <c:pt idx="31">
                  <c:v>17.000039571427806</c:v>
                </c:pt>
                <c:pt idx="32">
                  <c:v>17.07022942857202</c:v>
                </c:pt>
                <c:pt idx="33">
                  <c:v>19.274198285715102</c:v>
                </c:pt>
                <c:pt idx="34">
                  <c:v>22.86793085714271</c:v>
                </c:pt>
                <c:pt idx="35">
                  <c:v>25.212279857142676</c:v>
                </c:pt>
                <c:pt idx="36">
                  <c:v>29.156962857144208</c:v>
                </c:pt>
                <c:pt idx="37">
                  <c:v>29.311380857143376</c:v>
                </c:pt>
                <c:pt idx="38">
                  <c:v>34.336991142857187</c:v>
                </c:pt>
                <c:pt idx="39">
                  <c:v>39.446829714285741</c:v>
                </c:pt>
                <c:pt idx="40">
                  <c:v>39.966236428572302</c:v>
                </c:pt>
                <c:pt idx="41">
                  <c:v>39.390677714286539</c:v>
                </c:pt>
                <c:pt idx="42">
                  <c:v>41.987710857141792</c:v>
                </c:pt>
                <c:pt idx="43">
                  <c:v>43.293246428572274</c:v>
                </c:pt>
                <c:pt idx="44">
                  <c:v>48.234628857143434</c:v>
                </c:pt>
                <c:pt idx="45">
                  <c:v>46.536028714285749</c:v>
                </c:pt>
                <c:pt idx="46">
                  <c:v>46.676408857143542</c:v>
                </c:pt>
                <c:pt idx="47">
                  <c:v>47.209853428571478</c:v>
                </c:pt>
                <c:pt idx="48">
                  <c:v>49.975342857143914</c:v>
                </c:pt>
                <c:pt idx="49">
                  <c:v>48.866339571428398</c:v>
                </c:pt>
                <c:pt idx="50">
                  <c:v>50.536863714286483</c:v>
                </c:pt>
                <c:pt idx="51">
                  <c:v>51.028194285714562</c:v>
                </c:pt>
                <c:pt idx="52">
                  <c:v>52.614490285714965</c:v>
                </c:pt>
                <c:pt idx="53">
                  <c:v>49.834962714285211</c:v>
                </c:pt>
                <c:pt idx="54">
                  <c:v>52.993516714285761</c:v>
                </c:pt>
                <c:pt idx="55">
                  <c:v>53.316391285714417</c:v>
                </c:pt>
                <c:pt idx="56">
                  <c:v>55.604588000000149</c:v>
                </c:pt>
                <c:pt idx="57">
                  <c:v>55.450169857143919</c:v>
                </c:pt>
                <c:pt idx="58">
                  <c:v>56.559173142857617</c:v>
                </c:pt>
                <c:pt idx="59">
                  <c:v>59.914259428573132</c:v>
                </c:pt>
                <c:pt idx="60">
                  <c:v>64.252006999999139</c:v>
                </c:pt>
                <c:pt idx="61">
                  <c:v>60.588084428572074</c:v>
                </c:pt>
                <c:pt idx="62">
                  <c:v>62.258608428571279</c:v>
                </c:pt>
                <c:pt idx="63">
                  <c:v>68.210728000000017</c:v>
                </c:pt>
                <c:pt idx="64">
                  <c:v>75.313964857144128</c:v>
                </c:pt>
                <c:pt idx="65">
                  <c:v>84.901931000000332</c:v>
                </c:pt>
                <c:pt idx="66">
                  <c:v>87.51300228571472</c:v>
                </c:pt>
                <c:pt idx="67">
                  <c:v>94.74258128571546</c:v>
                </c:pt>
                <c:pt idx="68">
                  <c:v>105.70627314285593</c:v>
                </c:pt>
                <c:pt idx="69">
                  <c:v>121.54115700000148</c:v>
                </c:pt>
                <c:pt idx="70">
                  <c:v>133.09444557142888</c:v>
                </c:pt>
                <c:pt idx="71">
                  <c:v>150.13659914285745</c:v>
                </c:pt>
                <c:pt idx="72">
                  <c:v>157.253874</c:v>
                </c:pt>
                <c:pt idx="73">
                  <c:v>168.0069955714298</c:v>
                </c:pt>
                <c:pt idx="74">
                  <c:v>177.833607999999</c:v>
                </c:pt>
                <c:pt idx="75">
                  <c:v>187.21100371428656</c:v>
                </c:pt>
                <c:pt idx="76">
                  <c:v>193.71060600000055</c:v>
                </c:pt>
                <c:pt idx="77">
                  <c:v>210.12104857142913</c:v>
                </c:pt>
                <c:pt idx="78">
                  <c:v>214.20611171428573</c:v>
                </c:pt>
                <c:pt idx="79">
                  <c:v>235.48774657142712</c:v>
                </c:pt>
                <c:pt idx="80">
                  <c:v>245.6091572857149</c:v>
                </c:pt>
                <c:pt idx="81">
                  <c:v>252.60009000000173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2.1832423086434061E-3</c:v>
                </c:pt>
                <c:pt idx="3">
                  <c:v>1.4950070042209955E-2</c:v>
                </c:pt>
                <c:pt idx="4">
                  <c:v>4.6044153452238307E-2</c:v>
                </c:pt>
                <c:pt idx="5">
                  <c:v>0.10220247417293375</c:v>
                </c:pt>
                <c:pt idx="6">
                  <c:v>0.18951117733468156</c:v>
                </c:pt>
                <c:pt idx="7">
                  <c:v>0.31349440766667019</c:v>
                </c:pt>
                <c:pt idx="8">
                  <c:v>0.47911897337772874</c:v>
                </c:pt>
                <c:pt idx="9">
                  <c:v>0.69075908603340519</c:v>
                </c:pt>
                <c:pt idx="10">
                  <c:v>0.95213916594707526</c:v>
                </c:pt>
                <c:pt idx="11">
                  <c:v>1.2662644516870174</c:v>
                </c:pt>
                <c:pt idx="12">
                  <c:v>1.6353459454415022</c:v>
                </c:pt>
                <c:pt idx="13">
                  <c:v>2.0607248201126223</c:v>
                </c:pt>
                <c:pt idx="14">
                  <c:v>2.5428007372470898</c:v>
                </c:pt>
                <c:pt idx="15">
                  <c:v>3.0809681505881286</c:v>
                </c:pt>
                <c:pt idx="16">
                  <c:v>3.6735644021853897</c:v>
                </c:pt>
                <c:pt idx="17">
                  <c:v>4.3178331556667091</c:v>
                </c:pt>
                <c:pt idx="18">
                  <c:v>5.009906397950024</c:v>
                </c:pt>
                <c:pt idx="19">
                  <c:v>5.7448078437272878</c:v>
                </c:pt>
                <c:pt idx="20">
                  <c:v>6.516480078860555</c:v>
                </c:pt>
                <c:pt idx="21">
                  <c:v>7.3178371728195879</c:v>
                </c:pt>
                <c:pt idx="22">
                  <c:v>8.1408437791198107</c:v>
                </c:pt>
                <c:pt idx="23">
                  <c:v>8.9766209373486117</c:v>
                </c:pt>
                <c:pt idx="24">
                  <c:v>9.8155779094059259</c:v>
                </c:pt>
                <c:pt idx="25">
                  <c:v>10.647568451594033</c:v>
                </c:pt>
                <c:pt idx="26">
                  <c:v>11.462068974785389</c:v>
                </c:pt>
                <c:pt idx="27">
                  <c:v>12.248375113537199</c:v>
                </c:pt>
                <c:pt idx="28">
                  <c:v>12.995812351487539</c:v>
                </c:pt>
                <c:pt idx="29">
                  <c:v>13.693955575918697</c:v>
                </c:pt>
                <c:pt idx="30">
                  <c:v>14.332851799650502</c:v>
                </c:pt>
                <c:pt idx="31">
                  <c:v>14.903239831189785</c:v>
                </c:pt>
                <c:pt idx="32">
                  <c:v>15.396760426872753</c:v>
                </c:pt>
                <c:pt idx="33">
                  <c:v>15.806150446725413</c:v>
                </c:pt>
                <c:pt idx="34">
                  <c:v>16.125414774629284</c:v>
                </c:pt>
                <c:pt idx="35">
                  <c:v>16.349970257758859</c:v>
                </c:pt>
                <c:pt idx="36">
                  <c:v>16.47675666264281</c:v>
                </c:pt>
                <c:pt idx="37">
                  <c:v>16.504310615464874</c:v>
                </c:pt>
                <c:pt idx="38">
                  <c:v>16.432799659877794</c:v>
                </c:pt>
                <c:pt idx="39">
                  <c:v>16.264014882830374</c:v>
                </c:pt>
                <c:pt idx="40">
                  <c:v>16.001321974312685</c:v>
                </c:pt>
                <c:pt idx="41">
                  <c:v>15.649572040008229</c:v>
                </c:pt>
                <c:pt idx="42">
                  <c:v>15.214974912020228</c:v>
                </c:pt>
                <c:pt idx="43">
                  <c:v>14.704939036873528</c:v>
                </c:pt>
                <c:pt idx="44">
                  <c:v>14.127883199608817</c:v>
                </c:pt>
                <c:pt idx="45">
                  <c:v>13.493026312253917</c:v>
                </c:pt>
                <c:pt idx="46">
                  <c:v>12.810162208398079</c:v>
                </c:pt>
                <c:pt idx="47">
                  <c:v>12.089426809762275</c:v>
                </c:pt>
                <c:pt idx="48">
                  <c:v>11.341065147006006</c:v>
                </c:pt>
                <c:pt idx="49">
                  <c:v>10.575205522881379</c:v>
                </c:pt>
                <c:pt idx="50">
                  <c:v>9.8016476146760976</c:v>
                </c:pt>
                <c:pt idx="51">
                  <c:v>9.029670553413311</c:v>
                </c:pt>
                <c:pt idx="52">
                  <c:v>8.2678660317617449</c:v>
                </c:pt>
                <c:pt idx="53">
                  <c:v>7.5240003342364963</c:v>
                </c:pt>
                <c:pt idx="54">
                  <c:v>6.8049079128576748</c:v>
                </c:pt>
                <c:pt idx="55">
                  <c:v>6.1164178137220597</c:v>
                </c:pt>
                <c:pt idx="56">
                  <c:v>5.4633129597063359</c:v>
                </c:pt>
                <c:pt idx="57">
                  <c:v>4.8493210727806453</c:v>
                </c:pt>
                <c:pt idx="58">
                  <c:v>4.2771349300131583</c:v>
                </c:pt>
                <c:pt idx="59">
                  <c:v>3.7484587341252475</c:v>
                </c:pt>
                <c:pt idx="60">
                  <c:v>3.2640766741776002</c:v>
                </c:pt>
                <c:pt idx="61">
                  <c:v>2.8239392731445094</c:v>
                </c:pt>
                <c:pt idx="62">
                  <c:v>2.4272628717757292</c:v>
                </c:pt>
                <c:pt idx="63">
                  <c:v>2.0726375743971328</c:v>
                </c:pt>
                <c:pt idx="64">
                  <c:v>1.7581391628764542</c:v>
                </c:pt>
                <c:pt idx="65">
                  <c:v>1.4814408412403171</c:v>
                </c:pt>
                <c:pt idx="66">
                  <c:v>1.2399211699089256</c:v>
                </c:pt>
                <c:pt idx="67">
                  <c:v>1.0307651456869917</c:v>
                </c:pt>
                <c:pt idx="68">
                  <c:v>0.85105604069835972</c:v>
                </c:pt>
                <c:pt idx="69">
                  <c:v>0.69785629087188539</c:v>
                </c:pt>
                <c:pt idx="70">
                  <c:v>0.5682763864234921</c:v>
                </c:pt>
                <c:pt idx="71">
                  <c:v>0.45953133239554417</c:v>
                </c:pt>
                <c:pt idx="72">
                  <c:v>0.36898479259708888</c:v>
                </c:pt>
                <c:pt idx="73">
                  <c:v>0.29418148827923685</c:v>
                </c:pt>
                <c:pt idx="74">
                  <c:v>0.23286878384955506</c:v>
                </c:pt>
                <c:pt idx="75">
                  <c:v>0.1830086529580584</c:v>
                </c:pt>
                <c:pt idx="76">
                  <c:v>0.14278138244866692</c:v>
                </c:pt>
                <c:pt idx="77">
                  <c:v>0.11058244693084768</c:v>
                </c:pt>
                <c:pt idx="78">
                  <c:v>8.5013984684731564E-2</c:v>
                </c:pt>
                <c:pt idx="79">
                  <c:v>6.4872240189787114E-2</c:v>
                </c:pt>
                <c:pt idx="80">
                  <c:v>4.9132224752952591E-2</c:v>
                </c:pt>
                <c:pt idx="81">
                  <c:v>3.6930699455514852E-2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65264"/>
        <c:axId val="491466440"/>
      </c:scatterChart>
      <c:valAx>
        <c:axId val="4914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6440"/>
        <c:crosses val="autoZero"/>
        <c:crossBetween val="midCat"/>
      </c:valAx>
      <c:valAx>
        <c:axId val="49146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17.224647714285311</c:v>
                </c:pt>
                <c:pt idx="3">
                  <c:v>34.140458999999282</c:v>
                </c:pt>
                <c:pt idx="4">
                  <c:v>51.77220928571387</c:v>
                </c:pt>
                <c:pt idx="5">
                  <c:v>69.516263714285742</c:v>
                </c:pt>
                <c:pt idx="6">
                  <c:v>88.818538000000444</c:v>
                </c:pt>
                <c:pt idx="7">
                  <c:v>109.69307028571438</c:v>
                </c:pt>
                <c:pt idx="8">
                  <c:v>129.79551157142851</c:v>
                </c:pt>
                <c:pt idx="9">
                  <c:v>150.06640914285708</c:v>
                </c:pt>
                <c:pt idx="10">
                  <c:v>170.19692657142969</c:v>
                </c:pt>
                <c:pt idx="11">
                  <c:v>189.9764934285713</c:v>
                </c:pt>
                <c:pt idx="12">
                  <c:v>211.07563400000072</c:v>
                </c:pt>
                <c:pt idx="13">
                  <c:v>231.82382414285803</c:v>
                </c:pt>
                <c:pt idx="14">
                  <c:v>252.0947217142857</c:v>
                </c:pt>
                <c:pt idx="15">
                  <c:v>272.14101100000062</c:v>
                </c:pt>
                <c:pt idx="16">
                  <c:v>292.79093499999999</c:v>
                </c:pt>
                <c:pt idx="17">
                  <c:v>313.77777142857121</c:v>
                </c:pt>
                <c:pt idx="18">
                  <c:v>334.63826571428581</c:v>
                </c:pt>
                <c:pt idx="19">
                  <c:v>355.18992357142906</c:v>
                </c:pt>
                <c:pt idx="20">
                  <c:v>377.27172542857079</c:v>
                </c:pt>
                <c:pt idx="21">
                  <c:v>400.86963314285822</c:v>
                </c:pt>
                <c:pt idx="22">
                  <c:v>427.0224601428572</c:v>
                </c:pt>
                <c:pt idx="23">
                  <c:v>455.04234342857217</c:v>
                </c:pt>
                <c:pt idx="24">
                  <c:v>485.5188797142855</c:v>
                </c:pt>
                <c:pt idx="25">
                  <c:v>517.6940162857145</c:v>
                </c:pt>
                <c:pt idx="26">
                  <c:v>550.41663542857168</c:v>
                </c:pt>
                <c:pt idx="27">
                  <c:v>583.53231899999901</c:v>
                </c:pt>
                <c:pt idx="28">
                  <c:v>616.91472499999873</c:v>
                </c:pt>
                <c:pt idx="29">
                  <c:v>650.36732099999972</c:v>
                </c:pt>
                <c:pt idx="30">
                  <c:v>685.39217514285792</c:v>
                </c:pt>
                <c:pt idx="31">
                  <c:v>720.34683928571394</c:v>
                </c:pt>
                <c:pt idx="32">
                  <c:v>755.37169328571417</c:v>
                </c:pt>
                <c:pt idx="33">
                  <c:v>792.60051614285749</c:v>
                </c:pt>
                <c:pt idx="34">
                  <c:v>833.42307157142841</c:v>
                </c:pt>
                <c:pt idx="35">
                  <c:v>876.5899759999993</c:v>
                </c:pt>
                <c:pt idx="36">
                  <c:v>923.70156342857172</c:v>
                </c:pt>
                <c:pt idx="37">
                  <c:v>970.96756885714331</c:v>
                </c:pt>
                <c:pt idx="38">
                  <c:v>1023.2591845714287</c:v>
                </c:pt>
                <c:pt idx="39">
                  <c:v>1080.6606388571427</c:v>
                </c:pt>
                <c:pt idx="40">
                  <c:v>1138.5814998571432</c:v>
                </c:pt>
                <c:pt idx="41">
                  <c:v>1195.9268021428579</c:v>
                </c:pt>
                <c:pt idx="42">
                  <c:v>1255.8691375714279</c:v>
                </c:pt>
                <c:pt idx="43">
                  <c:v>1317.1170085714284</c:v>
                </c:pt>
                <c:pt idx="44">
                  <c:v>1383.3062620000001</c:v>
                </c:pt>
                <c:pt idx="45">
                  <c:v>1447.796915285714</c:v>
                </c:pt>
                <c:pt idx="46">
                  <c:v>1512.4279487142858</c:v>
                </c:pt>
                <c:pt idx="47">
                  <c:v>1577.5924267142855</c:v>
                </c:pt>
                <c:pt idx="48">
                  <c:v>1645.5223941428576</c:v>
                </c:pt>
                <c:pt idx="49">
                  <c:v>1712.3433582857142</c:v>
                </c:pt>
                <c:pt idx="50">
                  <c:v>1780.8348465714289</c:v>
                </c:pt>
                <c:pt idx="51">
                  <c:v>1849.8176654285717</c:v>
                </c:pt>
                <c:pt idx="52">
                  <c:v>1920.3867802857148</c:v>
                </c:pt>
                <c:pt idx="53">
                  <c:v>1988.1763675714283</c:v>
                </c:pt>
                <c:pt idx="54">
                  <c:v>2059.1245088571422</c:v>
                </c:pt>
                <c:pt idx="55">
                  <c:v>2130.3955247142849</c:v>
                </c:pt>
                <c:pt idx="56">
                  <c:v>2203.9547372857132</c:v>
                </c:pt>
                <c:pt idx="57">
                  <c:v>2277.3595317142854</c:v>
                </c:pt>
                <c:pt idx="58">
                  <c:v>2351.8733294285712</c:v>
                </c:pt>
                <c:pt idx="59">
                  <c:v>2429.7422134285725</c:v>
                </c:pt>
                <c:pt idx="60">
                  <c:v>2511.9488449999999</c:v>
                </c:pt>
                <c:pt idx="61">
                  <c:v>2590.4915540000002</c:v>
                </c:pt>
                <c:pt idx="62">
                  <c:v>2670.7047869999997</c:v>
                </c:pt>
                <c:pt idx="63">
                  <c:v>2756.8701395714279</c:v>
                </c:pt>
                <c:pt idx="64">
                  <c:v>2850.1387290000002</c:v>
                </c:pt>
                <c:pt idx="65">
                  <c:v>2952.9952845714288</c:v>
                </c:pt>
                <c:pt idx="66">
                  <c:v>3058.4629114285717</c:v>
                </c:pt>
                <c:pt idx="67">
                  <c:v>3171.1601172857154</c:v>
                </c:pt>
                <c:pt idx="68">
                  <c:v>3294.8210149999995</c:v>
                </c:pt>
                <c:pt idx="69">
                  <c:v>3434.3167965714292</c:v>
                </c:pt>
                <c:pt idx="70">
                  <c:v>3585.3658667142863</c:v>
                </c:pt>
                <c:pt idx="71">
                  <c:v>3753.457090428572</c:v>
                </c:pt>
                <c:pt idx="72">
                  <c:v>3928.6655890000002</c:v>
                </c:pt>
                <c:pt idx="73">
                  <c:v>4114.6272091428582</c:v>
                </c:pt>
                <c:pt idx="74">
                  <c:v>4310.4154417142854</c:v>
                </c:pt>
                <c:pt idx="75">
                  <c:v>4515.5810700000002</c:v>
                </c:pt>
                <c:pt idx="76">
                  <c:v>4727.2463005714289</c:v>
                </c:pt>
                <c:pt idx="77">
                  <c:v>4955.3219737142863</c:v>
                </c:pt>
                <c:pt idx="78">
                  <c:v>5187.4827100000002</c:v>
                </c:pt>
                <c:pt idx="79">
                  <c:v>5440.9250811428556</c:v>
                </c:pt>
                <c:pt idx="80">
                  <c:v>5704.4888629999987</c:v>
                </c:pt>
                <c:pt idx="81">
                  <c:v>5975.0435775714286</c:v>
                </c:pt>
                <c:pt idx="82">
                  <c:v>6265.5743914285722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68272"/>
        <c:axId val="490970232"/>
      </c:scatterChart>
      <c:valAx>
        <c:axId val="49096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70232"/>
        <c:crosses val="autoZero"/>
        <c:crossBetween val="midCat"/>
      </c:valAx>
      <c:valAx>
        <c:axId val="49097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-0.72997685714290128</c:v>
                </c:pt>
                <c:pt idx="3">
                  <c:v>-1.0388132857142409</c:v>
                </c:pt>
                <c:pt idx="4">
                  <c:v>-0.32287428571362398</c:v>
                </c:pt>
                <c:pt idx="5">
                  <c:v>-0.21057014285634068</c:v>
                </c:pt>
                <c:pt idx="6">
                  <c:v>1.3476497142864901</c:v>
                </c:pt>
                <c:pt idx="7">
                  <c:v>2.9199077142857277</c:v>
                </c:pt>
                <c:pt idx="8">
                  <c:v>2.1478167142859093</c:v>
                </c:pt>
                <c:pt idx="9">
                  <c:v>2.3162730000003648</c:v>
                </c:pt>
                <c:pt idx="10">
                  <c:v>2.1758928571443903</c:v>
                </c:pt>
                <c:pt idx="11">
                  <c:v>1.824942285713405</c:v>
                </c:pt>
                <c:pt idx="12">
                  <c:v>3.1445160000012038</c:v>
                </c:pt>
                <c:pt idx="13">
                  <c:v>2.7935655714290988</c:v>
                </c:pt>
                <c:pt idx="14">
                  <c:v>2.3162729999994554</c:v>
                </c:pt>
                <c:pt idx="15">
                  <c:v>2.0916647142867077</c:v>
                </c:pt>
                <c:pt idx="16">
                  <c:v>2.6952994285711611</c:v>
                </c:pt>
                <c:pt idx="17">
                  <c:v>3.032211857143011</c:v>
                </c:pt>
                <c:pt idx="18">
                  <c:v>2.9058697142863821</c:v>
                </c:pt>
                <c:pt idx="19">
                  <c:v>2.5970332857150424</c:v>
                </c:pt>
                <c:pt idx="20">
                  <c:v>4.1271772857135147</c:v>
                </c:pt>
                <c:pt idx="21">
                  <c:v>5.6432831428592181</c:v>
                </c:pt>
                <c:pt idx="22">
                  <c:v>8.1982024285707666</c:v>
                </c:pt>
                <c:pt idx="23">
                  <c:v>10.065258714286756</c:v>
                </c:pt>
                <c:pt idx="24">
                  <c:v>12.521911714285125</c:v>
                </c:pt>
                <c:pt idx="25">
                  <c:v>14.220512000000781</c:v>
                </c:pt>
                <c:pt idx="26">
                  <c:v>14.767994571428972</c:v>
                </c:pt>
                <c:pt idx="27">
                  <c:v>15.161058999999113</c:v>
                </c:pt>
                <c:pt idx="28">
                  <c:v>15.427781428571507</c:v>
                </c:pt>
                <c:pt idx="29">
                  <c:v>15.497971428572782</c:v>
                </c:pt>
                <c:pt idx="30">
                  <c:v>17.070229571429991</c:v>
                </c:pt>
                <c:pt idx="31">
                  <c:v>17.000039571427806</c:v>
                </c:pt>
                <c:pt idx="32">
                  <c:v>17.07022942857202</c:v>
                </c:pt>
                <c:pt idx="33">
                  <c:v>19.274198285715102</c:v>
                </c:pt>
                <c:pt idx="34">
                  <c:v>22.86793085714271</c:v>
                </c:pt>
                <c:pt idx="35">
                  <c:v>25.212279857142676</c:v>
                </c:pt>
                <c:pt idx="36">
                  <c:v>29.156962857144208</c:v>
                </c:pt>
                <c:pt idx="37">
                  <c:v>29.311380857143376</c:v>
                </c:pt>
                <c:pt idx="38">
                  <c:v>34.336991142857187</c:v>
                </c:pt>
                <c:pt idx="39">
                  <c:v>39.446829714285741</c:v>
                </c:pt>
                <c:pt idx="40">
                  <c:v>39.966236428572302</c:v>
                </c:pt>
                <c:pt idx="41">
                  <c:v>39.390677714286539</c:v>
                </c:pt>
                <c:pt idx="42">
                  <c:v>41.987710857141792</c:v>
                </c:pt>
                <c:pt idx="43">
                  <c:v>43.293246428572274</c:v>
                </c:pt>
                <c:pt idx="44">
                  <c:v>48.234628857143434</c:v>
                </c:pt>
                <c:pt idx="45">
                  <c:v>46.536028714285749</c:v>
                </c:pt>
                <c:pt idx="46">
                  <c:v>46.676408857143542</c:v>
                </c:pt>
                <c:pt idx="47">
                  <c:v>47.209853428571478</c:v>
                </c:pt>
                <c:pt idx="48">
                  <c:v>49.975342857143914</c:v>
                </c:pt>
                <c:pt idx="49">
                  <c:v>48.866339571428398</c:v>
                </c:pt>
                <c:pt idx="50">
                  <c:v>50.536863714286483</c:v>
                </c:pt>
                <c:pt idx="51">
                  <c:v>51.028194285714562</c:v>
                </c:pt>
                <c:pt idx="52">
                  <c:v>52.614490285714965</c:v>
                </c:pt>
                <c:pt idx="53">
                  <c:v>49.834962714285211</c:v>
                </c:pt>
                <c:pt idx="54">
                  <c:v>52.993516714285761</c:v>
                </c:pt>
                <c:pt idx="55">
                  <c:v>53.316391285714417</c:v>
                </c:pt>
                <c:pt idx="56">
                  <c:v>55.604588000000149</c:v>
                </c:pt>
                <c:pt idx="57">
                  <c:v>55.450169857143919</c:v>
                </c:pt>
                <c:pt idx="58">
                  <c:v>56.559173142857617</c:v>
                </c:pt>
                <c:pt idx="59">
                  <c:v>59.914259428573132</c:v>
                </c:pt>
                <c:pt idx="60">
                  <c:v>64.252006999999139</c:v>
                </c:pt>
                <c:pt idx="61">
                  <c:v>60.588084428572074</c:v>
                </c:pt>
                <c:pt idx="62">
                  <c:v>62.258608428571279</c:v>
                </c:pt>
                <c:pt idx="63">
                  <c:v>68.210728000000017</c:v>
                </c:pt>
                <c:pt idx="64">
                  <c:v>75.313964857144128</c:v>
                </c:pt>
                <c:pt idx="65">
                  <c:v>84.901931000000332</c:v>
                </c:pt>
                <c:pt idx="66">
                  <c:v>87.51300228571472</c:v>
                </c:pt>
                <c:pt idx="67">
                  <c:v>94.74258128571546</c:v>
                </c:pt>
                <c:pt idx="68">
                  <c:v>105.70627314285593</c:v>
                </c:pt>
                <c:pt idx="69">
                  <c:v>121.54115700000148</c:v>
                </c:pt>
                <c:pt idx="70">
                  <c:v>133.09444557142888</c:v>
                </c:pt>
                <c:pt idx="71">
                  <c:v>150.13659914285745</c:v>
                </c:pt>
                <c:pt idx="72">
                  <c:v>157.253874</c:v>
                </c:pt>
                <c:pt idx="73">
                  <c:v>168.0069955714298</c:v>
                </c:pt>
                <c:pt idx="74">
                  <c:v>177.833607999999</c:v>
                </c:pt>
                <c:pt idx="75">
                  <c:v>187.21100371428656</c:v>
                </c:pt>
                <c:pt idx="76">
                  <c:v>193.71060600000055</c:v>
                </c:pt>
                <c:pt idx="77">
                  <c:v>210.12104857142913</c:v>
                </c:pt>
                <c:pt idx="78">
                  <c:v>214.20611171428573</c:v>
                </c:pt>
                <c:pt idx="79">
                  <c:v>235.48774657142712</c:v>
                </c:pt>
                <c:pt idx="80">
                  <c:v>245.6091572857149</c:v>
                </c:pt>
                <c:pt idx="81">
                  <c:v>252.60009000000173</c:v>
                </c:pt>
                <c:pt idx="82">
                  <c:v>272.57618928571537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67880"/>
        <c:axId val="490970624"/>
      </c:scatterChart>
      <c:valAx>
        <c:axId val="4909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70624"/>
        <c:crosses val="autoZero"/>
        <c:crossBetween val="midCat"/>
      </c:valAx>
      <c:valAx>
        <c:axId val="4909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Extreme_Type1!$P$2</c:f>
              <c:strCache>
                <c:ptCount val="1"/>
                <c:pt idx="0">
                  <c:v>y-y0P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Extreme_Type1!$B$3:$B$163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</c:numCache>
            </c:numRef>
          </c:cat>
          <c:val>
            <c:numRef>
              <c:f>Extreme_Type1!$P$3:$P$163</c:f>
              <c:numCache>
                <c:formatCode>General</c:formatCode>
                <c:ptCount val="161"/>
                <c:pt idx="0">
                  <c:v>0</c:v>
                </c:pt>
                <c:pt idx="1">
                  <c:v>-0.72997685714290128</c:v>
                </c:pt>
                <c:pt idx="2">
                  <c:v>-1.0388132857142409</c:v>
                </c:pt>
                <c:pt idx="3">
                  <c:v>-0.32287428571362398</c:v>
                </c:pt>
                <c:pt idx="4">
                  <c:v>-0.21057014285634068</c:v>
                </c:pt>
                <c:pt idx="5">
                  <c:v>1.3476497142864901</c:v>
                </c:pt>
                <c:pt idx="6">
                  <c:v>2.9199077142857277</c:v>
                </c:pt>
                <c:pt idx="7">
                  <c:v>2.1478167142859093</c:v>
                </c:pt>
                <c:pt idx="8">
                  <c:v>2.3162730000003648</c:v>
                </c:pt>
                <c:pt idx="9">
                  <c:v>2.1758928571443903</c:v>
                </c:pt>
                <c:pt idx="10">
                  <c:v>1.824942285713405</c:v>
                </c:pt>
                <c:pt idx="11">
                  <c:v>3.1445160000012038</c:v>
                </c:pt>
                <c:pt idx="12">
                  <c:v>2.7935655714290988</c:v>
                </c:pt>
                <c:pt idx="13">
                  <c:v>2.3162729999994554</c:v>
                </c:pt>
                <c:pt idx="14">
                  <c:v>2.0916647142867077</c:v>
                </c:pt>
                <c:pt idx="15">
                  <c:v>2.6952994285711611</c:v>
                </c:pt>
                <c:pt idx="16">
                  <c:v>3.032211857143011</c:v>
                </c:pt>
                <c:pt idx="17">
                  <c:v>2.9058697142863821</c:v>
                </c:pt>
                <c:pt idx="18">
                  <c:v>2.5970332857150424</c:v>
                </c:pt>
                <c:pt idx="19">
                  <c:v>4.1271772857135147</c:v>
                </c:pt>
                <c:pt idx="20">
                  <c:v>5.6432831428592181</c:v>
                </c:pt>
                <c:pt idx="21">
                  <c:v>8.1982024285707666</c:v>
                </c:pt>
                <c:pt idx="22">
                  <c:v>10.065258714286756</c:v>
                </c:pt>
                <c:pt idx="23">
                  <c:v>12.521911714285125</c:v>
                </c:pt>
                <c:pt idx="24">
                  <c:v>14.220512000000781</c:v>
                </c:pt>
                <c:pt idx="25">
                  <c:v>14.767994571428972</c:v>
                </c:pt>
                <c:pt idx="26">
                  <c:v>15.161058999999113</c:v>
                </c:pt>
                <c:pt idx="27">
                  <c:v>15.427781428571507</c:v>
                </c:pt>
                <c:pt idx="28">
                  <c:v>15.497971428572782</c:v>
                </c:pt>
                <c:pt idx="29">
                  <c:v>17.070229571429991</c:v>
                </c:pt>
                <c:pt idx="30">
                  <c:v>17.000039571427806</c:v>
                </c:pt>
                <c:pt idx="31">
                  <c:v>17.07022942857202</c:v>
                </c:pt>
                <c:pt idx="32">
                  <c:v>19.274198285715102</c:v>
                </c:pt>
                <c:pt idx="33">
                  <c:v>22.86793085714271</c:v>
                </c:pt>
                <c:pt idx="34">
                  <c:v>25.212279857142676</c:v>
                </c:pt>
                <c:pt idx="35">
                  <c:v>29.156962857144208</c:v>
                </c:pt>
                <c:pt idx="36">
                  <c:v>29.311380857143376</c:v>
                </c:pt>
                <c:pt idx="37">
                  <c:v>34.336991142857187</c:v>
                </c:pt>
                <c:pt idx="38">
                  <c:v>39.446829714285741</c:v>
                </c:pt>
                <c:pt idx="39">
                  <c:v>39.966236428572302</c:v>
                </c:pt>
                <c:pt idx="40">
                  <c:v>39.390677714286539</c:v>
                </c:pt>
                <c:pt idx="41">
                  <c:v>41.987710857141792</c:v>
                </c:pt>
                <c:pt idx="42">
                  <c:v>43.293246428572274</c:v>
                </c:pt>
                <c:pt idx="43">
                  <c:v>48.234628857143434</c:v>
                </c:pt>
                <c:pt idx="44">
                  <c:v>46.536028714285749</c:v>
                </c:pt>
                <c:pt idx="45">
                  <c:v>46.676408857143542</c:v>
                </c:pt>
                <c:pt idx="46">
                  <c:v>47.209853428571478</c:v>
                </c:pt>
                <c:pt idx="47">
                  <c:v>49.975342857143914</c:v>
                </c:pt>
                <c:pt idx="48">
                  <c:v>48.866339571428398</c:v>
                </c:pt>
                <c:pt idx="49">
                  <c:v>50.536863714286483</c:v>
                </c:pt>
                <c:pt idx="50">
                  <c:v>51.028194285714562</c:v>
                </c:pt>
                <c:pt idx="51">
                  <c:v>52.614490285714965</c:v>
                </c:pt>
                <c:pt idx="52">
                  <c:v>49.834962714285211</c:v>
                </c:pt>
                <c:pt idx="53">
                  <c:v>52.993516714285761</c:v>
                </c:pt>
                <c:pt idx="54">
                  <c:v>53.316391285714417</c:v>
                </c:pt>
                <c:pt idx="55">
                  <c:v>55.604588000000149</c:v>
                </c:pt>
                <c:pt idx="56">
                  <c:v>55.450169857143919</c:v>
                </c:pt>
                <c:pt idx="57">
                  <c:v>56.559173142857617</c:v>
                </c:pt>
                <c:pt idx="58">
                  <c:v>59.914259428573132</c:v>
                </c:pt>
                <c:pt idx="59">
                  <c:v>64.252006999999139</c:v>
                </c:pt>
                <c:pt idx="60">
                  <c:v>60.588084428572074</c:v>
                </c:pt>
                <c:pt idx="61">
                  <c:v>62.258608428571279</c:v>
                </c:pt>
                <c:pt idx="62">
                  <c:v>68.210728000000017</c:v>
                </c:pt>
                <c:pt idx="63">
                  <c:v>75.313964857144128</c:v>
                </c:pt>
                <c:pt idx="64">
                  <c:v>84.901931000000332</c:v>
                </c:pt>
                <c:pt idx="65">
                  <c:v>87.51300228571472</c:v>
                </c:pt>
                <c:pt idx="66">
                  <c:v>94.74258128571546</c:v>
                </c:pt>
                <c:pt idx="67">
                  <c:v>105.70627314285593</c:v>
                </c:pt>
                <c:pt idx="68">
                  <c:v>121.54115700000148</c:v>
                </c:pt>
                <c:pt idx="69">
                  <c:v>133.09444557142888</c:v>
                </c:pt>
                <c:pt idx="70">
                  <c:v>150.13659914285745</c:v>
                </c:pt>
                <c:pt idx="71">
                  <c:v>157.253874</c:v>
                </c:pt>
                <c:pt idx="72">
                  <c:v>168.0069955714298</c:v>
                </c:pt>
                <c:pt idx="73">
                  <c:v>177.833607999999</c:v>
                </c:pt>
                <c:pt idx="74">
                  <c:v>187.21100371428656</c:v>
                </c:pt>
                <c:pt idx="75">
                  <c:v>193.71060600000055</c:v>
                </c:pt>
                <c:pt idx="76">
                  <c:v>210.12104857142913</c:v>
                </c:pt>
                <c:pt idx="77">
                  <c:v>214.20611171428573</c:v>
                </c:pt>
                <c:pt idx="78">
                  <c:v>235.48774657142712</c:v>
                </c:pt>
                <c:pt idx="79">
                  <c:v>245.6091572857149</c:v>
                </c:pt>
                <c:pt idx="80">
                  <c:v>252.60009000000173</c:v>
                </c:pt>
                <c:pt idx="81">
                  <c:v>272.57618928571537</c:v>
                </c:pt>
                <c:pt idx="82">
                  <c:v>292.58036442856974</c:v>
                </c:pt>
                <c:pt idx="83">
                  <c:v>305.97263328571717</c:v>
                </c:pt>
                <c:pt idx="84">
                  <c:v>330.6374302857148</c:v>
                </c:pt>
                <c:pt idx="85">
                  <c:v>335.38228028571211</c:v>
                </c:pt>
                <c:pt idx="86">
                  <c:v>342.19071885714402</c:v>
                </c:pt>
                <c:pt idx="87">
                  <c:v>343.0189620000001</c:v>
                </c:pt>
                <c:pt idx="88">
                  <c:v>333.15023542857307</c:v>
                </c:pt>
                <c:pt idx="89">
                  <c:v>382.80270400000154</c:v>
                </c:pt>
                <c:pt idx="90">
                  <c:v>385.4137752857132</c:v>
                </c:pt>
                <c:pt idx="91">
                  <c:v>397.96376314285772</c:v>
                </c:pt>
                <c:pt idx="92">
                  <c:v>434.92586371428479</c:v>
                </c:pt>
                <c:pt idx="93">
                  <c:v>473.1373477142879</c:v>
                </c:pt>
                <c:pt idx="94">
                  <c:v>495.45779585714445</c:v>
                </c:pt>
                <c:pt idx="95">
                  <c:v>512.59821542857208</c:v>
                </c:pt>
                <c:pt idx="96">
                  <c:v>476.63281414285484</c:v>
                </c:pt>
                <c:pt idx="97">
                  <c:v>496.69314142857002</c:v>
                </c:pt>
                <c:pt idx="98">
                  <c:v>512.17707485714527</c:v>
                </c:pt>
                <c:pt idx="99">
                  <c:v>511.643630142853</c:v>
                </c:pt>
                <c:pt idx="100">
                  <c:v>515.16717271429115</c:v>
                </c:pt>
                <c:pt idx="101">
                  <c:v>575.17969828571404</c:v>
                </c:pt>
                <c:pt idx="102">
                  <c:v>584.0938394285713</c:v>
                </c:pt>
                <c:pt idx="103">
                  <c:v>597.51418428571378</c:v>
                </c:pt>
                <c:pt idx="104">
                  <c:v>613.72809485714788</c:v>
                </c:pt>
                <c:pt idx="105">
                  <c:v>611.42586000000119</c:v>
                </c:pt>
                <c:pt idx="106">
                  <c:v>609.60091757142254</c:v>
                </c:pt>
                <c:pt idx="107">
                  <c:v>592.09550957142892</c:v>
                </c:pt>
                <c:pt idx="108">
                  <c:v>531.35300700000334</c:v>
                </c:pt>
                <c:pt idx="109">
                  <c:v>523.87074371428571</c:v>
                </c:pt>
                <c:pt idx="110">
                  <c:v>515.43389500000012</c:v>
                </c:pt>
                <c:pt idx="111">
                  <c:v>506.85666614285765</c:v>
                </c:pt>
                <c:pt idx="112">
                  <c:v>492.18693771428843</c:v>
                </c:pt>
                <c:pt idx="113">
                  <c:v>469.66995742856852</c:v>
                </c:pt>
                <c:pt idx="114">
                  <c:v>459.91353514285402</c:v>
                </c:pt>
                <c:pt idx="115">
                  <c:v>448.93580528572238</c:v>
                </c:pt>
                <c:pt idx="116">
                  <c:v>427.62609442856956</c:v>
                </c:pt>
                <c:pt idx="117">
                  <c:v>400.86963285714046</c:v>
                </c:pt>
                <c:pt idx="118">
                  <c:v>364.21636871429109</c:v>
                </c:pt>
                <c:pt idx="119">
                  <c:v>357.07101757142482</c:v>
                </c:pt>
                <c:pt idx="120">
                  <c:v>374.18336114286103</c:v>
                </c:pt>
                <c:pt idx="121">
                  <c:v>370.54751457142811</c:v>
                </c:pt>
                <c:pt idx="122">
                  <c:v>361.21223285714041</c:v>
                </c:pt>
                <c:pt idx="123">
                  <c:v>368.28739371428128</c:v>
                </c:pt>
                <c:pt idx="124">
                  <c:v>378.29650028572178</c:v>
                </c:pt>
                <c:pt idx="125">
                  <c:v>369.34024500000123</c:v>
                </c:pt>
                <c:pt idx="126">
                  <c:v>371.37575771428419</c:v>
                </c:pt>
                <c:pt idx="127">
                  <c:v>347.87611614285743</c:v>
                </c:pt>
                <c:pt idx="128">
                  <c:v>350.82409971428024</c:v>
                </c:pt>
                <c:pt idx="129">
                  <c:v>345.16677857143259</c:v>
                </c:pt>
                <c:pt idx="130">
                  <c:v>341.41862800000854</c:v>
                </c:pt>
                <c:pt idx="131">
                  <c:v>350.16431299999567</c:v>
                </c:pt>
                <c:pt idx="132">
                  <c:v>366.81340185713816</c:v>
                </c:pt>
                <c:pt idx="133">
                  <c:v>356.36911671428425</c:v>
                </c:pt>
                <c:pt idx="134">
                  <c:v>348.25514242857935</c:v>
                </c:pt>
                <c:pt idx="135">
                  <c:v>338.28814999999486</c:v>
                </c:pt>
                <c:pt idx="136">
                  <c:v>336.95453828571954</c:v>
                </c:pt>
                <c:pt idx="137">
                  <c:v>334.11885871428422</c:v>
                </c:pt>
                <c:pt idx="138">
                  <c:v>332.4623725714282</c:v>
                </c:pt>
                <c:pt idx="139">
                  <c:v>333.27657771428676</c:v>
                </c:pt>
                <c:pt idx="140">
                  <c:v>330.60935428571429</c:v>
                </c:pt>
                <c:pt idx="141">
                  <c:v>293.81570999999713</c:v>
                </c:pt>
                <c:pt idx="142">
                  <c:v>269.15091285714334</c:v>
                </c:pt>
                <c:pt idx="143">
                  <c:v>269.06668485714363</c:v>
                </c:pt>
                <c:pt idx="144">
                  <c:v>281.70090071427876</c:v>
                </c:pt>
                <c:pt idx="145">
                  <c:v>302.01391228572356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64-4ECC-ACE1-8EE600F7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756744"/>
        <c:axId val="634759096"/>
      </c:barChart>
      <c:scatterChart>
        <c:scatterStyle val="smoothMarker"/>
        <c:varyColors val="0"/>
        <c:ser>
          <c:idx val="1"/>
          <c:order val="0"/>
          <c:tx>
            <c:strRef>
              <c:f>Extreme_Type1!$Q$2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Extreme_Type1!$B$3:$B$163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</c:numCache>
            </c:numRef>
          </c:xVal>
          <c:yVal>
            <c:numRef>
              <c:f>Extreme_Type1!$Q$3:$Q$163</c:f>
              <c:numCache>
                <c:formatCode>General</c:formatCode>
                <c:ptCount val="161"/>
                <c:pt idx="0">
                  <c:v>2.2552470740659508E-11</c:v>
                </c:pt>
                <c:pt idx="1">
                  <c:v>7.1757259392385396E-11</c:v>
                </c:pt>
                <c:pt idx="2">
                  <c:v>2.1933054379119845E-10</c:v>
                </c:pt>
                <c:pt idx="3">
                  <c:v>6.4488386454629175E-10</c:v>
                </c:pt>
                <c:pt idx="4">
                  <c:v>1.82633650105078E-9</c:v>
                </c:pt>
                <c:pt idx="5">
                  <c:v>4.9882202309932908E-9</c:v>
                </c:pt>
                <c:pt idx="6">
                  <c:v>1.315546263891824E-8</c:v>
                </c:pt>
                <c:pt idx="7">
                  <c:v>3.3540891982865597E-8</c:v>
                </c:pt>
                <c:pt idx="8">
                  <c:v>8.2764881280779198E-8</c:v>
                </c:pt>
                <c:pt idx="9">
                  <c:v>1.9787865103362284E-7</c:v>
                </c:pt>
                <c:pt idx="10">
                  <c:v>4.5887603248325585E-7</c:v>
                </c:pt>
                <c:pt idx="11">
                  <c:v>1.0331944289517368E-6</c:v>
                </c:pt>
                <c:pt idx="12">
                  <c:v>2.2609480993848815E-6</c:v>
                </c:pt>
                <c:pt idx="13">
                  <c:v>4.8132459389043401E-6</c:v>
                </c:pt>
                <c:pt idx="14">
                  <c:v>9.9776312497953107E-6</c:v>
                </c:pt>
                <c:pt idx="15">
                  <c:v>2.0158036013753302E-5</c:v>
                </c:pt>
                <c:pt idx="16">
                  <c:v>3.9726167409600226E-5</c:v>
                </c:pt>
                <c:pt idx="17">
                  <c:v>7.6432213689627668E-5</c:v>
                </c:pt>
                <c:pt idx="18">
                  <c:v>1.4368085626870853E-4</c:v>
                </c:pt>
                <c:pt idx="19">
                  <c:v>2.6410925415364789E-4</c:v>
                </c:pt>
                <c:pt idx="20">
                  <c:v>4.7507116768128014E-4</c:v>
                </c:pt>
                <c:pt idx="21">
                  <c:v>8.3683747225238823E-4</c:v>
                </c:pt>
                <c:pt idx="22">
                  <c:v>1.4445657675505139E-3</c:v>
                </c:pt>
                <c:pt idx="23">
                  <c:v>2.4453628799947077E-3</c:v>
                </c:pt>
                <c:pt idx="24">
                  <c:v>4.062049161875904E-3</c:v>
                </c:pt>
                <c:pt idx="25">
                  <c:v>6.6255101969053135E-3</c:v>
                </c:pt>
                <c:pt idx="26">
                  <c:v>1.0617759503915929E-2</c:v>
                </c:pt>
                <c:pt idx="27">
                  <c:v>1.6727997772052458E-2</c:v>
                </c:pt>
                <c:pt idx="28">
                  <c:v>2.592399789271933E-2</c:v>
                </c:pt>
                <c:pt idx="29">
                  <c:v>3.9541026934630033E-2</c:v>
                </c:pt>
                <c:pt idx="30">
                  <c:v>5.9390195589144823E-2</c:v>
                </c:pt>
                <c:pt idx="31">
                  <c:v>8.7887570025704659E-2</c:v>
                </c:pt>
                <c:pt idx="32">
                  <c:v>0.12820457163809115</c:v>
                </c:pt>
                <c:pt idx="33">
                  <c:v>0.18443912641638499</c:v>
                </c:pt>
                <c:pt idx="34">
                  <c:v>0.26180572949278513</c:v>
                </c:pt>
                <c:pt idx="35">
                  <c:v>0.36684110787496038</c:v>
                </c:pt>
                <c:pt idx="36">
                  <c:v>0.50762056555940971</c:v>
                </c:pt>
                <c:pt idx="37">
                  <c:v>0.69397847134908286</c:v>
                </c:pt>
                <c:pt idx="38">
                  <c:v>0.93772480794788704</c:v>
                </c:pt>
                <c:pt idx="39">
                  <c:v>1.2528483569820894</c:v>
                </c:pt>
                <c:pt idx="40">
                  <c:v>1.6556960638846867</c:v>
                </c:pt>
                <c:pt idx="41">
                  <c:v>2.165117514554217</c:v>
                </c:pt>
                <c:pt idx="42">
                  <c:v>2.802563348623079</c:v>
                </c:pt>
                <c:pt idx="43">
                  <c:v>3.5921268909232014</c:v>
                </c:pt>
                <c:pt idx="44">
                  <c:v>4.5605193286596464</c:v>
                </c:pt>
                <c:pt idx="45">
                  <c:v>5.7369703851331604</c:v>
                </c:pt>
                <c:pt idx="46">
                  <c:v>7.1530485921195233</c:v>
                </c:pt>
                <c:pt idx="47">
                  <c:v>8.8423978574437552</c:v>
                </c:pt>
                <c:pt idx="48">
                  <c:v>10.840389946974556</c:v>
                </c:pt>
                <c:pt idx="49">
                  <c:v>13.183695613626547</c:v>
                </c:pt>
                <c:pt idx="50">
                  <c:v>15.9097802587895</c:v>
                </c:pt>
                <c:pt idx="51">
                  <c:v>19.056333048931858</c:v>
                </c:pt>
                <c:pt idx="52">
                  <c:v>22.660641183065302</c:v>
                </c:pt>
                <c:pt idx="53">
                  <c:v>26.758923381581226</c:v>
                </c:pt>
                <c:pt idx="54">
                  <c:v>31.385638532774031</c:v>
                </c:pt>
                <c:pt idx="55">
                  <c:v>36.572786707820327</c:v>
                </c:pt>
                <c:pt idx="56">
                  <c:v>42.349220387924454</c:v>
                </c:pt>
                <c:pt idx="57">
                  <c:v>48.739983722069319</c:v>
                </c:pt>
                <c:pt idx="58">
                  <c:v>55.765696966245407</c:v>
                </c:pt>
                <c:pt idx="59">
                  <c:v>63.442001990905943</c:v>
                </c:pt>
                <c:pt idx="60">
                  <c:v>71.77908295393209</c:v>
                </c:pt>
                <c:pt idx="61">
                  <c:v>80.781274012826302</c:v>
                </c:pt>
                <c:pt idx="62">
                  <c:v>90.446763397314953</c:v>
                </c:pt>
                <c:pt idx="63">
                  <c:v>100.76740039472887</c:v>
                </c:pt>
                <c:pt idx="64">
                  <c:v>111.72860892960033</c:v>
                </c:pt>
                <c:pt idx="65">
                  <c:v>123.3094085559071</c:v>
                </c:pt>
                <c:pt idx="66">
                  <c:v>135.48254092646621</c:v>
                </c:pt>
                <c:pt idx="67">
                  <c:v>148.21469724767451</c:v>
                </c:pt>
                <c:pt idx="68">
                  <c:v>161.46683994228724</c:v>
                </c:pt>
                <c:pt idx="69">
                  <c:v>175.19460978444775</c:v>
                </c:pt>
                <c:pt idx="70">
                  <c:v>189.34880817838638</c:v>
                </c:pt>
                <c:pt idx="71">
                  <c:v>203.87594304652109</c:v>
                </c:pt>
                <c:pt idx="72">
                  <c:v>218.71882597933092</c:v>
                </c:pt>
                <c:pt idx="73">
                  <c:v>233.81720786909619</c:v>
                </c:pt>
                <c:pt idx="74">
                  <c:v>249.1084401807407</c:v>
                </c:pt>
                <c:pt idx="75">
                  <c:v>264.52814927389846</c:v>
                </c:pt>
                <c:pt idx="76">
                  <c:v>280.01091174170665</c:v>
                </c:pt>
                <c:pt idx="77">
                  <c:v>295.49091952935532</c:v>
                </c:pt>
                <c:pt idx="78">
                  <c:v>310.9026245918966</c:v>
                </c:pt>
                <c:pt idx="79">
                  <c:v>326.18135399833386</c:v>
                </c:pt>
                <c:pt idx="80">
                  <c:v>341.26388764071436</c:v>
                </c:pt>
                <c:pt idx="81">
                  <c:v>356.0889920185295</c:v>
                </c:pt>
                <c:pt idx="82">
                  <c:v>370.59790489961938</c:v>
                </c:pt>
                <c:pt idx="83">
                  <c:v>384.73476697294046</c:v>
                </c:pt>
                <c:pt idx="84">
                  <c:v>398.44699787508063</c:v>
                </c:pt>
                <c:pt idx="85">
                  <c:v>411.68561516573999</c:v>
                </c:pt>
                <c:pt idx="86">
                  <c:v>424.40549592737841</c:v>
                </c:pt>
                <c:pt idx="87">
                  <c:v>436.56558165597789</c:v>
                </c:pt>
                <c:pt idx="88">
                  <c:v>448.12902798335784</c:v>
                </c:pt>
                <c:pt idx="89">
                  <c:v>459.0633015212361</c:v>
                </c:pt>
                <c:pt idx="90">
                  <c:v>469.34022674169671</c:v>
                </c:pt>
                <c:pt idx="91">
                  <c:v>478.9359863097759</c:v>
                </c:pt>
                <c:pt idx="92">
                  <c:v>487.83107866623607</c:v>
                </c:pt>
                <c:pt idx="93">
                  <c:v>496.01023692919716</c:v>
                </c:pt>
                <c:pt idx="94">
                  <c:v>503.46231335084974</c:v>
                </c:pt>
                <c:pt idx="95">
                  <c:v>510.18013363984971</c:v>
                </c:pt>
                <c:pt idx="96">
                  <c:v>516.16032545185556</c:v>
                </c:pt>
                <c:pt idx="97">
                  <c:v>521.40312527099866</c:v>
                </c:pt>
                <c:pt idx="98">
                  <c:v>525.91216776490592</c:v>
                </c:pt>
                <c:pt idx="99">
                  <c:v>529.69426150595291</c:v>
                </c:pt>
                <c:pt idx="100">
                  <c:v>532.759154721963</c:v>
                </c:pt>
                <c:pt idx="101">
                  <c:v>535.11929448016463</c:v>
                </c:pt>
                <c:pt idx="102">
                  <c:v>536.78958242766987</c:v>
                </c:pt>
                <c:pt idx="103">
                  <c:v>537.78712991793293</c:v>
                </c:pt>
                <c:pt idx="104">
                  <c:v>538.1310150526092</c:v>
                </c:pt>
                <c:pt idx="105">
                  <c:v>537.84204386801332</c:v>
                </c:pt>
                <c:pt idx="106">
                  <c:v>536.94251760013435</c:v>
                </c:pt>
                <c:pt idx="107">
                  <c:v>535.45600767617429</c:v>
                </c:pt>
                <c:pt idx="108">
                  <c:v>533.40713980728935</c:v>
                </c:pt>
                <c:pt idx="109">
                  <c:v>530.82138829930204</c:v>
                </c:pt>
                <c:pt idx="110">
                  <c:v>527.7248814576144</c:v>
                </c:pt>
                <c:pt idx="111">
                  <c:v>524.14421874074071</c:v>
                </c:pt>
                <c:pt idx="112">
                  <c:v>520.10630011461217</c:v>
                </c:pt>
                <c:pt idx="113">
                  <c:v>515.63816787743281</c:v>
                </c:pt>
                <c:pt idx="114">
                  <c:v>510.76686106231546</c:v>
                </c:pt>
                <c:pt idx="115">
                  <c:v>505.51928238182734</c:v>
                </c:pt>
                <c:pt idx="116">
                  <c:v>499.9220775542442</c:v>
                </c:pt>
                <c:pt idx="117">
                  <c:v>494.00152674489527</c:v>
                </c:pt>
                <c:pt idx="118">
                  <c:v>487.78344776643996</c:v>
                </c:pt>
                <c:pt idx="119">
                  <c:v>481.29311060810068</c:v>
                </c:pt>
                <c:pt idx="120">
                  <c:v>474.55516280457016</c:v>
                </c:pt>
                <c:pt idx="121">
                  <c:v>467.59356510925602</c:v>
                </c:pt>
                <c:pt idx="122">
                  <c:v>460.43153690244549</c:v>
                </c:pt>
                <c:pt idx="123">
                  <c:v>453.09151074161707</c:v>
                </c:pt>
                <c:pt idx="124">
                  <c:v>445.59509544726797</c:v>
                </c:pt>
                <c:pt idx="125">
                  <c:v>437.9630471120916</c:v>
                </c:pt>
                <c:pt idx="126">
                  <c:v>430.2152474230146</c:v>
                </c:pt>
                <c:pt idx="127">
                  <c:v>422.37068869343943</c:v>
                </c:pt>
                <c:pt idx="128">
                  <c:v>414.44746501606704</c:v>
                </c:pt>
                <c:pt idx="129">
                  <c:v>406.46276896399627</c:v>
                </c:pt>
                <c:pt idx="130">
                  <c:v>398.43289328860186</c:v>
                </c:pt>
                <c:pt idx="131">
                  <c:v>390.3732370862395</c:v>
                </c:pt>
                <c:pt idx="132">
                  <c:v>382.29831593145462</c:v>
                </c:pt>
                <c:pt idx="133">
                  <c:v>374.22177550149928</c:v>
                </c:pt>
                <c:pt idx="134">
                  <c:v>366.15640824506642</c:v>
                </c:pt>
                <c:pt idx="135">
                  <c:v>358.11417267679082</c:v>
                </c:pt>
                <c:pt idx="136">
                  <c:v>350.1062149078478</c:v>
                </c:pt>
                <c:pt idx="137">
                  <c:v>342.1428920515815</c:v>
                </c:pt>
                <c:pt idx="138">
                  <c:v>334.23379717123095</c:v>
                </c:pt>
                <c:pt idx="139">
                  <c:v>326.38778546427221</c:v>
                </c:pt>
                <c:pt idx="140">
                  <c:v>318.61300140446576</c:v>
                </c:pt>
                <c:pt idx="141">
                  <c:v>310.91690658825115</c:v>
                </c:pt>
                <c:pt idx="142">
                  <c:v>303.30630805654391</c:v>
                </c:pt>
                <c:pt idx="143">
                  <c:v>295.78738688619092</c:v>
                </c:pt>
                <c:pt idx="144">
                  <c:v>288.3657268672635</c:v>
                </c:pt>
                <c:pt idx="145">
                  <c:v>281.04634310298542</c:v>
                </c:pt>
                <c:pt idx="147">
                  <c:v>538.1310150526092</c:v>
                </c:pt>
                <c:pt idx="148">
                  <c:v>358.75401003507278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364-4ECC-ACE1-8EE600F7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56744"/>
        <c:axId val="634759096"/>
      </c:scatterChart>
      <c:catAx>
        <c:axId val="63475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9096"/>
        <c:crosses val="autoZero"/>
        <c:auto val="1"/>
        <c:lblAlgn val="ctr"/>
        <c:lblOffset val="100"/>
        <c:noMultiLvlLbl val="0"/>
      </c:catAx>
      <c:valAx>
        <c:axId val="63475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0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17.954624571428212</c:v>
                </c:pt>
                <c:pt idx="2">
                  <c:v>17.224647714285311</c:v>
                </c:pt>
                <c:pt idx="3">
                  <c:v>16.915811285713971</c:v>
                </c:pt>
                <c:pt idx="4">
                  <c:v>17.631750285714588</c:v>
                </c:pt>
                <c:pt idx="5">
                  <c:v>17.744054428571872</c:v>
                </c:pt>
                <c:pt idx="6">
                  <c:v>19.302274285714702</c:v>
                </c:pt>
                <c:pt idx="7">
                  <c:v>20.87453228571394</c:v>
                </c:pt>
                <c:pt idx="8">
                  <c:v>20.102441285714121</c:v>
                </c:pt>
                <c:pt idx="9">
                  <c:v>20.270897571428577</c:v>
                </c:pt>
                <c:pt idx="10">
                  <c:v>20.130517428572603</c:v>
                </c:pt>
                <c:pt idx="11">
                  <c:v>19.779566857141617</c:v>
                </c:pt>
                <c:pt idx="12">
                  <c:v>21.099140571429416</c:v>
                </c:pt>
                <c:pt idx="13">
                  <c:v>20.748190142857311</c:v>
                </c:pt>
                <c:pt idx="14">
                  <c:v>20.270897571427668</c:v>
                </c:pt>
                <c:pt idx="15">
                  <c:v>20.04628928571492</c:v>
                </c:pt>
                <c:pt idx="16">
                  <c:v>20.649923999999373</c:v>
                </c:pt>
                <c:pt idx="17">
                  <c:v>20.986836428571223</c:v>
                </c:pt>
                <c:pt idx="18">
                  <c:v>20.860494285714594</c:v>
                </c:pt>
                <c:pt idx="19">
                  <c:v>20.551657857143255</c:v>
                </c:pt>
                <c:pt idx="20">
                  <c:v>22.081801857141727</c:v>
                </c:pt>
                <c:pt idx="21">
                  <c:v>23.59790771428743</c:v>
                </c:pt>
                <c:pt idx="22">
                  <c:v>26.152826999998979</c:v>
                </c:pt>
                <c:pt idx="23">
                  <c:v>28.019883285714968</c:v>
                </c:pt>
                <c:pt idx="24">
                  <c:v>30.476536285713337</c:v>
                </c:pt>
                <c:pt idx="25">
                  <c:v>32.175136571428993</c:v>
                </c:pt>
                <c:pt idx="26">
                  <c:v>32.722619142857184</c:v>
                </c:pt>
                <c:pt idx="27">
                  <c:v>33.115683571427326</c:v>
                </c:pt>
                <c:pt idx="28">
                  <c:v>33.382405999999719</c:v>
                </c:pt>
                <c:pt idx="29">
                  <c:v>33.452596000000995</c:v>
                </c:pt>
                <c:pt idx="30">
                  <c:v>35.024854142858203</c:v>
                </c:pt>
                <c:pt idx="31">
                  <c:v>34.954664142856018</c:v>
                </c:pt>
                <c:pt idx="32">
                  <c:v>35.024854000000232</c:v>
                </c:pt>
                <c:pt idx="33">
                  <c:v>37.228822857143314</c:v>
                </c:pt>
                <c:pt idx="34">
                  <c:v>40.822555428570922</c:v>
                </c:pt>
                <c:pt idx="35">
                  <c:v>43.166904428570888</c:v>
                </c:pt>
                <c:pt idx="36">
                  <c:v>47.11158742857242</c:v>
                </c:pt>
                <c:pt idx="37">
                  <c:v>47.266005428571589</c:v>
                </c:pt>
                <c:pt idx="38">
                  <c:v>52.291615714285399</c:v>
                </c:pt>
                <c:pt idx="39">
                  <c:v>57.401454285713953</c:v>
                </c:pt>
                <c:pt idx="40">
                  <c:v>57.920861000000514</c:v>
                </c:pt>
                <c:pt idx="41">
                  <c:v>57.345302285714752</c:v>
                </c:pt>
                <c:pt idx="42">
                  <c:v>59.942335428570004</c:v>
                </c:pt>
                <c:pt idx="43">
                  <c:v>61.247871000000487</c:v>
                </c:pt>
                <c:pt idx="44">
                  <c:v>66.189253428571647</c:v>
                </c:pt>
                <c:pt idx="45">
                  <c:v>64.490653285713961</c:v>
                </c:pt>
                <c:pt idx="46">
                  <c:v>64.631033428571754</c:v>
                </c:pt>
                <c:pt idx="47">
                  <c:v>65.16447799999969</c:v>
                </c:pt>
                <c:pt idx="48">
                  <c:v>67.929967428572127</c:v>
                </c:pt>
                <c:pt idx="49">
                  <c:v>66.82096414285661</c:v>
                </c:pt>
                <c:pt idx="50">
                  <c:v>68.491488285714695</c:v>
                </c:pt>
                <c:pt idx="51">
                  <c:v>68.982818857142775</c:v>
                </c:pt>
                <c:pt idx="52">
                  <c:v>70.569114857143177</c:v>
                </c:pt>
                <c:pt idx="53">
                  <c:v>67.789587285713424</c:v>
                </c:pt>
                <c:pt idx="54">
                  <c:v>70.948141285713973</c:v>
                </c:pt>
                <c:pt idx="55">
                  <c:v>71.271015857142629</c:v>
                </c:pt>
                <c:pt idx="56">
                  <c:v>73.559212571428361</c:v>
                </c:pt>
                <c:pt idx="57">
                  <c:v>73.404794428572131</c:v>
                </c:pt>
                <c:pt idx="58">
                  <c:v>74.513797714285829</c:v>
                </c:pt>
                <c:pt idx="59">
                  <c:v>77.868884000001344</c:v>
                </c:pt>
                <c:pt idx="60">
                  <c:v>82.206631571427351</c:v>
                </c:pt>
                <c:pt idx="61">
                  <c:v>78.542709000000286</c:v>
                </c:pt>
                <c:pt idx="62">
                  <c:v>80.213232999999491</c:v>
                </c:pt>
                <c:pt idx="63">
                  <c:v>86.16535257142823</c:v>
                </c:pt>
                <c:pt idx="64">
                  <c:v>93.268589428572341</c:v>
                </c:pt>
                <c:pt idx="65">
                  <c:v>102.85655557142854</c:v>
                </c:pt>
                <c:pt idx="66">
                  <c:v>105.46762685714293</c:v>
                </c:pt>
                <c:pt idx="67">
                  <c:v>112.69720585714367</c:v>
                </c:pt>
                <c:pt idx="68">
                  <c:v>123.66089771428415</c:v>
                </c:pt>
                <c:pt idx="69">
                  <c:v>139.49578157142969</c:v>
                </c:pt>
                <c:pt idx="70">
                  <c:v>151.04907014285709</c:v>
                </c:pt>
                <c:pt idx="71">
                  <c:v>168.09122371428566</c:v>
                </c:pt>
                <c:pt idx="72">
                  <c:v>175.20849857142821</c:v>
                </c:pt>
                <c:pt idx="73">
                  <c:v>185.96162014285801</c:v>
                </c:pt>
                <c:pt idx="74">
                  <c:v>195.78823257142722</c:v>
                </c:pt>
                <c:pt idx="75">
                  <c:v>205.16562828571477</c:v>
                </c:pt>
                <c:pt idx="76">
                  <c:v>211.66523057142876</c:v>
                </c:pt>
                <c:pt idx="77">
                  <c:v>228.07567314285734</c:v>
                </c:pt>
                <c:pt idx="78">
                  <c:v>232.16073628571394</c:v>
                </c:pt>
                <c:pt idx="79">
                  <c:v>253.44237114285534</c:v>
                </c:pt>
                <c:pt idx="80">
                  <c:v>263.56378185714311</c:v>
                </c:pt>
                <c:pt idx="81">
                  <c:v>270.55471457142994</c:v>
                </c:pt>
                <c:pt idx="82">
                  <c:v>290.53081385714358</c:v>
                </c:pt>
                <c:pt idx="83">
                  <c:v>310.53498899999795</c:v>
                </c:pt>
                <c:pt idx="84">
                  <c:v>323.92725785714538</c:v>
                </c:pt>
                <c:pt idx="85">
                  <c:v>348.59205485714301</c:v>
                </c:pt>
                <c:pt idx="86">
                  <c:v>353.33690485714033</c:v>
                </c:pt>
                <c:pt idx="87">
                  <c:v>360.14534342857223</c:v>
                </c:pt>
                <c:pt idx="88">
                  <c:v>360.97358657142831</c:v>
                </c:pt>
                <c:pt idx="89">
                  <c:v>351.10486000000128</c:v>
                </c:pt>
                <c:pt idx="90">
                  <c:v>400.75732857142975</c:v>
                </c:pt>
                <c:pt idx="91">
                  <c:v>403.36839985714141</c:v>
                </c:pt>
                <c:pt idx="92">
                  <c:v>415.91838771428593</c:v>
                </c:pt>
                <c:pt idx="93">
                  <c:v>452.880488285713</c:v>
                </c:pt>
                <c:pt idx="94">
                  <c:v>491.09197228571611</c:v>
                </c:pt>
                <c:pt idx="95">
                  <c:v>513.41242042857266</c:v>
                </c:pt>
                <c:pt idx="96">
                  <c:v>530.55284000000029</c:v>
                </c:pt>
                <c:pt idx="97">
                  <c:v>494.58743871428305</c:v>
                </c:pt>
                <c:pt idx="98">
                  <c:v>514.64776599999823</c:v>
                </c:pt>
                <c:pt idx="99">
                  <c:v>530.13169942857348</c:v>
                </c:pt>
                <c:pt idx="100">
                  <c:v>529.59825471428121</c:v>
                </c:pt>
                <c:pt idx="101">
                  <c:v>533.12179728571937</c:v>
                </c:pt>
                <c:pt idx="102">
                  <c:v>593.13432285714225</c:v>
                </c:pt>
                <c:pt idx="103">
                  <c:v>602.04846399999951</c:v>
                </c:pt>
                <c:pt idx="104">
                  <c:v>615.46880885714199</c:v>
                </c:pt>
                <c:pt idx="105">
                  <c:v>631.68271942857609</c:v>
                </c:pt>
                <c:pt idx="106">
                  <c:v>629.38048457142941</c:v>
                </c:pt>
                <c:pt idx="107">
                  <c:v>627.55554214285075</c:v>
                </c:pt>
                <c:pt idx="108">
                  <c:v>610.05013414285713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21.127790234743717</c:v>
                </c:pt>
                <c:pt idx="2">
                  <c:v>21.503028328509949</c:v>
                </c:pt>
                <c:pt idx="3">
                  <c:v>21.921116905689715</c:v>
                </c:pt>
                <c:pt idx="4">
                  <c:v>22.386564590795629</c:v>
                </c:pt>
                <c:pt idx="5">
                  <c:v>22.904256815599879</c:v>
                </c:pt>
                <c:pt idx="6">
                  <c:v>23.479461672365154</c:v>
                </c:pt>
                <c:pt idx="7">
                  <c:v>24.11782786415889</c:v>
                </c:pt>
                <c:pt idx="8">
                  <c:v>24.825372206158956</c:v>
                </c:pt>
                <c:pt idx="9">
                  <c:v>25.608453638972637</c:v>
                </c:pt>
                <c:pt idx="10">
                  <c:v>26.473730188013676</c:v>
                </c:pt>
                <c:pt idx="11">
                  <c:v>27.428094764575363</c:v>
                </c:pt>
                <c:pt idx="12">
                  <c:v>28.47858519035319</c:v>
                </c:pt>
                <c:pt idx="13">
                  <c:v>29.632263390904555</c:v>
                </c:pt>
                <c:pt idx="14">
                  <c:v>30.896058419166351</c:v>
                </c:pt>
                <c:pt idx="15">
                  <c:v>32.276567936828314</c:v>
                </c:pt>
                <c:pt idx="16">
                  <c:v>33.779813125529408</c:v>
                </c:pt>
                <c:pt idx="17">
                  <c:v>35.410942875143149</c:v>
                </c:pt>
                <c:pt idx="18">
                  <c:v>37.173884679161759</c:v>
                </c:pt>
                <c:pt idx="19">
                  <c:v>39.070942145184944</c:v>
                </c:pt>
                <c:pt idx="20">
                  <c:v>41.102342580599974</c:v>
                </c:pt>
                <c:pt idx="21">
                  <c:v>43.265742877355848</c:v>
                </c:pt>
                <c:pt idx="22">
                  <c:v>45.555707946297801</c:v>
                </c:pt>
                <c:pt idx="23">
                  <c:v>47.963183147046678</c:v>
                </c:pt>
                <c:pt idx="24">
                  <c:v>50.474990218674044</c:v>
                </c:pt>
                <c:pt idx="25">
                  <c:v>53.073384557307392</c:v>
                </c:pt>
                <c:pt idx="26">
                  <c:v>55.735719402016635</c:v>
                </c:pt>
                <c:pt idx="27">
                  <c:v>58.434268339263504</c:v>
                </c:pt>
                <c:pt idx="28">
                  <c:v>61.136260003736325</c:v>
                </c:pt>
                <c:pt idx="29">
                  <c:v>63.804176301211157</c:v>
                </c:pt>
                <c:pt idx="30">
                  <c:v>66.396356403393142</c:v>
                </c:pt>
                <c:pt idx="31">
                  <c:v>68.867932151090201</c:v>
                </c:pt>
                <c:pt idx="32">
                  <c:v>71.17209623264543</c:v>
                </c:pt>
                <c:pt idx="33">
                  <c:v>73.261673731980721</c:v>
                </c:pt>
                <c:pt idx="34">
                  <c:v>75.09093301088987</c:v>
                </c:pt>
                <c:pt idx="35">
                  <c:v>76.617537488377621</c:v>
                </c:pt>
                <c:pt idx="36">
                  <c:v>77.80451080738537</c:v>
                </c:pt>
                <c:pt idx="37">
                  <c:v>78.62206945549471</c:v>
                </c:pt>
                <c:pt idx="38">
                  <c:v>79.049173603795253</c:v>
                </c:pt>
                <c:pt idx="39">
                  <c:v>79.074661272500862</c:v>
                </c:pt>
                <c:pt idx="40">
                  <c:v>78.697862665636862</c:v>
                </c:pt>
                <c:pt idx="41">
                  <c:v>77.928637310334068</c:v>
                </c:pt>
                <c:pt idx="42">
                  <c:v>76.786830500388135</c:v>
                </c:pt>
                <c:pt idx="43">
                  <c:v>75.301199905842381</c:v>
                </c:pt>
                <c:pt idx="44">
                  <c:v>73.507910398497103</c:v>
                </c:pt>
                <c:pt idx="45">
                  <c:v>71.448728897861443</c:v>
                </c:pt>
                <c:pt idx="46">
                  <c:v>69.169067659778278</c:v>
                </c:pt>
                <c:pt idx="47">
                  <c:v>66.716023267596739</c:v>
                </c:pt>
                <c:pt idx="48">
                  <c:v>64.136541854628604</c:v>
                </c:pt>
                <c:pt idx="49">
                  <c:v>61.475813071766858</c:v>
                </c:pt>
                <c:pt idx="50">
                  <c:v>58.775961290105961</c:v>
                </c:pt>
                <c:pt idx="51">
                  <c:v>56.075067675356586</c:v>
                </c:pt>
                <c:pt idx="52">
                  <c:v>53.406525333609238</c:v>
                </c:pt>
                <c:pt idx="53">
                  <c:v>50.79870454424865</c:v>
                </c:pt>
                <c:pt idx="54">
                  <c:v>48.274887499056064</c:v>
                </c:pt>
                <c:pt idx="55">
                  <c:v>45.85342198052799</c:v>
                </c:pt>
                <c:pt idx="56">
                  <c:v>43.548040113203285</c:v>
                </c:pt>
                <c:pt idx="57">
                  <c:v>41.368290246075986</c:v>
                </c:pt>
                <c:pt idx="58">
                  <c:v>39.320035534187909</c:v>
                </c:pt>
                <c:pt idx="59">
                  <c:v>37.405980342099909</c:v>
                </c:pt>
                <c:pt idx="60">
                  <c:v>35.626193910916406</c:v>
                </c:pt>
                <c:pt idx="61">
                  <c:v>33.978608863851498</c:v>
                </c:pt>
                <c:pt idx="62">
                  <c:v>32.459479451865285</c:v>
                </c:pt>
                <c:pt idx="63">
                  <c:v>31.063790623939237</c:v>
                </c:pt>
                <c:pt idx="64">
                  <c:v>29.785613929381604</c:v>
                </c:pt>
                <c:pt idx="65">
                  <c:v>28.618409958331434</c:v>
                </c:pt>
                <c:pt idx="66">
                  <c:v>27.555279630861463</c:v>
                </c:pt>
                <c:pt idx="67">
                  <c:v>26.589168330442135</c:v>
                </c:pt>
                <c:pt idx="68">
                  <c:v>25.713027832043156</c:v>
                </c:pt>
                <c:pt idx="69">
                  <c:v>24.919941377368531</c:v>
                </c:pt>
                <c:pt idx="70">
                  <c:v>24.2032172565062</c:v>
                </c:pt>
                <c:pt idx="71">
                  <c:v>23.556455996585612</c:v>
                </c:pt>
                <c:pt idx="72">
                  <c:v>22.973595836369732</c:v>
                </c:pt>
                <c:pt idx="73">
                  <c:v>22.448940658294926</c:v>
                </c:pt>
                <c:pt idx="74">
                  <c:v>21.977174011862612</c:v>
                </c:pt>
                <c:pt idx="75">
                  <c:v>21.553362332376263</c:v>
                </c:pt>
                <c:pt idx="76">
                  <c:v>21.172949960947395</c:v>
                </c:pt>
                <c:pt idx="77">
                  <c:v>20.831748119314849</c:v>
                </c:pt>
                <c:pt idx="78">
                  <c:v>20.52591959279253</c:v>
                </c:pt>
                <c:pt idx="79">
                  <c:v>20.251960527965181</c:v>
                </c:pt>
                <c:pt idx="80">
                  <c:v>20.006680456679842</c:v>
                </c:pt>
                <c:pt idx="81">
                  <c:v>19.78718141054653</c:v>
                </c:pt>
                <c:pt idx="82">
                  <c:v>19.590836785650097</c:v>
                </c:pt>
                <c:pt idx="83">
                  <c:v>19.415270450188917</c:v>
                </c:pt>
                <c:pt idx="84">
                  <c:v>19.258336453042819</c:v>
                </c:pt>
                <c:pt idx="85">
                  <c:v>19.118099583886373</c:v>
                </c:pt>
                <c:pt idx="86">
                  <c:v>18.992816950908942</c:v>
                </c:pt>
                <c:pt idx="87">
                  <c:v>18.880920676500391</c:v>
                </c:pt>
                <c:pt idx="88">
                  <c:v>18.781001760958873</c:v>
                </c:pt>
                <c:pt idx="89">
                  <c:v>18.691795126428065</c:v>
                </c:pt>
                <c:pt idx="90">
                  <c:v>18.612165825395586</c:v>
                </c:pt>
                <c:pt idx="91">
                  <c:v>18.541096378117473</c:v>
                </c:pt>
                <c:pt idx="92">
                  <c:v>18.477675189575358</c:v>
                </c:pt>
                <c:pt idx="93">
                  <c:v>18.421085987635301</c:v>
                </c:pt>
                <c:pt idx="94">
                  <c:v>18.370598218837102</c:v>
                </c:pt>
                <c:pt idx="95">
                  <c:v>18.325558335798632</c:v>
                </c:pt>
                <c:pt idx="96">
                  <c:v>18.285381909853367</c:v>
                </c:pt>
                <c:pt idx="97">
                  <c:v>18.249546503683696</c:v>
                </c:pt>
                <c:pt idx="98">
                  <c:v>18.217585240923807</c:v>
                </c:pt>
                <c:pt idx="99">
                  <c:v>18.189081012638852</c:v>
                </c:pt>
                <c:pt idx="100">
                  <c:v>18.163661263977396</c:v>
                </c:pt>
                <c:pt idx="101">
                  <c:v>18.140993307940512</c:v>
                </c:pt>
                <c:pt idx="102">
                  <c:v>18.120780116963175</c:v>
                </c:pt>
                <c:pt idx="103">
                  <c:v>18.102756546751188</c:v>
                </c:pt>
                <c:pt idx="104">
                  <c:v>18.086685950480486</c:v>
                </c:pt>
                <c:pt idx="105">
                  <c:v>18.072357144990026</c:v>
                </c:pt>
                <c:pt idx="106">
                  <c:v>18.059581693948221</c:v>
                </c:pt>
                <c:pt idx="107">
                  <c:v>18.048191476123378</c:v>
                </c:pt>
                <c:pt idx="108">
                  <c:v>18.038036509829322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56352"/>
        <c:axId val="634759488"/>
      </c:scatterChart>
      <c:valAx>
        <c:axId val="63475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9488"/>
        <c:crosses val="autoZero"/>
        <c:crossBetween val="midCat"/>
      </c:valAx>
      <c:valAx>
        <c:axId val="6347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logistic!$B$3:$B$161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logistic!$D$161</c:f>
              <c:numCache>
                <c:formatCode>General</c:formatCode>
                <c:ptCount val="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7EE-4575-B5DE-7592B975AD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logistic!$B$3:$B$161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logistic!$D$3:$D$161</c:f>
              <c:numCache>
                <c:formatCode>General</c:formatCode>
                <c:ptCount val="159"/>
                <c:pt idx="0">
                  <c:v>0</c:v>
                </c:pt>
                <c:pt idx="1">
                  <c:v>17.224647714285311</c:v>
                </c:pt>
                <c:pt idx="2">
                  <c:v>34.140458999999282</c:v>
                </c:pt>
                <c:pt idx="3">
                  <c:v>51.77220928571387</c:v>
                </c:pt>
                <c:pt idx="4">
                  <c:v>69.516263714285742</c:v>
                </c:pt>
                <c:pt idx="5">
                  <c:v>88.818538000000444</c:v>
                </c:pt>
                <c:pt idx="6">
                  <c:v>109.69307028571438</c:v>
                </c:pt>
                <c:pt idx="7">
                  <c:v>129.79551157142851</c:v>
                </c:pt>
                <c:pt idx="8">
                  <c:v>150.06640914285708</c:v>
                </c:pt>
                <c:pt idx="9">
                  <c:v>170.19692657142969</c:v>
                </c:pt>
                <c:pt idx="10">
                  <c:v>189.9764934285713</c:v>
                </c:pt>
                <c:pt idx="11">
                  <c:v>211.07563400000072</c:v>
                </c:pt>
                <c:pt idx="12">
                  <c:v>231.82382414285803</c:v>
                </c:pt>
                <c:pt idx="13">
                  <c:v>252.0947217142857</c:v>
                </c:pt>
                <c:pt idx="14">
                  <c:v>272.14101100000062</c:v>
                </c:pt>
                <c:pt idx="15">
                  <c:v>292.79093499999999</c:v>
                </c:pt>
                <c:pt idx="16">
                  <c:v>313.77777142857121</c:v>
                </c:pt>
                <c:pt idx="17">
                  <c:v>334.63826571428581</c:v>
                </c:pt>
                <c:pt idx="18">
                  <c:v>355.18992357142906</c:v>
                </c:pt>
                <c:pt idx="19">
                  <c:v>377.27172542857079</c:v>
                </c:pt>
                <c:pt idx="20">
                  <c:v>400.86963314285822</c:v>
                </c:pt>
                <c:pt idx="21">
                  <c:v>427.0224601428572</c:v>
                </c:pt>
                <c:pt idx="22">
                  <c:v>455.04234342857217</c:v>
                </c:pt>
                <c:pt idx="23">
                  <c:v>485.5188797142855</c:v>
                </c:pt>
                <c:pt idx="24">
                  <c:v>517.6940162857145</c:v>
                </c:pt>
                <c:pt idx="25">
                  <c:v>550.41663542857168</c:v>
                </c:pt>
                <c:pt idx="26">
                  <c:v>583.53231899999901</c:v>
                </c:pt>
                <c:pt idx="27">
                  <c:v>616.91472499999873</c:v>
                </c:pt>
                <c:pt idx="28">
                  <c:v>650.36732099999972</c:v>
                </c:pt>
                <c:pt idx="29">
                  <c:v>685.39217514285792</c:v>
                </c:pt>
                <c:pt idx="30">
                  <c:v>720.34683928571394</c:v>
                </c:pt>
                <c:pt idx="31">
                  <c:v>755.37169328571417</c:v>
                </c:pt>
                <c:pt idx="32">
                  <c:v>792.60051614285749</c:v>
                </c:pt>
                <c:pt idx="33">
                  <c:v>833.42307157142841</c:v>
                </c:pt>
                <c:pt idx="34">
                  <c:v>876.5899759999993</c:v>
                </c:pt>
                <c:pt idx="35">
                  <c:v>923.70156342857172</c:v>
                </c:pt>
                <c:pt idx="36">
                  <c:v>970.96756885714331</c:v>
                </c:pt>
                <c:pt idx="37">
                  <c:v>1023.2591845714287</c:v>
                </c:pt>
                <c:pt idx="38">
                  <c:v>1080.6606388571427</c:v>
                </c:pt>
                <c:pt idx="39">
                  <c:v>1138.5814998571432</c:v>
                </c:pt>
                <c:pt idx="40">
                  <c:v>1195.9268021428579</c:v>
                </c:pt>
                <c:pt idx="41">
                  <c:v>1255.8691375714279</c:v>
                </c:pt>
                <c:pt idx="42">
                  <c:v>1317.1170085714284</c:v>
                </c:pt>
                <c:pt idx="43">
                  <c:v>1383.3062620000001</c:v>
                </c:pt>
                <c:pt idx="44">
                  <c:v>1447.796915285714</c:v>
                </c:pt>
                <c:pt idx="45">
                  <c:v>1512.4279487142858</c:v>
                </c:pt>
                <c:pt idx="46">
                  <c:v>1577.5924267142855</c:v>
                </c:pt>
                <c:pt idx="47">
                  <c:v>1645.5223941428576</c:v>
                </c:pt>
                <c:pt idx="48">
                  <c:v>1712.3433582857142</c:v>
                </c:pt>
                <c:pt idx="49">
                  <c:v>1780.8348465714289</c:v>
                </c:pt>
                <c:pt idx="50">
                  <c:v>1849.8176654285717</c:v>
                </c:pt>
                <c:pt idx="51">
                  <c:v>1920.3867802857148</c:v>
                </c:pt>
                <c:pt idx="52">
                  <c:v>1988.1763675714283</c:v>
                </c:pt>
                <c:pt idx="53">
                  <c:v>2059.1245088571422</c:v>
                </c:pt>
                <c:pt idx="54">
                  <c:v>2130.3955247142849</c:v>
                </c:pt>
                <c:pt idx="55">
                  <c:v>2203.9547372857132</c:v>
                </c:pt>
                <c:pt idx="56">
                  <c:v>2277.3595317142854</c:v>
                </c:pt>
                <c:pt idx="57">
                  <c:v>2351.8733294285712</c:v>
                </c:pt>
                <c:pt idx="58">
                  <c:v>2429.7422134285725</c:v>
                </c:pt>
                <c:pt idx="59">
                  <c:v>2511.9488449999999</c:v>
                </c:pt>
                <c:pt idx="60">
                  <c:v>2590.4915540000002</c:v>
                </c:pt>
                <c:pt idx="61">
                  <c:v>2670.7047869999997</c:v>
                </c:pt>
                <c:pt idx="62">
                  <c:v>2756.8701395714279</c:v>
                </c:pt>
                <c:pt idx="63">
                  <c:v>2850.1387290000002</c:v>
                </c:pt>
                <c:pt idx="64">
                  <c:v>2952.9952845714288</c:v>
                </c:pt>
                <c:pt idx="65">
                  <c:v>3058.4629114285717</c:v>
                </c:pt>
                <c:pt idx="66">
                  <c:v>3171.1601172857154</c:v>
                </c:pt>
                <c:pt idx="67">
                  <c:v>3294.8210149999995</c:v>
                </c:pt>
                <c:pt idx="68">
                  <c:v>3434.3167965714292</c:v>
                </c:pt>
                <c:pt idx="69">
                  <c:v>3585.3658667142863</c:v>
                </c:pt>
                <c:pt idx="70">
                  <c:v>3753.457090428572</c:v>
                </c:pt>
                <c:pt idx="71">
                  <c:v>3928.6655890000002</c:v>
                </c:pt>
                <c:pt idx="72">
                  <c:v>4114.6272091428582</c:v>
                </c:pt>
                <c:pt idx="73">
                  <c:v>4310.4154417142854</c:v>
                </c:pt>
                <c:pt idx="74">
                  <c:v>4515.5810700000002</c:v>
                </c:pt>
                <c:pt idx="75">
                  <c:v>4727.2463005714289</c:v>
                </c:pt>
                <c:pt idx="76">
                  <c:v>4955.3219737142863</c:v>
                </c:pt>
                <c:pt idx="77">
                  <c:v>5187.4827100000002</c:v>
                </c:pt>
                <c:pt idx="78">
                  <c:v>5440.9250811428556</c:v>
                </c:pt>
                <c:pt idx="79">
                  <c:v>5704.4888629999987</c:v>
                </c:pt>
                <c:pt idx="80">
                  <c:v>5975.0435775714286</c:v>
                </c:pt>
                <c:pt idx="81">
                  <c:v>6265.5743914285722</c:v>
                </c:pt>
                <c:pt idx="82">
                  <c:v>6576.1093804285701</c:v>
                </c:pt>
                <c:pt idx="83">
                  <c:v>6900.0366382857155</c:v>
                </c:pt>
                <c:pt idx="84">
                  <c:v>7248.6286931428585</c:v>
                </c:pt>
                <c:pt idx="85">
                  <c:v>7601.9655979999989</c:v>
                </c:pt>
                <c:pt idx="86">
                  <c:v>7962.1109414285711</c:v>
                </c:pt>
                <c:pt idx="87">
                  <c:v>8323.0845279999994</c:v>
                </c:pt>
                <c:pt idx="88">
                  <c:v>8674.1893880000007</c:v>
                </c:pt>
                <c:pt idx="89">
                  <c:v>9074.9467165714304</c:v>
                </c:pt>
                <c:pt idx="90">
                  <c:v>9478.3151164285719</c:v>
                </c:pt>
                <c:pt idx="91">
                  <c:v>9894.2335041428578</c:v>
                </c:pt>
                <c:pt idx="92">
                  <c:v>10347.113992428571</c:v>
                </c:pt>
                <c:pt idx="93">
                  <c:v>10838.205964714287</c:v>
                </c:pt>
                <c:pt idx="94">
                  <c:v>11351.61838514286</c:v>
                </c:pt>
                <c:pt idx="95">
                  <c:v>11882.17122514286</c:v>
                </c:pt>
                <c:pt idx="96">
                  <c:v>12376.758663857143</c:v>
                </c:pt>
                <c:pt idx="97">
                  <c:v>12891.406429857141</c:v>
                </c:pt>
                <c:pt idx="98">
                  <c:v>13421.538129285715</c:v>
                </c:pt>
                <c:pt idx="99">
                  <c:v>13951.136383999996</c:v>
                </c:pt>
                <c:pt idx="100">
                  <c:v>14484.258181285715</c:v>
                </c:pt>
                <c:pt idx="101">
                  <c:v>15077.392504142857</c:v>
                </c:pt>
                <c:pt idx="102">
                  <c:v>15679.440968142857</c:v>
                </c:pt>
                <c:pt idx="103">
                  <c:v>16294.909776999999</c:v>
                </c:pt>
                <c:pt idx="104">
                  <c:v>16926.592496428573</c:v>
                </c:pt>
                <c:pt idx="105">
                  <c:v>17555.972981000006</c:v>
                </c:pt>
                <c:pt idx="106">
                  <c:v>18183.528523142857</c:v>
                </c:pt>
                <c:pt idx="107">
                  <c:v>18793.578657285711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7EE-4575-B5DE-7592B975AD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logistic!$B$3:$B$161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logistic!$E$3:$E$161</c:f>
              <c:numCache>
                <c:formatCode>General</c:formatCode>
                <c:ptCount val="159"/>
                <c:pt idx="0">
                  <c:v>27.967933103411539</c:v>
                </c:pt>
                <c:pt idx="1">
                  <c:v>31.325325053645454</c:v>
                </c:pt>
                <c:pt idx="2">
                  <c:v>35.079020049461455</c:v>
                </c:pt>
                <c:pt idx="3">
                  <c:v>39.274091897133921</c:v>
                </c:pt>
                <c:pt idx="4">
                  <c:v>43.960310672616231</c:v>
                </c:pt>
                <c:pt idx="5">
                  <c:v>49.192523020067625</c:v>
                </c:pt>
                <c:pt idx="6">
                  <c:v>55.031034544964768</c:v>
                </c:pt>
                <c:pt idx="7">
                  <c:v>61.541985165089741</c:v>
                </c:pt>
                <c:pt idx="8">
                  <c:v>68.797705493651833</c:v>
                </c:pt>
                <c:pt idx="9">
                  <c:v>76.877039028406372</c:v>
                </c:pt>
                <c:pt idx="10">
                  <c:v>85.865611085160069</c:v>
                </c:pt>
                <c:pt idx="11">
                  <c:v>95.856021048786047</c:v>
                </c:pt>
                <c:pt idx="12">
                  <c:v>106.94792966928269</c:v>
                </c:pt>
                <c:pt idx="13">
                  <c:v>119.24800791732847</c:v>
                </c:pt>
                <c:pt idx="14">
                  <c:v>132.86970853248482</c:v>
                </c:pt>
                <c:pt idx="15">
                  <c:v>147.93281615961649</c:v>
                </c:pt>
                <c:pt idx="16">
                  <c:v>164.56272732739873</c:v>
                </c:pt>
                <c:pt idx="17">
                  <c:v>182.88940809468906</c:v>
                </c:pt>
                <c:pt idx="18">
                  <c:v>203.04597577715126</c:v>
                </c:pt>
                <c:pt idx="19">
                  <c:v>225.16685275439156</c:v>
                </c:pt>
                <c:pt idx="20">
                  <c:v>249.38544609502361</c:v>
                </c:pt>
                <c:pt idx="21">
                  <c:v>275.83131787024018</c:v>
                </c:pt>
                <c:pt idx="22">
                  <c:v>304.62682878624247</c:v>
                </c:pt>
                <c:pt idx="23">
                  <c:v>335.88326318908639</c:v>
                </c:pt>
                <c:pt idx="24">
                  <c:v>369.69647718033758</c:v>
                </c:pt>
                <c:pt idx="25">
                  <c:v>406.14215338460002</c:v>
                </c:pt>
                <c:pt idx="26">
                  <c:v>445.2707946110898</c:v>
                </c:pt>
                <c:pt idx="27">
                  <c:v>487.10264164526814</c:v>
                </c:pt>
                <c:pt idx="28">
                  <c:v>531.62275349375068</c:v>
                </c:pt>
                <c:pt idx="29">
                  <c:v>578.77653578992647</c:v>
                </c:pt>
                <c:pt idx="30">
                  <c:v>628.46603766077646</c:v>
                </c:pt>
                <c:pt idx="31">
                  <c:v>680.54735146877192</c:v>
                </c:pt>
                <c:pt idx="32">
                  <c:v>734.82943627851273</c:v>
                </c:pt>
                <c:pt idx="33">
                  <c:v>791.07463934848658</c:v>
                </c:pt>
                <c:pt idx="34">
                  <c:v>849.00110849102407</c:v>
                </c:pt>
                <c:pt idx="35">
                  <c:v>908.28717450008594</c:v>
                </c:pt>
                <c:pt idx="36">
                  <c:v>968.57764502955547</c:v>
                </c:pt>
                <c:pt idx="37">
                  <c:v>1029.4918023172909</c:v>
                </c:pt>
                <c:pt idx="38">
                  <c:v>1090.6327535799173</c:v>
                </c:pt>
                <c:pt idx="39">
                  <c:v>1151.5976625223452</c:v>
                </c:pt>
                <c:pt idx="40">
                  <c:v>1211.9883091885881</c:v>
                </c:pt>
                <c:pt idx="41">
                  <c:v>1271.4213945774172</c:v>
                </c:pt>
                <c:pt idx="42">
                  <c:v>1329.5380304158766</c:v>
                </c:pt>
                <c:pt idx="43">
                  <c:v>1386.0119298301843</c:v>
                </c:pt>
                <c:pt idx="44">
                  <c:v>1440.5559308997142</c:v>
                </c:pt>
                <c:pt idx="45">
                  <c:v>1492.9266266953323</c:v>
                </c:pt>
                <c:pt idx="46">
                  <c:v>1542.9270246730434</c:v>
                </c:pt>
                <c:pt idx="47">
                  <c:v>1590.4072983309343</c:v>
                </c:pt>
                <c:pt idx="48">
                  <c:v>1635.263811285615</c:v>
                </c:pt>
                <c:pt idx="49">
                  <c:v>1677.4366797022399</c:v>
                </c:pt>
                <c:pt idx="50">
                  <c:v>1716.906189948561</c:v>
                </c:pt>
                <c:pt idx="51">
                  <c:v>1753.6884058354294</c:v>
                </c:pt>
                <c:pt idx="52">
                  <c:v>1787.8302888149096</c:v>
                </c:pt>
                <c:pt idx="53">
                  <c:v>1819.4046220737971</c:v>
                </c:pt>
                <c:pt idx="54">
                  <c:v>1848.5049832792802</c:v>
                </c:pt>
                <c:pt idx="55">
                  <c:v>1875.2409580154413</c:v>
                </c:pt>
                <c:pt idx="56">
                  <c:v>1899.7337326779098</c:v>
                </c:pt>
                <c:pt idx="57">
                  <c:v>1922.1121561755313</c:v>
                </c:pt>
                <c:pt idx="58">
                  <c:v>1942.5093170210655</c:v>
                </c:pt>
                <c:pt idx="59">
                  <c:v>1961.0596476561966</c:v>
                </c:pt>
                <c:pt idx="60">
                  <c:v>1977.8965414106187</c:v>
                </c:pt>
                <c:pt idx="61">
                  <c:v>1993.1504488183516</c:v>
                </c:pt>
                <c:pt idx="62">
                  <c:v>2006.9474081104929</c:v>
                </c:pt>
                <c:pt idx="63">
                  <c:v>2019.4079583549358</c:v>
                </c:pt>
                <c:pt idx="64">
                  <c:v>2030.6463816680071</c:v>
                </c:pt>
                <c:pt idx="65">
                  <c:v>2040.7702220155504</c:v>
                </c:pt>
                <c:pt idx="66">
                  <c:v>2049.8800313427964</c:v>
                </c:pt>
                <c:pt idx="67">
                  <c:v>2058.0692982985743</c:v>
                </c:pt>
                <c:pt idx="68">
                  <c:v>2065.4245200099067</c:v>
                </c:pt>
                <c:pt idx="69">
                  <c:v>2072.0253827460301</c:v>
                </c:pt>
                <c:pt idx="70">
                  <c:v>2077.9450225582646</c:v>
                </c:pt>
                <c:pt idx="71">
                  <c:v>2083.2503418819165</c:v>
                </c:pt>
                <c:pt idx="72">
                  <c:v>2088.002362516148</c:v>
                </c:pt>
                <c:pt idx="73">
                  <c:v>2092.2565993011576</c:v>
                </c:pt>
                <c:pt idx="74">
                  <c:v>2096.0634421791306</c:v>
                </c:pt>
                <c:pt idx="75">
                  <c:v>2099.4685371770152</c:v>
                </c:pt>
                <c:pt idx="76">
                  <c:v>2102.5131592247485</c:v>
                </c:pt>
                <c:pt idx="77">
                  <c:v>2105.2345716715145</c:v>
                </c:pt>
                <c:pt idx="78">
                  <c:v>2107.6663689381558</c:v>
                </c:pt>
                <c:pt idx="79">
                  <c:v>2109.8387999988086</c:v>
                </c:pt>
                <c:pt idx="80">
                  <c:v>2111.7790713688973</c:v>
                </c:pt>
                <c:pt idx="81">
                  <c:v>2113.5116290352503</c:v>
                </c:pt>
                <c:pt idx="82">
                  <c:v>2115.0584193373998</c:v>
                </c:pt>
                <c:pt idx="83">
                  <c:v>2116.4391292320051</c:v>
                </c:pt>
                <c:pt idx="84">
                  <c:v>2117.6714066745749</c:v>
                </c:pt>
                <c:pt idx="85">
                  <c:v>2118.7710620592648</c:v>
                </c:pt>
                <c:pt idx="86">
                  <c:v>2119.7522517893162</c:v>
                </c:pt>
                <c:pt idx="87">
                  <c:v>2120.6276451247777</c:v>
                </c:pt>
                <c:pt idx="88">
                  <c:v>2121.4085754843181</c:v>
                </c:pt>
                <c:pt idx="89">
                  <c:v>2122.1051773755089</c:v>
                </c:pt>
                <c:pt idx="90">
                  <c:v>2122.7265101016924</c:v>
                </c:pt>
                <c:pt idx="91">
                  <c:v>2123.28066935059</c:v>
                </c:pt>
                <c:pt idx="92">
                  <c:v>2123.7748877156037</c:v>
                </c:pt>
                <c:pt idx="93">
                  <c:v>2124.2156251395199</c:v>
                </c:pt>
                <c:pt idx="94">
                  <c:v>2124.6086502053604</c:v>
                </c:pt>
                <c:pt idx="95">
                  <c:v>2124.9591131327538</c:v>
                </c:pt>
                <c:pt idx="96">
                  <c:v>2125.2716112723006</c:v>
                </c:pt>
                <c:pt idx="97">
                  <c:v>2125.550247826196</c:v>
                </c:pt>
                <c:pt idx="98">
                  <c:v>2125.7986844617676</c:v>
                </c:pt>
                <c:pt idx="99">
                  <c:v>2126.0201884261473</c:v>
                </c:pt>
                <c:pt idx="100">
                  <c:v>2126.2176747154294</c:v>
                </c:pt>
                <c:pt idx="101">
                  <c:v>2126.3937438004491</c:v>
                </c:pt>
                <c:pt idx="102">
                  <c:v>2126.5507153639142</c:v>
                </c:pt>
                <c:pt idx="103">
                  <c:v>2126.6906584598978</c:v>
                </c:pt>
                <c:pt idx="104">
                  <c:v>2126.8154184665796</c:v>
                </c:pt>
                <c:pt idx="105">
                  <c:v>2126.9266411664526</c:v>
                </c:pt>
                <c:pt idx="106">
                  <c:v>2127.0257942547782</c:v>
                </c:pt>
                <c:pt idx="107">
                  <c:v>2127.1141865466925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7EE-4575-B5DE-7592B975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57920"/>
        <c:axId val="494271496"/>
      </c:scatterChart>
      <c:valAx>
        <c:axId val="6347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1496"/>
        <c:crosses val="autoZero"/>
        <c:crossBetween val="midCat"/>
      </c:valAx>
      <c:valAx>
        <c:axId val="4942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0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16.915811285713971</c:v>
                </c:pt>
                <c:pt idx="4">
                  <c:v>34.54756157142856</c:v>
                </c:pt>
                <c:pt idx="5">
                  <c:v>52.291616000000431</c:v>
                </c:pt>
                <c:pt idx="6">
                  <c:v>71.593890285715133</c:v>
                </c:pt>
                <c:pt idx="7">
                  <c:v>92.468422571429073</c:v>
                </c:pt>
                <c:pt idx="8">
                  <c:v>112.57086385714319</c:v>
                </c:pt>
                <c:pt idx="9">
                  <c:v>132.84176142857177</c:v>
                </c:pt>
                <c:pt idx="10">
                  <c:v>152.97227885714437</c:v>
                </c:pt>
                <c:pt idx="11">
                  <c:v>172.75184571428599</c:v>
                </c:pt>
                <c:pt idx="12">
                  <c:v>193.85098628571541</c:v>
                </c:pt>
                <c:pt idx="13">
                  <c:v>214.59917642857272</c:v>
                </c:pt>
                <c:pt idx="14">
                  <c:v>234.87007400000039</c:v>
                </c:pt>
                <c:pt idx="15">
                  <c:v>254.91636328571531</c:v>
                </c:pt>
                <c:pt idx="16">
                  <c:v>275.56628728571468</c:v>
                </c:pt>
                <c:pt idx="17">
                  <c:v>296.5531237142859</c:v>
                </c:pt>
                <c:pt idx="18">
                  <c:v>317.4136180000005</c:v>
                </c:pt>
                <c:pt idx="19">
                  <c:v>337.96527585714375</c:v>
                </c:pt>
                <c:pt idx="20">
                  <c:v>360.04707771428548</c:v>
                </c:pt>
                <c:pt idx="21">
                  <c:v>383.64498542857291</c:v>
                </c:pt>
                <c:pt idx="22">
                  <c:v>409.79781242857189</c:v>
                </c:pt>
                <c:pt idx="23">
                  <c:v>437.81769571428686</c:v>
                </c:pt>
                <c:pt idx="24">
                  <c:v>468.29423200000019</c:v>
                </c:pt>
                <c:pt idx="25">
                  <c:v>500.46936857142919</c:v>
                </c:pt>
                <c:pt idx="26">
                  <c:v>533.19198771428637</c:v>
                </c:pt>
                <c:pt idx="27">
                  <c:v>566.3076712857137</c:v>
                </c:pt>
                <c:pt idx="28">
                  <c:v>599.69007728571341</c:v>
                </c:pt>
                <c:pt idx="29">
                  <c:v>633.14267328571441</c:v>
                </c:pt>
                <c:pt idx="30">
                  <c:v>668.16752742857261</c:v>
                </c:pt>
                <c:pt idx="31">
                  <c:v>703.12219157142863</c:v>
                </c:pt>
                <c:pt idx="32">
                  <c:v>738.14704557142886</c:v>
                </c:pt>
                <c:pt idx="33">
                  <c:v>775.37586842857218</c:v>
                </c:pt>
                <c:pt idx="34">
                  <c:v>816.1984238571431</c:v>
                </c:pt>
                <c:pt idx="35">
                  <c:v>859.36532828571399</c:v>
                </c:pt>
                <c:pt idx="36">
                  <c:v>906.47691571428641</c:v>
                </c:pt>
                <c:pt idx="37">
                  <c:v>953.74292114285799</c:v>
                </c:pt>
                <c:pt idx="38">
                  <c:v>1006.0345368571434</c:v>
                </c:pt>
                <c:pt idx="39">
                  <c:v>1063.4359911428573</c:v>
                </c:pt>
                <c:pt idx="40">
                  <c:v>1121.3568521428579</c:v>
                </c:pt>
                <c:pt idx="41">
                  <c:v>1178.7021544285726</c:v>
                </c:pt>
                <c:pt idx="42">
                  <c:v>1238.6444898571426</c:v>
                </c:pt>
                <c:pt idx="43">
                  <c:v>1299.8923608571431</c:v>
                </c:pt>
                <c:pt idx="44">
                  <c:v>1366.0816142857147</c:v>
                </c:pt>
                <c:pt idx="45">
                  <c:v>1430.5722675714287</c:v>
                </c:pt>
                <c:pt idx="46">
                  <c:v>1495.2033010000005</c:v>
                </c:pt>
                <c:pt idx="47">
                  <c:v>1560.3677790000002</c:v>
                </c:pt>
                <c:pt idx="48">
                  <c:v>1628.2977464285723</c:v>
                </c:pt>
                <c:pt idx="49">
                  <c:v>1695.1187105714289</c:v>
                </c:pt>
                <c:pt idx="50">
                  <c:v>1763.6101988571436</c:v>
                </c:pt>
                <c:pt idx="51">
                  <c:v>1832.5930177142864</c:v>
                </c:pt>
                <c:pt idx="52">
                  <c:v>1903.1621325714295</c:v>
                </c:pt>
                <c:pt idx="53">
                  <c:v>1970.951719857143</c:v>
                </c:pt>
                <c:pt idx="54">
                  <c:v>2041.8998611428569</c:v>
                </c:pt>
                <c:pt idx="55">
                  <c:v>2113.1708769999996</c:v>
                </c:pt>
                <c:pt idx="56">
                  <c:v>2186.7300895714279</c:v>
                </c:pt>
                <c:pt idx="57">
                  <c:v>2260.1348840000001</c:v>
                </c:pt>
                <c:pt idx="58">
                  <c:v>2334.6486817142859</c:v>
                </c:pt>
                <c:pt idx="59">
                  <c:v>2412.5175657142872</c:v>
                </c:pt>
                <c:pt idx="60">
                  <c:v>2494.7241972857146</c:v>
                </c:pt>
                <c:pt idx="61">
                  <c:v>2573.2669062857149</c:v>
                </c:pt>
                <c:pt idx="62">
                  <c:v>2653.4801392857144</c:v>
                </c:pt>
                <c:pt idx="63">
                  <c:v>2739.6454918571426</c:v>
                </c:pt>
                <c:pt idx="64">
                  <c:v>2832.9140812857149</c:v>
                </c:pt>
                <c:pt idx="65">
                  <c:v>2935.7706368571435</c:v>
                </c:pt>
                <c:pt idx="66">
                  <c:v>3041.2382637142864</c:v>
                </c:pt>
                <c:pt idx="67">
                  <c:v>3153.9354695714301</c:v>
                </c:pt>
                <c:pt idx="68">
                  <c:v>3277.5963672857142</c:v>
                </c:pt>
                <c:pt idx="69">
                  <c:v>3417.0921488571439</c:v>
                </c:pt>
                <c:pt idx="70">
                  <c:v>3568.141219000001</c:v>
                </c:pt>
                <c:pt idx="71">
                  <c:v>3736.2324427142867</c:v>
                </c:pt>
                <c:pt idx="72">
                  <c:v>3911.4409412857149</c:v>
                </c:pt>
                <c:pt idx="73">
                  <c:v>4097.4025614285729</c:v>
                </c:pt>
                <c:pt idx="74">
                  <c:v>4293.1907940000001</c:v>
                </c:pt>
                <c:pt idx="75">
                  <c:v>4498.3564222857149</c:v>
                </c:pt>
                <c:pt idx="76">
                  <c:v>4710.0216528571436</c:v>
                </c:pt>
                <c:pt idx="77">
                  <c:v>4938.097326000001</c:v>
                </c:pt>
                <c:pt idx="78">
                  <c:v>5170.2580622857149</c:v>
                </c:pt>
                <c:pt idx="79">
                  <c:v>5423.7004334285702</c:v>
                </c:pt>
                <c:pt idx="80">
                  <c:v>5687.2642152857134</c:v>
                </c:pt>
                <c:pt idx="81">
                  <c:v>5957.8189298571433</c:v>
                </c:pt>
                <c:pt idx="82">
                  <c:v>6248.3497437142869</c:v>
                </c:pt>
                <c:pt idx="83">
                  <c:v>6558.8847327142848</c:v>
                </c:pt>
                <c:pt idx="84">
                  <c:v>6882.8119905714302</c:v>
                </c:pt>
                <c:pt idx="85">
                  <c:v>7231.4040454285732</c:v>
                </c:pt>
                <c:pt idx="86">
                  <c:v>7584.7409502857136</c:v>
                </c:pt>
                <c:pt idx="87">
                  <c:v>7944.8862937142858</c:v>
                </c:pt>
                <c:pt idx="88">
                  <c:v>8305.8598802857141</c:v>
                </c:pt>
                <c:pt idx="89">
                  <c:v>8656.9647402857154</c:v>
                </c:pt>
                <c:pt idx="90">
                  <c:v>9057.7220688571451</c:v>
                </c:pt>
                <c:pt idx="91">
                  <c:v>9461.0904687142865</c:v>
                </c:pt>
                <c:pt idx="92">
                  <c:v>9877.0088564285725</c:v>
                </c:pt>
                <c:pt idx="93">
                  <c:v>10329.889344714285</c:v>
                </c:pt>
                <c:pt idx="94">
                  <c:v>10820.981317000002</c:v>
                </c:pt>
                <c:pt idx="95">
                  <c:v>11334.393737428574</c:v>
                </c:pt>
                <c:pt idx="96">
                  <c:v>11864.946577428575</c:v>
                </c:pt>
                <c:pt idx="97">
                  <c:v>12359.534016142858</c:v>
                </c:pt>
                <c:pt idx="98">
                  <c:v>12874.181782142856</c:v>
                </c:pt>
                <c:pt idx="99">
                  <c:v>13404.313481571429</c:v>
                </c:pt>
                <c:pt idx="100">
                  <c:v>13933.911736285711</c:v>
                </c:pt>
                <c:pt idx="101">
                  <c:v>14467.03353357143</c:v>
                </c:pt>
                <c:pt idx="102">
                  <c:v>15060.167856428572</c:v>
                </c:pt>
                <c:pt idx="103">
                  <c:v>15662.216320428572</c:v>
                </c:pt>
                <c:pt idx="104">
                  <c:v>16277.685129285714</c:v>
                </c:pt>
                <c:pt idx="105">
                  <c:v>16909.36784871429</c:v>
                </c:pt>
                <c:pt idx="106">
                  <c:v>17538.748333285719</c:v>
                </c:pt>
                <c:pt idx="107">
                  <c:v>18166.30387542857</c:v>
                </c:pt>
                <c:pt idx="108">
                  <c:v>18776.354009571427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0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2.9914452378828497E-13</c:v>
                </c:pt>
                <c:pt idx="3">
                  <c:v>4.4645696007909882E-8</c:v>
                </c:pt>
                <c:pt idx="4">
                  <c:v>1.3852098424996398E-5</c:v>
                </c:pt>
                <c:pt idx="5">
                  <c:v>4.7837345441627271E-4</c:v>
                </c:pt>
                <c:pt idx="6">
                  <c:v>5.6561784031166004E-3</c:v>
                </c:pt>
                <c:pt idx="7">
                  <c:v>3.590691512036337E-2</c:v>
                </c:pt>
                <c:pt idx="8">
                  <c:v>0.15243877478862747</c:v>
                </c:pt>
                <c:pt idx="9">
                  <c:v>0.48939078273033609</c:v>
                </c:pt>
                <c:pt idx="10">
                  <c:v>1.281302436168448</c:v>
                </c:pt>
                <c:pt idx="11">
                  <c:v>2.8747749039092874</c:v>
                </c:pt>
                <c:pt idx="12">
                  <c:v>5.7193875334522408</c:v>
                </c:pt>
                <c:pt idx="13">
                  <c:v>10.339916666592748</c:v>
                </c:pt>
                <c:pt idx="14">
                  <c:v>17.29644337419565</c:v>
                </c:pt>
                <c:pt idx="15">
                  <c:v>27.140328588667678</c:v>
                </c:pt>
                <c:pt idx="16">
                  <c:v>40.373061669945301</c:v>
                </c:pt>
                <c:pt idx="17">
                  <c:v>57.412833641832769</c:v>
                </c:pt>
                <c:pt idx="18">
                  <c:v>78.571318298612837</c:v>
                </c:pt>
                <c:pt idx="19">
                  <c:v>104.04113881123018</c:v>
                </c:pt>
                <c:pt idx="20">
                  <c:v>133.89308476432268</c:v>
                </c:pt>
                <c:pt idx="21">
                  <c:v>168.08132981900408</c:v>
                </c:pt>
                <c:pt idx="22">
                  <c:v>206.45457521843093</c:v>
                </c:pt>
                <c:pt idx="23">
                  <c:v>248.77106548802917</c:v>
                </c:pt>
                <c:pt idx="24">
                  <c:v>294.71565472473196</c:v>
                </c:pt>
                <c:pt idx="25">
                  <c:v>343.91743716688092</c:v>
                </c:pt>
                <c:pt idx="26">
                  <c:v>395.96681830909307</c:v>
                </c:pt>
                <c:pt idx="27">
                  <c:v>450.43124493019059</c:v>
                </c:pt>
                <c:pt idx="28">
                  <c:v>506.86910825869336</c:v>
                </c:pt>
                <c:pt idx="29">
                  <c:v>564.84157379064675</c:v>
                </c:pt>
                <c:pt idx="30">
                  <c:v>623.92227358266621</c:v>
                </c:pt>
                <c:pt idx="31">
                  <c:v>683.70492741374801</c:v>
                </c:pt>
                <c:pt idx="32">
                  <c:v>743.80904597182985</c:v>
                </c:pt>
                <c:pt idx="33">
                  <c:v>803.88392085790417</c:v>
                </c:pt>
                <c:pt idx="34">
                  <c:v>863.61113100208718</c:v>
                </c:pt>
                <c:pt idx="35">
                  <c:v>922.70580035446426</c:v>
                </c:pt>
                <c:pt idx="36">
                  <c:v>980.91683352606162</c:v>
                </c:pt>
                <c:pt idx="37">
                  <c:v>1038.0263392470931</c:v>
                </c:pt>
                <c:pt idx="38">
                  <c:v>1093.8484297772229</c:v>
                </c:pt>
                <c:pt idx="39">
                  <c:v>1148.2275604634094</c:v>
                </c:pt>
                <c:pt idx="40">
                  <c:v>1201.0365494089078</c:v>
                </c:pt>
                <c:pt idx="41">
                  <c:v>1252.1743939711105</c:v>
                </c:pt>
                <c:pt idx="42">
                  <c:v>1301.5639793396351</c:v>
                </c:pt>
                <c:pt idx="43">
                  <c:v>1349.1497551938364</c:v>
                </c:pt>
                <c:pt idx="44">
                  <c:v>1394.8954395783612</c:v>
                </c:pt>
                <c:pt idx="45">
                  <c:v>1438.7817946679529</c:v>
                </c:pt>
                <c:pt idx="46">
                  <c:v>1480.8045069050856</c:v>
                </c:pt>
                <c:pt idx="47">
                  <c:v>1520.9721939038029</c:v>
                </c:pt>
                <c:pt idx="48">
                  <c:v>1559.3045523018891</c:v>
                </c:pt>
                <c:pt idx="49">
                  <c:v>1595.8306541798247</c:v>
                </c:pt>
                <c:pt idx="50">
                  <c:v>1630.5873945199739</c:v>
                </c:pt>
                <c:pt idx="51">
                  <c:v>1663.6180882366848</c:v>
                </c:pt>
                <c:pt idx="52">
                  <c:v>1694.9712123691374</c:v>
                </c:pt>
                <c:pt idx="53">
                  <c:v>1724.6992869165558</c:v>
                </c:pt>
                <c:pt idx="54">
                  <c:v>1752.8578863543498</c:v>
                </c:pt>
                <c:pt idx="55">
                  <c:v>1779.5047729657649</c:v>
                </c:pt>
                <c:pt idx="56">
                  <c:v>1804.699142642655</c:v>
                </c:pt>
                <c:pt idx="57">
                  <c:v>1828.5009736552911</c:v>
                </c:pt>
                <c:pt idx="58">
                  <c:v>1850.9704689852492</c:v>
                </c:pt>
                <c:pt idx="59">
                  <c:v>1872.1675830922409</c:v>
                </c:pt>
                <c:pt idx="60">
                  <c:v>1892.1516243924505</c:v>
                </c:pt>
                <c:pt idx="61">
                  <c:v>1910.9809252202574</c:v>
                </c:pt>
                <c:pt idx="62">
                  <c:v>1928.7125715937032</c:v>
                </c:pt>
                <c:pt idx="63">
                  <c:v>1945.4021856807024</c:v>
                </c:pt>
                <c:pt idx="64">
                  <c:v>1961.1037544478386</c:v>
                </c:pt>
                <c:pt idx="65">
                  <c:v>1975.8694985516988</c:v>
                </c:pt>
                <c:pt idx="66">
                  <c:v>1989.7497760931569</c:v>
                </c:pt>
                <c:pt idx="67">
                  <c:v>2002.7930163901581</c:v>
                </c:pt>
                <c:pt idx="68">
                  <c:v>2015.0456794292554</c:v>
                </c:pt>
                <c:pt idx="69">
                  <c:v>2026.5522371273166</c:v>
                </c:pt>
                <c:pt idx="70">
                  <c:v>2037.3551729708918</c:v>
                </c:pt>
                <c:pt idx="71">
                  <c:v>2047.4949970013333</c:v>
                </c:pt>
                <c:pt idx="72">
                  <c:v>2057.0102734794027</c:v>
                </c:pt>
                <c:pt idx="73">
                  <c:v>2065.937658894889</c:v>
                </c:pt>
                <c:pt idx="74">
                  <c:v>2074.3119482862994</c:v>
                </c:pt>
                <c:pt idx="75">
                  <c:v>2082.1661281048091</c:v>
                </c:pt>
                <c:pt idx="76">
                  <c:v>2089.5314340974069</c:v>
                </c:pt>
                <c:pt idx="77">
                  <c:v>2096.4374128986706</c:v>
                </c:pt>
                <c:pt idx="78">
                  <c:v>2102.9119862109692</c:v>
                </c:pt>
                <c:pt idx="79">
                  <c:v>2108.981516621202</c:v>
                </c:pt>
                <c:pt idx="80">
                  <c:v>2114.6708742504907</c:v>
                </c:pt>
                <c:pt idx="81">
                  <c:v>2120.0035035634264</c:v>
                </c:pt>
                <c:pt idx="82">
                  <c:v>2125.0014897773858</c:v>
                </c:pt>
                <c:pt idx="83">
                  <c:v>2129.6856244117103</c:v>
                </c:pt>
                <c:pt idx="84">
                  <c:v>2134.0754696027966</c:v>
                </c:pt>
                <c:pt idx="85">
                  <c:v>2138.189420885773</c:v>
                </c:pt>
                <c:pt idx="86">
                  <c:v>2142.044768207752</c:v>
                </c:pt>
                <c:pt idx="87">
                  <c:v>2145.6577549928693</c:v>
                </c:pt>
                <c:pt idx="88">
                  <c:v>2149.0436351264707</c:v>
                </c:pt>
                <c:pt idx="89">
                  <c:v>2152.2167277659146</c:v>
                </c:pt>
                <c:pt idx="90">
                  <c:v>2155.1904699193533</c:v>
                </c:pt>
                <c:pt idx="91">
                  <c:v>2157.977466762331</c:v>
                </c:pt>
                <c:pt idx="92">
                  <c:v>2160.5895396857973</c:v>
                </c:pt>
                <c:pt idx="93">
                  <c:v>2163.0377720887741</c:v>
                </c:pt>
                <c:pt idx="94">
                  <c:v>2165.3325529450117</c:v>
                </c:pt>
                <c:pt idx="95">
                  <c:v>2167.4836181859746</c:v>
                </c:pt>
                <c:pt idx="96">
                  <c:v>2169.5000899528854</c:v>
                </c:pt>
                <c:pt idx="97">
                  <c:v>2171.3905137786373</c:v>
                </c:pt>
                <c:pt idx="98">
                  <c:v>2173.1628937665655</c:v>
                </c:pt>
                <c:pt idx="99">
                  <c:v>2174.8247258375768</c:v>
                </c:pt>
                <c:pt idx="100">
                  <c:v>2176.3830291202567</c:v>
                </c:pt>
                <c:pt idx="101">
                  <c:v>2177.844375560519</c:v>
                </c:pt>
                <c:pt idx="102">
                  <c:v>2179.2149178283344</c:v>
                </c:pt>
                <c:pt idx="103">
                  <c:v>2180.5004155992037</c:v>
                </c:pt>
                <c:pt idx="104">
                  <c:v>2181.7062602875385</c:v>
                </c:pt>
                <c:pt idx="105">
                  <c:v>2182.8374983080171</c:v>
                </c:pt>
                <c:pt idx="106">
                  <c:v>2183.8988529394883</c:v>
                </c:pt>
                <c:pt idx="107">
                  <c:v>2184.894744864117</c:v>
                </c:pt>
                <c:pt idx="108">
                  <c:v>2185.8293114523385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1888"/>
        <c:axId val="494270320"/>
      </c:scatterChart>
      <c:valAx>
        <c:axId val="4942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320"/>
        <c:crosses val="autoZero"/>
        <c:crossBetween val="midCat"/>
      </c:valAx>
      <c:valAx>
        <c:axId val="494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17.95462457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LogNormal!$A$2:$A$194</c:f>
              <c:strCache>
                <c:ptCount val="109"/>
                <c:pt idx="0">
                  <c:v>t(original)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171</c:v>
                </c:pt>
                <c:pt idx="20">
                  <c:v>172</c:v>
                </c:pt>
                <c:pt idx="21">
                  <c:v>173</c:v>
                </c:pt>
                <c:pt idx="22">
                  <c:v>174</c:v>
                </c:pt>
                <c:pt idx="23">
                  <c:v>175</c:v>
                </c:pt>
                <c:pt idx="24">
                  <c:v>176</c:v>
                </c:pt>
                <c:pt idx="25">
                  <c:v>177</c:v>
                </c:pt>
                <c:pt idx="26">
                  <c:v>178</c:v>
                </c:pt>
                <c:pt idx="27">
                  <c:v>179</c:v>
                </c:pt>
                <c:pt idx="28">
                  <c:v>180</c:v>
                </c:pt>
                <c:pt idx="29">
                  <c:v>181</c:v>
                </c:pt>
                <c:pt idx="30">
                  <c:v>182</c:v>
                </c:pt>
                <c:pt idx="31">
                  <c:v>183</c:v>
                </c:pt>
                <c:pt idx="32">
                  <c:v>184</c:v>
                </c:pt>
                <c:pt idx="33">
                  <c:v>185</c:v>
                </c:pt>
                <c:pt idx="34">
                  <c:v>186</c:v>
                </c:pt>
                <c:pt idx="35">
                  <c:v>187</c:v>
                </c:pt>
                <c:pt idx="36">
                  <c:v>188</c:v>
                </c:pt>
                <c:pt idx="37">
                  <c:v>189</c:v>
                </c:pt>
                <c:pt idx="38">
                  <c:v>190</c:v>
                </c:pt>
                <c:pt idx="39">
                  <c:v>191</c:v>
                </c:pt>
                <c:pt idx="40">
                  <c:v>192</c:v>
                </c:pt>
                <c:pt idx="41">
                  <c:v>193</c:v>
                </c:pt>
                <c:pt idx="42">
                  <c:v>194</c:v>
                </c:pt>
                <c:pt idx="43">
                  <c:v>195</c:v>
                </c:pt>
                <c:pt idx="44">
                  <c:v>196</c:v>
                </c:pt>
                <c:pt idx="45">
                  <c:v>197</c:v>
                </c:pt>
                <c:pt idx="46">
                  <c:v>198</c:v>
                </c:pt>
                <c:pt idx="47">
                  <c:v>199</c:v>
                </c:pt>
                <c:pt idx="48">
                  <c:v>200</c:v>
                </c:pt>
                <c:pt idx="49">
                  <c:v>201</c:v>
                </c:pt>
                <c:pt idx="50">
                  <c:v>202</c:v>
                </c:pt>
                <c:pt idx="51">
                  <c:v>203</c:v>
                </c:pt>
                <c:pt idx="52">
                  <c:v>204</c:v>
                </c:pt>
                <c:pt idx="53">
                  <c:v>205</c:v>
                </c:pt>
                <c:pt idx="54">
                  <c:v>206</c:v>
                </c:pt>
                <c:pt idx="55">
                  <c:v>207</c:v>
                </c:pt>
                <c:pt idx="56">
                  <c:v>208</c:v>
                </c:pt>
                <c:pt idx="57">
                  <c:v>209</c:v>
                </c:pt>
                <c:pt idx="58">
                  <c:v>210</c:v>
                </c:pt>
                <c:pt idx="59">
                  <c:v>211</c:v>
                </c:pt>
                <c:pt idx="60">
                  <c:v>212</c:v>
                </c:pt>
                <c:pt idx="61">
                  <c:v>213</c:v>
                </c:pt>
                <c:pt idx="62">
                  <c:v>214</c:v>
                </c:pt>
                <c:pt idx="63">
                  <c:v>215</c:v>
                </c:pt>
                <c:pt idx="64">
                  <c:v>216</c:v>
                </c:pt>
                <c:pt idx="65">
                  <c:v>217</c:v>
                </c:pt>
                <c:pt idx="66">
                  <c:v>218</c:v>
                </c:pt>
                <c:pt idx="67">
                  <c:v>219</c:v>
                </c:pt>
                <c:pt idx="68">
                  <c:v>220</c:v>
                </c:pt>
                <c:pt idx="69">
                  <c:v>221</c:v>
                </c:pt>
                <c:pt idx="70">
                  <c:v>222</c:v>
                </c:pt>
                <c:pt idx="71">
                  <c:v>223</c:v>
                </c:pt>
                <c:pt idx="72">
                  <c:v>224</c:v>
                </c:pt>
                <c:pt idx="73">
                  <c:v>225</c:v>
                </c:pt>
                <c:pt idx="74">
                  <c:v>226</c:v>
                </c:pt>
                <c:pt idx="75">
                  <c:v>227</c:v>
                </c:pt>
                <c:pt idx="76">
                  <c:v>228</c:v>
                </c:pt>
                <c:pt idx="77">
                  <c:v>229</c:v>
                </c:pt>
                <c:pt idx="78">
                  <c:v>230</c:v>
                </c:pt>
                <c:pt idx="79">
                  <c:v>231</c:v>
                </c:pt>
                <c:pt idx="80">
                  <c:v>232</c:v>
                </c:pt>
                <c:pt idx="81">
                  <c:v>233</c:v>
                </c:pt>
                <c:pt idx="82">
                  <c:v>234</c:v>
                </c:pt>
                <c:pt idx="83">
                  <c:v>235</c:v>
                </c:pt>
                <c:pt idx="84">
                  <c:v>236</c:v>
                </c:pt>
                <c:pt idx="85">
                  <c:v>237</c:v>
                </c:pt>
                <c:pt idx="86">
                  <c:v>238</c:v>
                </c:pt>
                <c:pt idx="87">
                  <c:v>239</c:v>
                </c:pt>
                <c:pt idx="88">
                  <c:v>240</c:v>
                </c:pt>
                <c:pt idx="89">
                  <c:v>241</c:v>
                </c:pt>
                <c:pt idx="90">
                  <c:v>242</c:v>
                </c:pt>
                <c:pt idx="91">
                  <c:v>243</c:v>
                </c:pt>
                <c:pt idx="92">
                  <c:v>244</c:v>
                </c:pt>
                <c:pt idx="93">
                  <c:v>245</c:v>
                </c:pt>
                <c:pt idx="94">
                  <c:v>246</c:v>
                </c:pt>
                <c:pt idx="95">
                  <c:v>247</c:v>
                </c:pt>
                <c:pt idx="96">
                  <c:v>248</c:v>
                </c:pt>
                <c:pt idx="97">
                  <c:v>249</c:v>
                </c:pt>
                <c:pt idx="98">
                  <c:v>250</c:v>
                </c:pt>
                <c:pt idx="99">
                  <c:v>251</c:v>
                </c:pt>
                <c:pt idx="100">
                  <c:v>252</c:v>
                </c:pt>
                <c:pt idx="101">
                  <c:v>253</c:v>
                </c:pt>
                <c:pt idx="102">
                  <c:v>254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</c:strCache>
            </c:strRef>
          </c:cat>
          <c: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-0.30883642857133964</c:v>
                </c:pt>
                <c:pt idx="4">
                  <c:v>0.4071025714292773</c:v>
                </c:pt>
                <c:pt idx="5">
                  <c:v>0.5194067142865606</c:v>
                </c:pt>
                <c:pt idx="6">
                  <c:v>2.0776265714293913</c:v>
                </c:pt>
                <c:pt idx="7">
                  <c:v>3.649884571428629</c:v>
                </c:pt>
                <c:pt idx="8">
                  <c:v>2.8777935714288105</c:v>
                </c:pt>
                <c:pt idx="9">
                  <c:v>3.0462498571432661</c:v>
                </c:pt>
                <c:pt idx="10">
                  <c:v>2.9058697142872916</c:v>
                </c:pt>
                <c:pt idx="11">
                  <c:v>2.5549191428563063</c:v>
                </c:pt>
                <c:pt idx="12">
                  <c:v>3.8744928571441051</c:v>
                </c:pt>
                <c:pt idx="13">
                  <c:v>3.5235424285720001</c:v>
                </c:pt>
                <c:pt idx="14">
                  <c:v>3.0462498571423566</c:v>
                </c:pt>
                <c:pt idx="15">
                  <c:v>2.821641571429609</c:v>
                </c:pt>
                <c:pt idx="16">
                  <c:v>3.4252762857140624</c:v>
                </c:pt>
                <c:pt idx="17">
                  <c:v>3.7621887142859123</c:v>
                </c:pt>
                <c:pt idx="18">
                  <c:v>3.6358465714292834</c:v>
                </c:pt>
                <c:pt idx="19">
                  <c:v>3.3270101428579437</c:v>
                </c:pt>
                <c:pt idx="20">
                  <c:v>4.857154142856416</c:v>
                </c:pt>
                <c:pt idx="21">
                  <c:v>6.3732600000021193</c:v>
                </c:pt>
                <c:pt idx="22">
                  <c:v>8.9281792857136679</c:v>
                </c:pt>
                <c:pt idx="23">
                  <c:v>10.795235571429657</c:v>
                </c:pt>
                <c:pt idx="24">
                  <c:v>13.251888571428026</c:v>
                </c:pt>
                <c:pt idx="25">
                  <c:v>14.950488857143682</c:v>
                </c:pt>
                <c:pt idx="26">
                  <c:v>15.497971428571873</c:v>
                </c:pt>
                <c:pt idx="27">
                  <c:v>15.891035857142015</c:v>
                </c:pt>
                <c:pt idx="28">
                  <c:v>16.157758285714408</c:v>
                </c:pt>
                <c:pt idx="29">
                  <c:v>16.227948285715684</c:v>
                </c:pt>
                <c:pt idx="30">
                  <c:v>17.800206428572892</c:v>
                </c:pt>
                <c:pt idx="31">
                  <c:v>17.730016428570707</c:v>
                </c:pt>
                <c:pt idx="32">
                  <c:v>17.800206285714921</c:v>
                </c:pt>
                <c:pt idx="33">
                  <c:v>20.004175142858003</c:v>
                </c:pt>
                <c:pt idx="34">
                  <c:v>23.597907714285611</c:v>
                </c:pt>
                <c:pt idx="35">
                  <c:v>25.942256714285577</c:v>
                </c:pt>
                <c:pt idx="36">
                  <c:v>29.886939714287109</c:v>
                </c:pt>
                <c:pt idx="37">
                  <c:v>30.041357714286278</c:v>
                </c:pt>
                <c:pt idx="38">
                  <c:v>35.066968000000088</c:v>
                </c:pt>
                <c:pt idx="39">
                  <c:v>40.176806571428642</c:v>
                </c:pt>
                <c:pt idx="40">
                  <c:v>40.696213285715203</c:v>
                </c:pt>
                <c:pt idx="41">
                  <c:v>40.120654571429441</c:v>
                </c:pt>
                <c:pt idx="42">
                  <c:v>42.717687714284693</c:v>
                </c:pt>
                <c:pt idx="43">
                  <c:v>44.023223285715176</c:v>
                </c:pt>
                <c:pt idx="44">
                  <c:v>48.964605714286336</c:v>
                </c:pt>
                <c:pt idx="45">
                  <c:v>47.26600557142865</c:v>
                </c:pt>
                <c:pt idx="46">
                  <c:v>47.406385714286444</c:v>
                </c:pt>
                <c:pt idx="47">
                  <c:v>47.939830285714379</c:v>
                </c:pt>
                <c:pt idx="48">
                  <c:v>50.705319714286816</c:v>
                </c:pt>
                <c:pt idx="49">
                  <c:v>49.596316428571299</c:v>
                </c:pt>
                <c:pt idx="50">
                  <c:v>51.266840571429384</c:v>
                </c:pt>
                <c:pt idx="51">
                  <c:v>51.758171142857464</c:v>
                </c:pt>
                <c:pt idx="52">
                  <c:v>53.344467142857866</c:v>
                </c:pt>
                <c:pt idx="53">
                  <c:v>50.564939571428113</c:v>
                </c:pt>
                <c:pt idx="54">
                  <c:v>53.723493571428662</c:v>
                </c:pt>
                <c:pt idx="55">
                  <c:v>54.046368142857318</c:v>
                </c:pt>
                <c:pt idx="56">
                  <c:v>56.33456485714305</c:v>
                </c:pt>
                <c:pt idx="57">
                  <c:v>56.18014671428682</c:v>
                </c:pt>
                <c:pt idx="58">
                  <c:v>57.289150000000518</c:v>
                </c:pt>
                <c:pt idx="59">
                  <c:v>60.644236285716033</c:v>
                </c:pt>
                <c:pt idx="60">
                  <c:v>64.981983857142041</c:v>
                </c:pt>
                <c:pt idx="61">
                  <c:v>61.318061285714975</c:v>
                </c:pt>
                <c:pt idx="62">
                  <c:v>62.98858528571418</c:v>
                </c:pt>
                <c:pt idx="63">
                  <c:v>68.940704857142919</c:v>
                </c:pt>
                <c:pt idx="64">
                  <c:v>76.04394171428703</c:v>
                </c:pt>
                <c:pt idx="65">
                  <c:v>85.631907857143233</c:v>
                </c:pt>
                <c:pt idx="66">
                  <c:v>88.242979142857621</c:v>
                </c:pt>
                <c:pt idx="67">
                  <c:v>95.472558142858361</c:v>
                </c:pt>
                <c:pt idx="68">
                  <c:v>106.43624999999884</c:v>
                </c:pt>
                <c:pt idx="69">
                  <c:v>122.27113385714438</c:v>
                </c:pt>
                <c:pt idx="70">
                  <c:v>133.82442242857178</c:v>
                </c:pt>
                <c:pt idx="71">
                  <c:v>150.86657600000035</c:v>
                </c:pt>
                <c:pt idx="72">
                  <c:v>157.9838508571429</c:v>
                </c:pt>
                <c:pt idx="73">
                  <c:v>168.7369724285727</c:v>
                </c:pt>
                <c:pt idx="74">
                  <c:v>178.5635848571419</c:v>
                </c:pt>
                <c:pt idx="75">
                  <c:v>187.94098057142946</c:v>
                </c:pt>
                <c:pt idx="76">
                  <c:v>194.44058285714345</c:v>
                </c:pt>
                <c:pt idx="77">
                  <c:v>210.85102542857203</c:v>
                </c:pt>
                <c:pt idx="78">
                  <c:v>214.93608857142863</c:v>
                </c:pt>
                <c:pt idx="79">
                  <c:v>236.21772342857003</c:v>
                </c:pt>
                <c:pt idx="80">
                  <c:v>246.3391341428578</c:v>
                </c:pt>
                <c:pt idx="81">
                  <c:v>253.33006685714463</c:v>
                </c:pt>
                <c:pt idx="82">
                  <c:v>273.30616614285827</c:v>
                </c:pt>
                <c:pt idx="83">
                  <c:v>293.31034128571264</c:v>
                </c:pt>
                <c:pt idx="84">
                  <c:v>306.70261014286007</c:v>
                </c:pt>
                <c:pt idx="85">
                  <c:v>331.3674071428577</c:v>
                </c:pt>
                <c:pt idx="86">
                  <c:v>336.11225714285501</c:v>
                </c:pt>
                <c:pt idx="87">
                  <c:v>342.92069571428692</c:v>
                </c:pt>
                <c:pt idx="88">
                  <c:v>343.748938857143</c:v>
                </c:pt>
                <c:pt idx="89">
                  <c:v>333.88021228571597</c:v>
                </c:pt>
                <c:pt idx="90">
                  <c:v>383.53268085714444</c:v>
                </c:pt>
                <c:pt idx="91">
                  <c:v>386.1437521428561</c:v>
                </c:pt>
                <c:pt idx="92">
                  <c:v>398.69374000000062</c:v>
                </c:pt>
                <c:pt idx="93">
                  <c:v>435.65584057142769</c:v>
                </c:pt>
                <c:pt idx="94">
                  <c:v>473.8673245714308</c:v>
                </c:pt>
                <c:pt idx="95">
                  <c:v>496.18777271428735</c:v>
                </c:pt>
                <c:pt idx="96">
                  <c:v>513.32819228571498</c:v>
                </c:pt>
                <c:pt idx="97">
                  <c:v>477.36279099999774</c:v>
                </c:pt>
                <c:pt idx="98">
                  <c:v>497.42311828571292</c:v>
                </c:pt>
                <c:pt idx="99">
                  <c:v>512.90705171428817</c:v>
                </c:pt>
                <c:pt idx="100">
                  <c:v>512.3736069999959</c:v>
                </c:pt>
                <c:pt idx="101">
                  <c:v>515.89714957143406</c:v>
                </c:pt>
                <c:pt idx="102">
                  <c:v>575.90967514285694</c:v>
                </c:pt>
                <c:pt idx="103">
                  <c:v>584.8238162857142</c:v>
                </c:pt>
                <c:pt idx="104">
                  <c:v>598.24416114285668</c:v>
                </c:pt>
                <c:pt idx="105">
                  <c:v>614.45807171429078</c:v>
                </c:pt>
                <c:pt idx="106">
                  <c:v>612.1558368571441</c:v>
                </c:pt>
                <c:pt idx="107">
                  <c:v>610.33089442856544</c:v>
                </c:pt>
                <c:pt idx="108">
                  <c:v>592.82548642857182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996440"/>
        <c:axId val="306996832"/>
      </c:barChart>
      <c:scatterChart>
        <c:scatterStyle val="smoothMarker"/>
        <c:varyColors val="0"/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09"/>
                <c:pt idx="0">
                  <c:v>t(original)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171</c:v>
                </c:pt>
                <c:pt idx="20">
                  <c:v>172</c:v>
                </c:pt>
                <c:pt idx="21">
                  <c:v>173</c:v>
                </c:pt>
                <c:pt idx="22">
                  <c:v>174</c:v>
                </c:pt>
                <c:pt idx="23">
                  <c:v>175</c:v>
                </c:pt>
                <c:pt idx="24">
                  <c:v>176</c:v>
                </c:pt>
                <c:pt idx="25">
                  <c:v>177</c:v>
                </c:pt>
                <c:pt idx="26">
                  <c:v>178</c:v>
                </c:pt>
                <c:pt idx="27">
                  <c:v>179</c:v>
                </c:pt>
                <c:pt idx="28">
                  <c:v>180</c:v>
                </c:pt>
                <c:pt idx="29">
                  <c:v>181</c:v>
                </c:pt>
                <c:pt idx="30">
                  <c:v>182</c:v>
                </c:pt>
                <c:pt idx="31">
                  <c:v>183</c:v>
                </c:pt>
                <c:pt idx="32">
                  <c:v>184</c:v>
                </c:pt>
                <c:pt idx="33">
                  <c:v>185</c:v>
                </c:pt>
                <c:pt idx="34">
                  <c:v>186</c:v>
                </c:pt>
                <c:pt idx="35">
                  <c:v>187</c:v>
                </c:pt>
                <c:pt idx="36">
                  <c:v>188</c:v>
                </c:pt>
                <c:pt idx="37">
                  <c:v>189</c:v>
                </c:pt>
                <c:pt idx="38">
                  <c:v>190</c:v>
                </c:pt>
                <c:pt idx="39">
                  <c:v>191</c:v>
                </c:pt>
                <c:pt idx="40">
                  <c:v>192</c:v>
                </c:pt>
                <c:pt idx="41">
                  <c:v>193</c:v>
                </c:pt>
                <c:pt idx="42">
                  <c:v>194</c:v>
                </c:pt>
                <c:pt idx="43">
                  <c:v>195</c:v>
                </c:pt>
                <c:pt idx="44">
                  <c:v>196</c:v>
                </c:pt>
                <c:pt idx="45">
                  <c:v>197</c:v>
                </c:pt>
                <c:pt idx="46">
                  <c:v>198</c:v>
                </c:pt>
                <c:pt idx="47">
                  <c:v>199</c:v>
                </c:pt>
                <c:pt idx="48">
                  <c:v>200</c:v>
                </c:pt>
                <c:pt idx="49">
                  <c:v>201</c:v>
                </c:pt>
                <c:pt idx="50">
                  <c:v>202</c:v>
                </c:pt>
                <c:pt idx="51">
                  <c:v>203</c:v>
                </c:pt>
                <c:pt idx="52">
                  <c:v>204</c:v>
                </c:pt>
                <c:pt idx="53">
                  <c:v>205</c:v>
                </c:pt>
                <c:pt idx="54">
                  <c:v>206</c:v>
                </c:pt>
                <c:pt idx="55">
                  <c:v>207</c:v>
                </c:pt>
                <c:pt idx="56">
                  <c:v>208</c:v>
                </c:pt>
                <c:pt idx="57">
                  <c:v>209</c:v>
                </c:pt>
                <c:pt idx="58">
                  <c:v>210</c:v>
                </c:pt>
                <c:pt idx="59">
                  <c:v>211</c:v>
                </c:pt>
                <c:pt idx="60">
                  <c:v>212</c:v>
                </c:pt>
                <c:pt idx="61">
                  <c:v>213</c:v>
                </c:pt>
                <c:pt idx="62">
                  <c:v>214</c:v>
                </c:pt>
                <c:pt idx="63">
                  <c:v>215</c:v>
                </c:pt>
                <c:pt idx="64">
                  <c:v>216</c:v>
                </c:pt>
                <c:pt idx="65">
                  <c:v>217</c:v>
                </c:pt>
                <c:pt idx="66">
                  <c:v>218</c:v>
                </c:pt>
                <c:pt idx="67">
                  <c:v>219</c:v>
                </c:pt>
                <c:pt idx="68">
                  <c:v>220</c:v>
                </c:pt>
                <c:pt idx="69">
                  <c:v>221</c:v>
                </c:pt>
                <c:pt idx="70">
                  <c:v>222</c:v>
                </c:pt>
                <c:pt idx="71">
                  <c:v>223</c:v>
                </c:pt>
                <c:pt idx="72">
                  <c:v>224</c:v>
                </c:pt>
                <c:pt idx="73">
                  <c:v>225</c:v>
                </c:pt>
                <c:pt idx="74">
                  <c:v>226</c:v>
                </c:pt>
                <c:pt idx="75">
                  <c:v>227</c:v>
                </c:pt>
                <c:pt idx="76">
                  <c:v>228</c:v>
                </c:pt>
                <c:pt idx="77">
                  <c:v>229</c:v>
                </c:pt>
                <c:pt idx="78">
                  <c:v>230</c:v>
                </c:pt>
                <c:pt idx="79">
                  <c:v>231</c:v>
                </c:pt>
                <c:pt idx="80">
                  <c:v>232</c:v>
                </c:pt>
                <c:pt idx="81">
                  <c:v>233</c:v>
                </c:pt>
                <c:pt idx="82">
                  <c:v>234</c:v>
                </c:pt>
                <c:pt idx="83">
                  <c:v>235</c:v>
                </c:pt>
                <c:pt idx="84">
                  <c:v>236</c:v>
                </c:pt>
                <c:pt idx="85">
                  <c:v>237</c:v>
                </c:pt>
                <c:pt idx="86">
                  <c:v>238</c:v>
                </c:pt>
                <c:pt idx="87">
                  <c:v>239</c:v>
                </c:pt>
                <c:pt idx="88">
                  <c:v>240</c:v>
                </c:pt>
                <c:pt idx="89">
                  <c:v>241</c:v>
                </c:pt>
                <c:pt idx="90">
                  <c:v>242</c:v>
                </c:pt>
                <c:pt idx="91">
                  <c:v>243</c:v>
                </c:pt>
                <c:pt idx="92">
                  <c:v>244</c:v>
                </c:pt>
                <c:pt idx="93">
                  <c:v>245</c:v>
                </c:pt>
                <c:pt idx="94">
                  <c:v>246</c:v>
                </c:pt>
                <c:pt idx="95">
                  <c:v>247</c:v>
                </c:pt>
                <c:pt idx="96">
                  <c:v>248</c:v>
                </c:pt>
                <c:pt idx="97">
                  <c:v>249</c:v>
                </c:pt>
                <c:pt idx="98">
                  <c:v>250</c:v>
                </c:pt>
                <c:pt idx="99">
                  <c:v>251</c:v>
                </c:pt>
                <c:pt idx="100">
                  <c:v>252</c:v>
                </c:pt>
                <c:pt idx="101">
                  <c:v>253</c:v>
                </c:pt>
                <c:pt idx="102">
                  <c:v>254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2.9914452378828497E-13</c:v>
                </c:pt>
                <c:pt idx="3">
                  <c:v>4.4645396863386097E-8</c:v>
                </c:pt>
                <c:pt idx="4">
                  <c:v>1.3807452728988487E-5</c:v>
                </c:pt>
                <c:pt idx="5">
                  <c:v>4.645213559912763E-4</c:v>
                </c:pt>
                <c:pt idx="6">
                  <c:v>5.1778049487003278E-3</c:v>
                </c:pt>
                <c:pt idx="7">
                  <c:v>3.0250736717246766E-2</c:v>
                </c:pt>
                <c:pt idx="8">
                  <c:v>0.1165318596682641</c:v>
                </c:pt>
                <c:pt idx="9">
                  <c:v>0.3369520079417086</c:v>
                </c:pt>
                <c:pt idx="10">
                  <c:v>0.79191165343811187</c:v>
                </c:pt>
                <c:pt idx="11">
                  <c:v>1.5934724677408394</c:v>
                </c:pt>
                <c:pt idx="12">
                  <c:v>2.8446126295429535</c:v>
                </c:pt>
                <c:pt idx="13">
                  <c:v>4.6205291331405069</c:v>
                </c:pt>
                <c:pt idx="14">
                  <c:v>6.9565267076029027</c:v>
                </c:pt>
                <c:pt idx="15">
                  <c:v>9.8438852144720261</c:v>
                </c:pt>
                <c:pt idx="16">
                  <c:v>13.232733081277619</c:v>
                </c:pt>
                <c:pt idx="17">
                  <c:v>17.039771971887468</c:v>
                </c:pt>
                <c:pt idx="18">
                  <c:v>21.158484656780065</c:v>
                </c:pt>
                <c:pt idx="19">
                  <c:v>25.46982051261735</c:v>
                </c:pt>
                <c:pt idx="20">
                  <c:v>29.851945953092507</c:v>
                </c:pt>
                <c:pt idx="21">
                  <c:v>34.188245054681396</c:v>
                </c:pt>
                <c:pt idx="22">
                  <c:v>38.373245399426857</c:v>
                </c:pt>
                <c:pt idx="23">
                  <c:v>42.316490269598241</c:v>
                </c:pt>
                <c:pt idx="24">
                  <c:v>45.944589236702811</c:v>
                </c:pt>
                <c:pt idx="25">
                  <c:v>49.201782442148954</c:v>
                </c:pt>
                <c:pt idx="26">
                  <c:v>52.049381142212134</c:v>
                </c:pt>
                <c:pt idx="27">
                  <c:v>54.464426621097488</c:v>
                </c:pt>
                <c:pt idx="28">
                  <c:v>56.437863328502786</c:v>
                </c:pt>
                <c:pt idx="29">
                  <c:v>57.972465531953368</c:v>
                </c:pt>
                <c:pt idx="30">
                  <c:v>59.080699792019502</c:v>
                </c:pt>
                <c:pt idx="31">
                  <c:v>59.782653831081817</c:v>
                </c:pt>
                <c:pt idx="32">
                  <c:v>60.104118558081787</c:v>
                </c:pt>
                <c:pt idx="33">
                  <c:v>60.07487488607434</c:v>
                </c:pt>
                <c:pt idx="34">
                  <c:v>59.727210144183019</c:v>
                </c:pt>
                <c:pt idx="35">
                  <c:v>59.09466935237711</c:v>
                </c:pt>
                <c:pt idx="36">
                  <c:v>58.211033171597315</c:v>
                </c:pt>
                <c:pt idx="37">
                  <c:v>57.109505721031503</c:v>
                </c:pt>
                <c:pt idx="38">
                  <c:v>55.822090530129721</c:v>
                </c:pt>
                <c:pt idx="39">
                  <c:v>54.3791306861864</c:v>
                </c:pt>
                <c:pt idx="40">
                  <c:v>52.80898894549847</c:v>
                </c:pt>
                <c:pt idx="41">
                  <c:v>51.137844562202567</c:v>
                </c:pt>
                <c:pt idx="42">
                  <c:v>49.389585368524692</c:v>
                </c:pt>
                <c:pt idx="43">
                  <c:v>47.58577585420133</c:v>
                </c:pt>
                <c:pt idx="44">
                  <c:v>45.745684384524829</c:v>
                </c:pt>
                <c:pt idx="45">
                  <c:v>43.886355089591632</c:v>
                </c:pt>
                <c:pt idx="46">
                  <c:v>42.022712237132843</c:v>
                </c:pt>
                <c:pt idx="47">
                  <c:v>40.167686998717265</c:v>
                </c:pt>
                <c:pt idx="48">
                  <c:v>38.332358398086228</c:v>
                </c:pt>
                <c:pt idx="49">
                  <c:v>36.526101877935631</c:v>
                </c:pt>
                <c:pt idx="50">
                  <c:v>34.756740340149157</c:v>
                </c:pt>
                <c:pt idx="51">
                  <c:v>33.030693716710793</c:v>
                </c:pt>
                <c:pt idx="52">
                  <c:v>31.353124132452542</c:v>
                </c:pt>
                <c:pt idx="53">
                  <c:v>29.72807454741843</c:v>
                </c:pt>
                <c:pt idx="54">
                  <c:v>28.158599437793995</c:v>
                </c:pt>
                <c:pt idx="55">
                  <c:v>26.64688661141507</c:v>
                </c:pt>
                <c:pt idx="56">
                  <c:v>25.194369676890105</c:v>
                </c:pt>
                <c:pt idx="57">
                  <c:v>23.80183101263605</c:v>
                </c:pt>
                <c:pt idx="58">
                  <c:v>22.469495329958189</c:v>
                </c:pt>
                <c:pt idx="59">
                  <c:v>21.197114106991577</c:v>
                </c:pt>
                <c:pt idx="60">
                  <c:v>19.984041300209519</c:v>
                </c:pt>
                <c:pt idx="61">
                  <c:v>18.829300827806897</c:v>
                </c:pt>
                <c:pt idx="62">
                  <c:v>17.73164637344582</c:v>
                </c:pt>
                <c:pt idx="63">
                  <c:v>16.689614086999178</c:v>
                </c:pt>
                <c:pt idx="64">
                  <c:v>15.701568767136258</c:v>
                </c:pt>
                <c:pt idx="65">
                  <c:v>14.765744103860238</c:v>
                </c:pt>
                <c:pt idx="66">
                  <c:v>13.880277541458183</c:v>
                </c:pt>
                <c:pt idx="67">
                  <c:v>13.043240297001185</c:v>
                </c:pt>
                <c:pt idx="68">
                  <c:v>12.252663039097254</c:v>
                </c:pt>
                <c:pt idx="69">
                  <c:v>11.5065576980613</c:v>
                </c:pt>
                <c:pt idx="70">
                  <c:v>10.802935843575069</c:v>
                </c:pt>
                <c:pt idx="71">
                  <c:v>10.139824030441458</c:v>
                </c:pt>
                <c:pt idx="72">
                  <c:v>9.5152764780693602</c:v>
                </c:pt>
                <c:pt idx="73">
                  <c:v>8.9273854154862544</c:v>
                </c:pt>
                <c:pt idx="74">
                  <c:v>8.3742893914105885</c:v>
                </c:pt>
                <c:pt idx="75">
                  <c:v>7.85417981850979</c:v>
                </c:pt>
                <c:pt idx="76">
                  <c:v>7.3653059925975608</c:v>
                </c:pt>
                <c:pt idx="77">
                  <c:v>6.9059788012636316</c:v>
                </c:pt>
                <c:pt idx="78">
                  <c:v>6.4745733122985731</c:v>
                </c:pt>
                <c:pt idx="79">
                  <c:v>6.0695304102329617</c:v>
                </c:pt>
                <c:pt idx="80">
                  <c:v>5.6893576292884607</c:v>
                </c:pt>
                <c:pt idx="81">
                  <c:v>5.3326293129356301</c:v>
                </c:pt>
                <c:pt idx="82">
                  <c:v>4.9979862139592459</c:v>
                </c:pt>
                <c:pt idx="83">
                  <c:v>4.684134634324292</c:v>
                </c:pt>
                <c:pt idx="84">
                  <c:v>4.3898451910864118</c:v>
                </c:pt>
                <c:pt idx="85">
                  <c:v>4.1139512829761387</c:v>
                </c:pt>
                <c:pt idx="86">
                  <c:v>3.8553473219789094</c:v>
                </c:pt>
                <c:pt idx="87">
                  <c:v>3.6129867851173199</c:v>
                </c:pt>
                <c:pt idx="88">
                  <c:v>3.3858801336014088</c:v>
                </c:pt>
                <c:pt idx="89">
                  <c:v>3.1730926394440191</c:v>
                </c:pt>
                <c:pt idx="90">
                  <c:v>2.9737421534385553</c:v>
                </c:pt>
                <c:pt idx="91">
                  <c:v>2.786996842977584</c:v>
                </c:pt>
                <c:pt idx="92">
                  <c:v>2.6120729234661617</c:v>
                </c:pt>
                <c:pt idx="93">
                  <c:v>2.4482324029770428</c:v>
                </c:pt>
                <c:pt idx="94">
                  <c:v>2.2947808562374363</c:v>
                </c:pt>
                <c:pt idx="95">
                  <c:v>2.151065240963121</c:v>
                </c:pt>
                <c:pt idx="96">
                  <c:v>2.0164717669109837</c:v>
                </c:pt>
                <c:pt idx="97">
                  <c:v>1.8904238257519506</c:v>
                </c:pt>
                <c:pt idx="98">
                  <c:v>1.7723799879283622</c:v>
                </c:pt>
                <c:pt idx="99">
                  <c:v>1.66183207101149</c:v>
                </c:pt>
                <c:pt idx="100">
                  <c:v>1.5583032826796179</c:v>
                </c:pt>
                <c:pt idx="101">
                  <c:v>1.4613464402624692</c:v>
                </c:pt>
                <c:pt idx="102">
                  <c:v>1.3705422678153227</c:v>
                </c:pt>
                <c:pt idx="103">
                  <c:v>1.2854977708695894</c:v>
                </c:pt>
                <c:pt idx="104">
                  <c:v>1.2058446883347911</c:v>
                </c:pt>
                <c:pt idx="105">
                  <c:v>1.1312380204787069</c:v>
                </c:pt>
                <c:pt idx="106">
                  <c:v>1.0613546314712787</c:v>
                </c:pt>
                <c:pt idx="107">
                  <c:v>0.99589192462855936</c:v>
                </c:pt>
                <c:pt idx="108">
                  <c:v>0.93456658822151917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96440"/>
        <c:axId val="306996832"/>
      </c:scatterChart>
      <c:catAx>
        <c:axId val="30699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96832"/>
        <c:crosses val="autoZero"/>
        <c:auto val="1"/>
        <c:lblAlgn val="ctr"/>
        <c:lblOffset val="100"/>
        <c:noMultiLvlLbl val="1"/>
      </c:catAx>
      <c:valAx>
        <c:axId val="3069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9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17.224647714285311</c:v>
                </c:pt>
                <c:pt idx="3">
                  <c:v>34.140458999999282</c:v>
                </c:pt>
                <c:pt idx="4">
                  <c:v>51.77220928571387</c:v>
                </c:pt>
                <c:pt idx="5">
                  <c:v>69.516263714285742</c:v>
                </c:pt>
                <c:pt idx="6">
                  <c:v>88.818538000000444</c:v>
                </c:pt>
                <c:pt idx="7">
                  <c:v>109.69307028571438</c:v>
                </c:pt>
                <c:pt idx="8">
                  <c:v>129.79551157142851</c:v>
                </c:pt>
                <c:pt idx="9">
                  <c:v>150.06640914285708</c:v>
                </c:pt>
                <c:pt idx="10">
                  <c:v>170.19692657142969</c:v>
                </c:pt>
                <c:pt idx="11">
                  <c:v>189.9764934285713</c:v>
                </c:pt>
                <c:pt idx="12">
                  <c:v>211.07563400000072</c:v>
                </c:pt>
                <c:pt idx="13">
                  <c:v>231.82382414285803</c:v>
                </c:pt>
                <c:pt idx="14">
                  <c:v>252.0947217142857</c:v>
                </c:pt>
                <c:pt idx="15">
                  <c:v>272.14101100000062</c:v>
                </c:pt>
                <c:pt idx="16">
                  <c:v>292.79093499999999</c:v>
                </c:pt>
                <c:pt idx="17">
                  <c:v>313.77777142857121</c:v>
                </c:pt>
                <c:pt idx="18">
                  <c:v>334.63826571428581</c:v>
                </c:pt>
                <c:pt idx="19">
                  <c:v>355.18992357142906</c:v>
                </c:pt>
                <c:pt idx="20">
                  <c:v>377.27172542857079</c:v>
                </c:pt>
                <c:pt idx="21">
                  <c:v>400.86963314285822</c:v>
                </c:pt>
                <c:pt idx="22">
                  <c:v>427.0224601428572</c:v>
                </c:pt>
                <c:pt idx="23">
                  <c:v>455.04234342857217</c:v>
                </c:pt>
                <c:pt idx="24">
                  <c:v>485.5188797142855</c:v>
                </c:pt>
                <c:pt idx="25">
                  <c:v>517.6940162857145</c:v>
                </c:pt>
                <c:pt idx="26">
                  <c:v>550.41663542857168</c:v>
                </c:pt>
                <c:pt idx="27">
                  <c:v>583.53231899999901</c:v>
                </c:pt>
                <c:pt idx="28">
                  <c:v>616.91472499999873</c:v>
                </c:pt>
                <c:pt idx="29">
                  <c:v>650.36732099999972</c:v>
                </c:pt>
                <c:pt idx="30">
                  <c:v>685.39217514285792</c:v>
                </c:pt>
                <c:pt idx="31">
                  <c:v>720.34683928571394</c:v>
                </c:pt>
                <c:pt idx="32">
                  <c:v>755.37169328571417</c:v>
                </c:pt>
                <c:pt idx="33">
                  <c:v>792.60051614285749</c:v>
                </c:pt>
                <c:pt idx="34">
                  <c:v>833.42307157142841</c:v>
                </c:pt>
                <c:pt idx="35">
                  <c:v>876.5899759999993</c:v>
                </c:pt>
                <c:pt idx="36">
                  <c:v>923.70156342857172</c:v>
                </c:pt>
                <c:pt idx="37">
                  <c:v>970.96756885714331</c:v>
                </c:pt>
                <c:pt idx="38">
                  <c:v>1023.2591845714287</c:v>
                </c:pt>
                <c:pt idx="39">
                  <c:v>1080.6606388571427</c:v>
                </c:pt>
                <c:pt idx="40">
                  <c:v>1138.5814998571432</c:v>
                </c:pt>
                <c:pt idx="41">
                  <c:v>1195.9268021428579</c:v>
                </c:pt>
                <c:pt idx="42">
                  <c:v>1255.8691375714279</c:v>
                </c:pt>
                <c:pt idx="43">
                  <c:v>1317.1170085714284</c:v>
                </c:pt>
                <c:pt idx="44">
                  <c:v>1383.3062620000001</c:v>
                </c:pt>
                <c:pt idx="45">
                  <c:v>1447.796915285714</c:v>
                </c:pt>
                <c:pt idx="46">
                  <c:v>1512.4279487142858</c:v>
                </c:pt>
                <c:pt idx="47">
                  <c:v>1577.5924267142855</c:v>
                </c:pt>
                <c:pt idx="48">
                  <c:v>1645.5223941428576</c:v>
                </c:pt>
                <c:pt idx="49">
                  <c:v>1712.3433582857142</c:v>
                </c:pt>
                <c:pt idx="50">
                  <c:v>1780.8348465714289</c:v>
                </c:pt>
                <c:pt idx="51">
                  <c:v>1849.8176654285717</c:v>
                </c:pt>
                <c:pt idx="52">
                  <c:v>1920.3867802857148</c:v>
                </c:pt>
                <c:pt idx="53">
                  <c:v>1988.1763675714283</c:v>
                </c:pt>
                <c:pt idx="54">
                  <c:v>2059.1245088571422</c:v>
                </c:pt>
                <c:pt idx="55">
                  <c:v>2130.3955247142849</c:v>
                </c:pt>
                <c:pt idx="56">
                  <c:v>2203.9547372857132</c:v>
                </c:pt>
                <c:pt idx="57">
                  <c:v>2277.3595317142854</c:v>
                </c:pt>
                <c:pt idx="58">
                  <c:v>2351.8733294285712</c:v>
                </c:pt>
                <c:pt idx="59">
                  <c:v>2429.7422134285725</c:v>
                </c:pt>
                <c:pt idx="60">
                  <c:v>2511.9488449999999</c:v>
                </c:pt>
                <c:pt idx="61">
                  <c:v>2590.4915540000002</c:v>
                </c:pt>
                <c:pt idx="62">
                  <c:v>2670.7047869999997</c:v>
                </c:pt>
                <c:pt idx="63">
                  <c:v>2756.8701395714279</c:v>
                </c:pt>
                <c:pt idx="64">
                  <c:v>2850.1387290000002</c:v>
                </c:pt>
                <c:pt idx="65">
                  <c:v>2952.9952845714288</c:v>
                </c:pt>
                <c:pt idx="66">
                  <c:v>3058.4629114285717</c:v>
                </c:pt>
                <c:pt idx="67">
                  <c:v>3171.1601172857154</c:v>
                </c:pt>
                <c:pt idx="68">
                  <c:v>3294.8210149999995</c:v>
                </c:pt>
                <c:pt idx="69">
                  <c:v>3434.3167965714292</c:v>
                </c:pt>
                <c:pt idx="70">
                  <c:v>3585.3658667142863</c:v>
                </c:pt>
                <c:pt idx="71">
                  <c:v>3753.457090428572</c:v>
                </c:pt>
                <c:pt idx="72">
                  <c:v>3928.6655890000002</c:v>
                </c:pt>
                <c:pt idx="73">
                  <c:v>4114.6272091428582</c:v>
                </c:pt>
                <c:pt idx="74">
                  <c:v>4310.4154417142854</c:v>
                </c:pt>
                <c:pt idx="75">
                  <c:v>4515.5810700000002</c:v>
                </c:pt>
                <c:pt idx="76">
                  <c:v>4727.2463005714289</c:v>
                </c:pt>
                <c:pt idx="77">
                  <c:v>4955.3219737142863</c:v>
                </c:pt>
                <c:pt idx="78">
                  <c:v>5187.4827100000002</c:v>
                </c:pt>
                <c:pt idx="79">
                  <c:v>5440.9250811428556</c:v>
                </c:pt>
                <c:pt idx="80">
                  <c:v>5704.4888629999987</c:v>
                </c:pt>
                <c:pt idx="81">
                  <c:v>5975.0435775714286</c:v>
                </c:pt>
                <c:pt idx="82">
                  <c:v>6265.5743914285722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95264"/>
        <c:axId val="306998792"/>
      </c:scatterChart>
      <c:valAx>
        <c:axId val="3069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98792"/>
        <c:crosses val="autoZero"/>
        <c:crossBetween val="midCat"/>
      </c:valAx>
      <c:valAx>
        <c:axId val="30699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9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-0.72997685714290128</c:v>
                </c:pt>
                <c:pt idx="3">
                  <c:v>-1.0388132857142409</c:v>
                </c:pt>
                <c:pt idx="4">
                  <c:v>-0.32287428571362398</c:v>
                </c:pt>
                <c:pt idx="5">
                  <c:v>-0.21057014285634068</c:v>
                </c:pt>
                <c:pt idx="6">
                  <c:v>1.3476497142864901</c:v>
                </c:pt>
                <c:pt idx="7">
                  <c:v>2.9199077142857277</c:v>
                </c:pt>
                <c:pt idx="8">
                  <c:v>2.1478167142859093</c:v>
                </c:pt>
                <c:pt idx="9">
                  <c:v>2.3162730000003648</c:v>
                </c:pt>
                <c:pt idx="10">
                  <c:v>2.1758928571443903</c:v>
                </c:pt>
                <c:pt idx="11">
                  <c:v>1.824942285713405</c:v>
                </c:pt>
                <c:pt idx="12">
                  <c:v>3.1445160000012038</c:v>
                </c:pt>
                <c:pt idx="13">
                  <c:v>2.7935655714290988</c:v>
                </c:pt>
                <c:pt idx="14">
                  <c:v>2.3162729999994554</c:v>
                </c:pt>
                <c:pt idx="15">
                  <c:v>2.0916647142867077</c:v>
                </c:pt>
                <c:pt idx="16">
                  <c:v>2.6952994285711611</c:v>
                </c:pt>
                <c:pt idx="17">
                  <c:v>3.032211857143011</c:v>
                </c:pt>
                <c:pt idx="18">
                  <c:v>2.9058697142863821</c:v>
                </c:pt>
                <c:pt idx="19">
                  <c:v>2.5970332857150424</c:v>
                </c:pt>
                <c:pt idx="20">
                  <c:v>4.1271772857135147</c:v>
                </c:pt>
                <c:pt idx="21">
                  <c:v>5.6432831428592181</c:v>
                </c:pt>
                <c:pt idx="22">
                  <c:v>8.1982024285707666</c:v>
                </c:pt>
                <c:pt idx="23">
                  <c:v>10.065258714286756</c:v>
                </c:pt>
                <c:pt idx="24">
                  <c:v>12.521911714285125</c:v>
                </c:pt>
                <c:pt idx="25">
                  <c:v>14.220512000000781</c:v>
                </c:pt>
                <c:pt idx="26">
                  <c:v>14.767994571428972</c:v>
                </c:pt>
                <c:pt idx="27">
                  <c:v>15.161058999999113</c:v>
                </c:pt>
                <c:pt idx="28">
                  <c:v>15.427781428571507</c:v>
                </c:pt>
                <c:pt idx="29">
                  <c:v>15.497971428572782</c:v>
                </c:pt>
                <c:pt idx="30">
                  <c:v>17.070229571429991</c:v>
                </c:pt>
                <c:pt idx="31">
                  <c:v>17.000039571427806</c:v>
                </c:pt>
                <c:pt idx="32">
                  <c:v>17.07022942857202</c:v>
                </c:pt>
                <c:pt idx="33">
                  <c:v>19.274198285715102</c:v>
                </c:pt>
                <c:pt idx="34">
                  <c:v>22.86793085714271</c:v>
                </c:pt>
                <c:pt idx="35">
                  <c:v>25.212279857142676</c:v>
                </c:pt>
                <c:pt idx="36">
                  <c:v>29.156962857144208</c:v>
                </c:pt>
                <c:pt idx="37">
                  <c:v>29.311380857143376</c:v>
                </c:pt>
                <c:pt idx="38">
                  <c:v>34.336991142857187</c:v>
                </c:pt>
                <c:pt idx="39">
                  <c:v>39.446829714285741</c:v>
                </c:pt>
                <c:pt idx="40">
                  <c:v>39.966236428572302</c:v>
                </c:pt>
                <c:pt idx="41">
                  <c:v>39.390677714286539</c:v>
                </c:pt>
                <c:pt idx="42">
                  <c:v>41.987710857141792</c:v>
                </c:pt>
                <c:pt idx="43">
                  <c:v>43.293246428572274</c:v>
                </c:pt>
                <c:pt idx="44">
                  <c:v>48.234628857143434</c:v>
                </c:pt>
                <c:pt idx="45">
                  <c:v>46.536028714285749</c:v>
                </c:pt>
                <c:pt idx="46">
                  <c:v>46.676408857143542</c:v>
                </c:pt>
                <c:pt idx="47">
                  <c:v>47.209853428571478</c:v>
                </c:pt>
                <c:pt idx="48">
                  <c:v>49.975342857143914</c:v>
                </c:pt>
                <c:pt idx="49">
                  <c:v>48.866339571428398</c:v>
                </c:pt>
                <c:pt idx="50">
                  <c:v>50.536863714286483</c:v>
                </c:pt>
                <c:pt idx="51">
                  <c:v>51.028194285714562</c:v>
                </c:pt>
                <c:pt idx="52">
                  <c:v>52.614490285714965</c:v>
                </c:pt>
                <c:pt idx="53">
                  <c:v>49.834962714285211</c:v>
                </c:pt>
                <c:pt idx="54">
                  <c:v>52.993516714285761</c:v>
                </c:pt>
                <c:pt idx="55">
                  <c:v>53.316391285714417</c:v>
                </c:pt>
                <c:pt idx="56">
                  <c:v>55.604588000000149</c:v>
                </c:pt>
                <c:pt idx="57">
                  <c:v>55.450169857143919</c:v>
                </c:pt>
                <c:pt idx="58">
                  <c:v>56.559173142857617</c:v>
                </c:pt>
                <c:pt idx="59">
                  <c:v>59.914259428573132</c:v>
                </c:pt>
                <c:pt idx="60">
                  <c:v>64.252006999999139</c:v>
                </c:pt>
                <c:pt idx="61">
                  <c:v>60.588084428572074</c:v>
                </c:pt>
                <c:pt idx="62">
                  <c:v>62.258608428571279</c:v>
                </c:pt>
                <c:pt idx="63">
                  <c:v>68.210728000000017</c:v>
                </c:pt>
                <c:pt idx="64">
                  <c:v>75.313964857144128</c:v>
                </c:pt>
                <c:pt idx="65">
                  <c:v>84.901931000000332</c:v>
                </c:pt>
                <c:pt idx="66">
                  <c:v>87.51300228571472</c:v>
                </c:pt>
                <c:pt idx="67">
                  <c:v>94.74258128571546</c:v>
                </c:pt>
                <c:pt idx="68">
                  <c:v>105.70627314285593</c:v>
                </c:pt>
                <c:pt idx="69">
                  <c:v>121.54115700000148</c:v>
                </c:pt>
                <c:pt idx="70">
                  <c:v>133.09444557142888</c:v>
                </c:pt>
                <c:pt idx="71">
                  <c:v>150.13659914285745</c:v>
                </c:pt>
                <c:pt idx="72">
                  <c:v>157.253874</c:v>
                </c:pt>
                <c:pt idx="73">
                  <c:v>168.0069955714298</c:v>
                </c:pt>
                <c:pt idx="74">
                  <c:v>177.833607999999</c:v>
                </c:pt>
                <c:pt idx="75">
                  <c:v>187.21100371428656</c:v>
                </c:pt>
                <c:pt idx="76">
                  <c:v>193.71060600000055</c:v>
                </c:pt>
                <c:pt idx="77">
                  <c:v>210.12104857142913</c:v>
                </c:pt>
                <c:pt idx="78">
                  <c:v>214.20611171428573</c:v>
                </c:pt>
                <c:pt idx="79">
                  <c:v>235.48774657142712</c:v>
                </c:pt>
                <c:pt idx="80">
                  <c:v>245.6091572857149</c:v>
                </c:pt>
                <c:pt idx="81">
                  <c:v>252.60009000000173</c:v>
                </c:pt>
                <c:pt idx="82">
                  <c:v>272.57618928571537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97616"/>
        <c:axId val="306995656"/>
      </c:scatterChart>
      <c:valAx>
        <c:axId val="3069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95656"/>
        <c:crosses val="autoZero"/>
        <c:crossBetween val="midCat"/>
      </c:valAx>
      <c:valAx>
        <c:axId val="30699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-153</c:v>
                </c:pt>
                <c:pt idx="149">
                  <c:v>-153</c:v>
                </c:pt>
                <c:pt idx="150">
                  <c:v>-153</c:v>
                </c:pt>
                <c:pt idx="151">
                  <c:v>-153</c:v>
                </c:pt>
                <c:pt idx="152">
                  <c:v>-153</c:v>
                </c:pt>
                <c:pt idx="153">
                  <c:v>-153</c:v>
                </c:pt>
                <c:pt idx="154">
                  <c:v>-153</c:v>
                </c:pt>
                <c:pt idx="155">
                  <c:v>-153</c:v>
                </c:pt>
                <c:pt idx="156">
                  <c:v>-153</c:v>
                </c:pt>
                <c:pt idx="157">
                  <c:v>-153</c:v>
                </c:pt>
                <c:pt idx="158">
                  <c:v>-153</c:v>
                </c:pt>
                <c:pt idx="159">
                  <c:v>-153</c:v>
                </c:pt>
                <c:pt idx="160">
                  <c:v>-153</c:v>
                </c:pt>
                <c:pt idx="161">
                  <c:v>-153</c:v>
                </c:pt>
                <c:pt idx="162">
                  <c:v>-153</c:v>
                </c:pt>
                <c:pt idx="163">
                  <c:v>-153</c:v>
                </c:pt>
                <c:pt idx="164">
                  <c:v>-153</c:v>
                </c:pt>
                <c:pt idx="165">
                  <c:v>-153</c:v>
                </c:pt>
                <c:pt idx="166">
                  <c:v>-153</c:v>
                </c:pt>
                <c:pt idx="167">
                  <c:v>-153</c:v>
                </c:pt>
                <c:pt idx="168">
                  <c:v>-153</c:v>
                </c:pt>
                <c:pt idx="169">
                  <c:v>-153</c:v>
                </c:pt>
                <c:pt idx="170">
                  <c:v>-153</c:v>
                </c:pt>
                <c:pt idx="171">
                  <c:v>-153</c:v>
                </c:pt>
                <c:pt idx="172">
                  <c:v>-153</c:v>
                </c:pt>
                <c:pt idx="173">
                  <c:v>-153</c:v>
                </c:pt>
                <c:pt idx="174">
                  <c:v>-153</c:v>
                </c:pt>
                <c:pt idx="175">
                  <c:v>-153</c:v>
                </c:pt>
                <c:pt idx="176">
                  <c:v>-153</c:v>
                </c:pt>
                <c:pt idx="177">
                  <c:v>-153</c:v>
                </c:pt>
                <c:pt idx="178">
                  <c:v>-153</c:v>
                </c:pt>
                <c:pt idx="179">
                  <c:v>-153</c:v>
                </c:pt>
                <c:pt idx="180">
                  <c:v>-153</c:v>
                </c:pt>
                <c:pt idx="181">
                  <c:v>-153</c:v>
                </c:pt>
                <c:pt idx="182">
                  <c:v>-153</c:v>
                </c:pt>
                <c:pt idx="183">
                  <c:v>-153</c:v>
                </c:pt>
                <c:pt idx="184">
                  <c:v>-153</c:v>
                </c:pt>
                <c:pt idx="185">
                  <c:v>-153</c:v>
                </c:pt>
                <c:pt idx="186">
                  <c:v>-153</c:v>
                </c:pt>
                <c:pt idx="187">
                  <c:v>-153</c:v>
                </c:pt>
                <c:pt idx="188">
                  <c:v>-153</c:v>
                </c:pt>
                <c:pt idx="189">
                  <c:v>-153</c:v>
                </c:pt>
                <c:pt idx="190">
                  <c:v>-153</c:v>
                </c:pt>
                <c:pt idx="191">
                  <c:v>-153</c:v>
                </c:pt>
                <c:pt idx="192">
                  <c:v>-153</c:v>
                </c:pt>
              </c:strCache>
            </c:strRef>
          </c:xVal>
          <c:yVal>
            <c:numRef>
              <c:f>Cauchy!$D$2:$D$199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17.224647714285311</c:v>
                </c:pt>
                <c:pt idx="3">
                  <c:v>34.140458999999282</c:v>
                </c:pt>
                <c:pt idx="4">
                  <c:v>51.77220928571387</c:v>
                </c:pt>
                <c:pt idx="5">
                  <c:v>69.516263714285742</c:v>
                </c:pt>
                <c:pt idx="6">
                  <c:v>88.818538000000444</c:v>
                </c:pt>
                <c:pt idx="7">
                  <c:v>109.69307028571438</c:v>
                </c:pt>
                <c:pt idx="8">
                  <c:v>129.79551157142851</c:v>
                </c:pt>
                <c:pt idx="9">
                  <c:v>150.06640914285708</c:v>
                </c:pt>
                <c:pt idx="10">
                  <c:v>170.19692657142969</c:v>
                </c:pt>
                <c:pt idx="11">
                  <c:v>189.9764934285713</c:v>
                </c:pt>
                <c:pt idx="12">
                  <c:v>211.07563400000072</c:v>
                </c:pt>
                <c:pt idx="13">
                  <c:v>231.82382414285803</c:v>
                </c:pt>
                <c:pt idx="14">
                  <c:v>252.0947217142857</c:v>
                </c:pt>
                <c:pt idx="15">
                  <c:v>272.14101100000062</c:v>
                </c:pt>
                <c:pt idx="16">
                  <c:v>292.79093499999999</c:v>
                </c:pt>
                <c:pt idx="17">
                  <c:v>313.77777142857121</c:v>
                </c:pt>
                <c:pt idx="18">
                  <c:v>334.63826571428581</c:v>
                </c:pt>
                <c:pt idx="19">
                  <c:v>355.18992357142906</c:v>
                </c:pt>
                <c:pt idx="20">
                  <c:v>377.27172542857079</c:v>
                </c:pt>
                <c:pt idx="21">
                  <c:v>400.86963314285822</c:v>
                </c:pt>
                <c:pt idx="22">
                  <c:v>427.0224601428572</c:v>
                </c:pt>
                <c:pt idx="23">
                  <c:v>455.04234342857217</c:v>
                </c:pt>
                <c:pt idx="24">
                  <c:v>485.5188797142855</c:v>
                </c:pt>
                <c:pt idx="25">
                  <c:v>517.6940162857145</c:v>
                </c:pt>
                <c:pt idx="26">
                  <c:v>550.41663542857168</c:v>
                </c:pt>
                <c:pt idx="27">
                  <c:v>583.53231899999901</c:v>
                </c:pt>
                <c:pt idx="28">
                  <c:v>616.91472499999873</c:v>
                </c:pt>
                <c:pt idx="29">
                  <c:v>650.36732099999972</c:v>
                </c:pt>
                <c:pt idx="30">
                  <c:v>685.39217514285792</c:v>
                </c:pt>
                <c:pt idx="31">
                  <c:v>720.34683928571394</c:v>
                </c:pt>
                <c:pt idx="32">
                  <c:v>755.37169328571417</c:v>
                </c:pt>
                <c:pt idx="33">
                  <c:v>792.60051614285749</c:v>
                </c:pt>
                <c:pt idx="34">
                  <c:v>833.42307157142841</c:v>
                </c:pt>
                <c:pt idx="35">
                  <c:v>876.5899759999993</c:v>
                </c:pt>
                <c:pt idx="36">
                  <c:v>923.70156342857172</c:v>
                </c:pt>
                <c:pt idx="37">
                  <c:v>970.96756885714331</c:v>
                </c:pt>
                <c:pt idx="38">
                  <c:v>1023.2591845714287</c:v>
                </c:pt>
                <c:pt idx="39">
                  <c:v>1080.6606388571427</c:v>
                </c:pt>
                <c:pt idx="40">
                  <c:v>1138.5814998571432</c:v>
                </c:pt>
                <c:pt idx="41">
                  <c:v>1195.9268021428579</c:v>
                </c:pt>
                <c:pt idx="42">
                  <c:v>1255.8691375714279</c:v>
                </c:pt>
                <c:pt idx="43">
                  <c:v>1317.1170085714284</c:v>
                </c:pt>
                <c:pt idx="44">
                  <c:v>1383.3062620000001</c:v>
                </c:pt>
                <c:pt idx="45">
                  <c:v>1447.796915285714</c:v>
                </c:pt>
                <c:pt idx="46">
                  <c:v>1512.4279487142858</c:v>
                </c:pt>
                <c:pt idx="47">
                  <c:v>1577.5924267142855</c:v>
                </c:pt>
                <c:pt idx="48">
                  <c:v>1645.5223941428576</c:v>
                </c:pt>
                <c:pt idx="49">
                  <c:v>1712.3433582857142</c:v>
                </c:pt>
                <c:pt idx="50">
                  <c:v>1780.8348465714289</c:v>
                </c:pt>
                <c:pt idx="51">
                  <c:v>1849.8176654285717</c:v>
                </c:pt>
                <c:pt idx="52">
                  <c:v>1920.3867802857148</c:v>
                </c:pt>
                <c:pt idx="53">
                  <c:v>1988.1763675714283</c:v>
                </c:pt>
                <c:pt idx="54">
                  <c:v>2059.1245088571422</c:v>
                </c:pt>
                <c:pt idx="55">
                  <c:v>2130.3955247142849</c:v>
                </c:pt>
                <c:pt idx="56">
                  <c:v>2203.9547372857132</c:v>
                </c:pt>
                <c:pt idx="57">
                  <c:v>2277.3595317142854</c:v>
                </c:pt>
                <c:pt idx="58">
                  <c:v>2351.8733294285712</c:v>
                </c:pt>
                <c:pt idx="59">
                  <c:v>2429.7422134285725</c:v>
                </c:pt>
                <c:pt idx="60">
                  <c:v>2511.9488449999999</c:v>
                </c:pt>
                <c:pt idx="61">
                  <c:v>2590.4915540000002</c:v>
                </c:pt>
                <c:pt idx="62">
                  <c:v>2670.7047869999997</c:v>
                </c:pt>
                <c:pt idx="63">
                  <c:v>2756.8701395714279</c:v>
                </c:pt>
                <c:pt idx="64">
                  <c:v>2850.1387290000002</c:v>
                </c:pt>
                <c:pt idx="65">
                  <c:v>2952.9952845714288</c:v>
                </c:pt>
                <c:pt idx="66">
                  <c:v>3058.4629114285717</c:v>
                </c:pt>
                <c:pt idx="67">
                  <c:v>3171.1601172857154</c:v>
                </c:pt>
                <c:pt idx="68">
                  <c:v>3294.8210149999995</c:v>
                </c:pt>
                <c:pt idx="69">
                  <c:v>3434.3167965714292</c:v>
                </c:pt>
                <c:pt idx="70">
                  <c:v>3585.3658667142863</c:v>
                </c:pt>
                <c:pt idx="71">
                  <c:v>3753.457090428572</c:v>
                </c:pt>
                <c:pt idx="72">
                  <c:v>3928.6655890000002</c:v>
                </c:pt>
                <c:pt idx="73">
                  <c:v>4114.6272091428582</c:v>
                </c:pt>
                <c:pt idx="74">
                  <c:v>4310.4154417142854</c:v>
                </c:pt>
                <c:pt idx="75">
                  <c:v>4515.5810700000002</c:v>
                </c:pt>
                <c:pt idx="76">
                  <c:v>4727.2463005714289</c:v>
                </c:pt>
                <c:pt idx="77">
                  <c:v>4955.3219737142863</c:v>
                </c:pt>
                <c:pt idx="78">
                  <c:v>5187.4827100000002</c:v>
                </c:pt>
                <c:pt idx="79">
                  <c:v>5440.9250811428556</c:v>
                </c:pt>
                <c:pt idx="80">
                  <c:v>5704.4888629999987</c:v>
                </c:pt>
                <c:pt idx="81">
                  <c:v>5975.0435775714286</c:v>
                </c:pt>
                <c:pt idx="82">
                  <c:v>6265.5743914285722</c:v>
                </c:pt>
                <c:pt idx="83">
                  <c:v>6576.1093804285701</c:v>
                </c:pt>
                <c:pt idx="84">
                  <c:v>6900.0366382857155</c:v>
                </c:pt>
                <c:pt idx="85">
                  <c:v>7248.6286931428585</c:v>
                </c:pt>
                <c:pt idx="86">
                  <c:v>7601.9655979999989</c:v>
                </c:pt>
                <c:pt idx="87">
                  <c:v>7962.1109414285711</c:v>
                </c:pt>
                <c:pt idx="88">
                  <c:v>8323.0845279999994</c:v>
                </c:pt>
                <c:pt idx="89">
                  <c:v>8674.1893880000007</c:v>
                </c:pt>
                <c:pt idx="90">
                  <c:v>9074.9467165714304</c:v>
                </c:pt>
                <c:pt idx="91">
                  <c:v>9478.3151164285719</c:v>
                </c:pt>
                <c:pt idx="92">
                  <c:v>9894.2335041428578</c:v>
                </c:pt>
                <c:pt idx="93">
                  <c:v>10347.113992428571</c:v>
                </c:pt>
                <c:pt idx="94">
                  <c:v>10838.205964714287</c:v>
                </c:pt>
                <c:pt idx="95">
                  <c:v>11351.61838514286</c:v>
                </c:pt>
                <c:pt idx="96">
                  <c:v>11882.17122514286</c:v>
                </c:pt>
                <c:pt idx="97">
                  <c:v>12376.758663857143</c:v>
                </c:pt>
                <c:pt idx="98">
                  <c:v>12891.406429857141</c:v>
                </c:pt>
                <c:pt idx="99">
                  <c:v>13421.538129285715</c:v>
                </c:pt>
                <c:pt idx="100">
                  <c:v>13951.136383999996</c:v>
                </c:pt>
                <c:pt idx="101">
                  <c:v>14484.258181285715</c:v>
                </c:pt>
                <c:pt idx="102">
                  <c:v>15077.392504142857</c:v>
                </c:pt>
                <c:pt idx="103">
                  <c:v>15679.440968142857</c:v>
                </c:pt>
                <c:pt idx="104">
                  <c:v>16294.909776999999</c:v>
                </c:pt>
                <c:pt idx="105">
                  <c:v>16926.592496428573</c:v>
                </c:pt>
                <c:pt idx="106">
                  <c:v>17555.972981000006</c:v>
                </c:pt>
                <c:pt idx="107">
                  <c:v>18183.528523142857</c:v>
                </c:pt>
                <c:pt idx="108">
                  <c:v>18793.578657285711</c:v>
                </c:pt>
                <c:pt idx="109">
                  <c:v>19342.886288857146</c:v>
                </c:pt>
                <c:pt idx="110">
                  <c:v>19884.711657142856</c:v>
                </c:pt>
                <c:pt idx="111">
                  <c:v>20418.100176714288</c:v>
                </c:pt>
                <c:pt idx="112">
                  <c:v>20942.911467428574</c:v>
                </c:pt>
                <c:pt idx="113">
                  <c:v>21453.05302971429</c:v>
                </c:pt>
                <c:pt idx="114">
                  <c:v>21940.677611714287</c:v>
                </c:pt>
                <c:pt idx="115">
                  <c:v>22418.545771428566</c:v>
                </c:pt>
                <c:pt idx="116">
                  <c:v>22885.436201285716</c:v>
                </c:pt>
                <c:pt idx="117">
                  <c:v>23331.016920285714</c:v>
                </c:pt>
                <c:pt idx="118">
                  <c:v>23749.841177714283</c:v>
                </c:pt>
                <c:pt idx="119">
                  <c:v>24132.012171000002</c:v>
                </c:pt>
                <c:pt idx="120">
                  <c:v>24507.037813142859</c:v>
                </c:pt>
                <c:pt idx="121">
                  <c:v>24899.175798857148</c:v>
                </c:pt>
                <c:pt idx="122">
                  <c:v>25287.677938000001</c:v>
                </c:pt>
                <c:pt idx="123">
                  <c:v>25666.844795428573</c:v>
                </c:pt>
                <c:pt idx="124">
                  <c:v>26053.086813714282</c:v>
                </c:pt>
                <c:pt idx="125">
                  <c:v>26449.337938571429</c:v>
                </c:pt>
                <c:pt idx="126">
                  <c:v>26836.632808142858</c:v>
                </c:pt>
                <c:pt idx="127">
                  <c:v>27225.963190428571</c:v>
                </c:pt>
                <c:pt idx="128">
                  <c:v>27591.793931142856</c:v>
                </c:pt>
                <c:pt idx="129">
                  <c:v>27960.572655428565</c:v>
                </c:pt>
                <c:pt idx="130">
                  <c:v>28323.694058571426</c:v>
                </c:pt>
                <c:pt idx="131">
                  <c:v>28683.067311142862</c:v>
                </c:pt>
                <c:pt idx="132">
                  <c:v>29051.186248714286</c:v>
                </c:pt>
                <c:pt idx="133">
                  <c:v>29435.954275142853</c:v>
                </c:pt>
                <c:pt idx="134">
                  <c:v>29810.278016428565</c:v>
                </c:pt>
                <c:pt idx="135">
                  <c:v>30176.487783428573</c:v>
                </c:pt>
                <c:pt idx="136">
                  <c:v>30532.730557999996</c:v>
                </c:pt>
                <c:pt idx="137">
                  <c:v>30887.639720857143</c:v>
                </c:pt>
                <c:pt idx="138">
                  <c:v>31239.713204142856</c:v>
                </c:pt>
                <c:pt idx="139">
                  <c:v>31590.130201285712</c:v>
                </c:pt>
                <c:pt idx="140">
                  <c:v>31941.361403571427</c:v>
                </c:pt>
                <c:pt idx="141">
                  <c:v>32289.92538242857</c:v>
                </c:pt>
                <c:pt idx="142">
                  <c:v>32601.695716999995</c:v>
                </c:pt>
                <c:pt idx="143">
                  <c:v>32888.801254428567</c:v>
                </c:pt>
                <c:pt idx="144">
                  <c:v>33175.822563857138</c:v>
                </c:pt>
                <c:pt idx="145">
                  <c:v>33475.478089142845</c:v>
                </c:pt>
                <c:pt idx="146">
                  <c:v>33795.446625999997</c:v>
                </c:pt>
                <c:pt idx="147">
                  <c:v>34161.024682285715</c:v>
                </c:pt>
                <c:pt idx="148">
                  <c:v>-5085.7351571428571</c:v>
                </c:pt>
                <c:pt idx="149">
                  <c:v>-5085.7351571428571</c:v>
                </c:pt>
                <c:pt idx="150">
                  <c:v>-5085.7351571428571</c:v>
                </c:pt>
                <c:pt idx="151">
                  <c:v>-5085.7351571428571</c:v>
                </c:pt>
                <c:pt idx="152">
                  <c:v>-5085.7351571428571</c:v>
                </c:pt>
                <c:pt idx="153">
                  <c:v>-5085.7351571428571</c:v>
                </c:pt>
                <c:pt idx="154">
                  <c:v>-5085.7351571428571</c:v>
                </c:pt>
                <c:pt idx="155">
                  <c:v>-5085.7351571428571</c:v>
                </c:pt>
                <c:pt idx="156">
                  <c:v>-5085.7351571428571</c:v>
                </c:pt>
                <c:pt idx="157">
                  <c:v>-5085.7351571428571</c:v>
                </c:pt>
                <c:pt idx="158">
                  <c:v>-5085.7351571428571</c:v>
                </c:pt>
                <c:pt idx="159">
                  <c:v>-5085.7351571428571</c:v>
                </c:pt>
                <c:pt idx="160">
                  <c:v>-5085.7351571428571</c:v>
                </c:pt>
                <c:pt idx="161">
                  <c:v>-5085.7351571428571</c:v>
                </c:pt>
                <c:pt idx="162">
                  <c:v>-5085.7351571428571</c:v>
                </c:pt>
                <c:pt idx="163">
                  <c:v>-5085.7351571428571</c:v>
                </c:pt>
                <c:pt idx="164">
                  <c:v>-5085.7351571428571</c:v>
                </c:pt>
                <c:pt idx="165">
                  <c:v>-5085.7351571428571</c:v>
                </c:pt>
                <c:pt idx="166">
                  <c:v>-5085.7351571428571</c:v>
                </c:pt>
                <c:pt idx="167">
                  <c:v>-5085.7351571428571</c:v>
                </c:pt>
                <c:pt idx="168">
                  <c:v>-5085.7351571428571</c:v>
                </c:pt>
                <c:pt idx="169">
                  <c:v>-5085.7351571428571</c:v>
                </c:pt>
                <c:pt idx="170">
                  <c:v>-5085.7351571428571</c:v>
                </c:pt>
                <c:pt idx="171">
                  <c:v>-5085.7351571428571</c:v>
                </c:pt>
                <c:pt idx="172">
                  <c:v>-5085.7351571428571</c:v>
                </c:pt>
                <c:pt idx="173">
                  <c:v>-5085.7351571428571</c:v>
                </c:pt>
                <c:pt idx="174">
                  <c:v>-5085.7351571428571</c:v>
                </c:pt>
                <c:pt idx="175">
                  <c:v>-5085.7351571428571</c:v>
                </c:pt>
                <c:pt idx="176">
                  <c:v>-5085.7351571428571</c:v>
                </c:pt>
                <c:pt idx="177">
                  <c:v>-5085.7351571428571</c:v>
                </c:pt>
                <c:pt idx="178">
                  <c:v>-5085.7351571428571</c:v>
                </c:pt>
                <c:pt idx="179">
                  <c:v>-5085.7351571428571</c:v>
                </c:pt>
                <c:pt idx="180">
                  <c:v>-5085.7351571428571</c:v>
                </c:pt>
                <c:pt idx="181">
                  <c:v>-5085.7351571428571</c:v>
                </c:pt>
                <c:pt idx="182">
                  <c:v>-5085.7351571428571</c:v>
                </c:pt>
                <c:pt idx="183">
                  <c:v>-5085.7351571428571</c:v>
                </c:pt>
                <c:pt idx="184">
                  <c:v>-5085.7351571428571</c:v>
                </c:pt>
                <c:pt idx="185">
                  <c:v>-5085.7351571428571</c:v>
                </c:pt>
                <c:pt idx="186">
                  <c:v>-5085.7351571428571</c:v>
                </c:pt>
                <c:pt idx="187">
                  <c:v>-5085.7351571428571</c:v>
                </c:pt>
                <c:pt idx="188">
                  <c:v>-5085.7351571428571</c:v>
                </c:pt>
                <c:pt idx="189">
                  <c:v>-5085.7351571428571</c:v>
                </c:pt>
                <c:pt idx="190">
                  <c:v>-5085.7351571428571</c:v>
                </c:pt>
                <c:pt idx="191">
                  <c:v>-5085.7351571428571</c:v>
                </c:pt>
                <c:pt idx="192">
                  <c:v>-5085.7351571428571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4A-43DA-AA2E-9276F5B8C465}"/>
            </c:ext>
          </c:extLst>
        </c:ser>
        <c:ser>
          <c:idx val="1"/>
          <c:order val="1"/>
          <c:tx>
            <c:strRef>
              <c:f>Cauchy!$E$1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-153</c:v>
                </c:pt>
                <c:pt idx="149">
                  <c:v>-153</c:v>
                </c:pt>
                <c:pt idx="150">
                  <c:v>-153</c:v>
                </c:pt>
                <c:pt idx="151">
                  <c:v>-153</c:v>
                </c:pt>
                <c:pt idx="152">
                  <c:v>-153</c:v>
                </c:pt>
                <c:pt idx="153">
                  <c:v>-153</c:v>
                </c:pt>
                <c:pt idx="154">
                  <c:v>-153</c:v>
                </c:pt>
                <c:pt idx="155">
                  <c:v>-153</c:v>
                </c:pt>
                <c:pt idx="156">
                  <c:v>-153</c:v>
                </c:pt>
                <c:pt idx="157">
                  <c:v>-153</c:v>
                </c:pt>
                <c:pt idx="158">
                  <c:v>-153</c:v>
                </c:pt>
                <c:pt idx="159">
                  <c:v>-153</c:v>
                </c:pt>
                <c:pt idx="160">
                  <c:v>-153</c:v>
                </c:pt>
                <c:pt idx="161">
                  <c:v>-153</c:v>
                </c:pt>
                <c:pt idx="162">
                  <c:v>-153</c:v>
                </c:pt>
                <c:pt idx="163">
                  <c:v>-153</c:v>
                </c:pt>
                <c:pt idx="164">
                  <c:v>-153</c:v>
                </c:pt>
                <c:pt idx="165">
                  <c:v>-153</c:v>
                </c:pt>
                <c:pt idx="166">
                  <c:v>-153</c:v>
                </c:pt>
                <c:pt idx="167">
                  <c:v>-153</c:v>
                </c:pt>
                <c:pt idx="168">
                  <c:v>-153</c:v>
                </c:pt>
                <c:pt idx="169">
                  <c:v>-153</c:v>
                </c:pt>
                <c:pt idx="170">
                  <c:v>-153</c:v>
                </c:pt>
                <c:pt idx="171">
                  <c:v>-153</c:v>
                </c:pt>
                <c:pt idx="172">
                  <c:v>-153</c:v>
                </c:pt>
                <c:pt idx="173">
                  <c:v>-153</c:v>
                </c:pt>
                <c:pt idx="174">
                  <c:v>-153</c:v>
                </c:pt>
                <c:pt idx="175">
                  <c:v>-153</c:v>
                </c:pt>
                <c:pt idx="176">
                  <c:v>-153</c:v>
                </c:pt>
                <c:pt idx="177">
                  <c:v>-153</c:v>
                </c:pt>
                <c:pt idx="178">
                  <c:v>-153</c:v>
                </c:pt>
                <c:pt idx="179">
                  <c:v>-153</c:v>
                </c:pt>
                <c:pt idx="180">
                  <c:v>-153</c:v>
                </c:pt>
                <c:pt idx="181">
                  <c:v>-153</c:v>
                </c:pt>
                <c:pt idx="182">
                  <c:v>-153</c:v>
                </c:pt>
                <c:pt idx="183">
                  <c:v>-153</c:v>
                </c:pt>
                <c:pt idx="184">
                  <c:v>-153</c:v>
                </c:pt>
                <c:pt idx="185">
                  <c:v>-153</c:v>
                </c:pt>
                <c:pt idx="186">
                  <c:v>-153</c:v>
                </c:pt>
                <c:pt idx="187">
                  <c:v>-153</c:v>
                </c:pt>
                <c:pt idx="188">
                  <c:v>-153</c:v>
                </c:pt>
                <c:pt idx="189">
                  <c:v>-153</c:v>
                </c:pt>
                <c:pt idx="190">
                  <c:v>-153</c:v>
                </c:pt>
                <c:pt idx="191">
                  <c:v>-153</c:v>
                </c:pt>
                <c:pt idx="192">
                  <c:v>-153</c:v>
                </c:pt>
              </c:strCache>
            </c:strRef>
          </c:xVal>
          <c:yVal>
            <c:numRef>
              <c:f>Cauchy!$E$2:$E$199</c:f>
              <c:numCache>
                <c:formatCode>General</c:formatCode>
                <c:ptCount val="198"/>
                <c:pt idx="0">
                  <c:v>0</c:v>
                </c:pt>
                <c:pt idx="1">
                  <c:v>10.859945038159996</c:v>
                </c:pt>
                <c:pt idx="2">
                  <c:v>21.889557153349749</c:v>
                </c:pt>
                <c:pt idx="3">
                  <c:v>33.092833157003447</c:v>
                </c:pt>
                <c:pt idx="4">
                  <c:v>44.473896047292683</c:v>
                </c:pt>
                <c:pt idx="5">
                  <c:v>56.037000014708816</c:v>
                </c:pt>
                <c:pt idx="6">
                  <c:v>67.786535687135597</c:v>
                </c:pt>
                <c:pt idx="7">
                  <c:v>79.727035627847542</c:v>
                </c:pt>
                <c:pt idx="8">
                  <c:v>91.863180100735207</c:v>
                </c:pt>
                <c:pt idx="9">
                  <c:v>104.19980311798733</c:v>
                </c:pt>
                <c:pt idx="10">
                  <c:v>116.74189878645657</c:v>
                </c:pt>
                <c:pt idx="11">
                  <c:v>129.49462797000669</c:v>
                </c:pt>
                <c:pt idx="12">
                  <c:v>142.46332528628886</c:v>
                </c:pt>
                <c:pt idx="13">
                  <c:v>155.65350645763289</c:v>
                </c:pt>
                <c:pt idx="14">
                  <c:v>169.07087603706901</c:v>
                </c:pt>
                <c:pt idx="15">
                  <c:v>182.72133553192921</c:v>
                </c:pt>
                <c:pt idx="16">
                  <c:v>196.61099194901979</c:v>
                </c:pt>
                <c:pt idx="17">
                  <c:v>210.74616678701969</c:v>
                </c:pt>
                <c:pt idx="18">
                  <c:v>225.13340550355252</c:v>
                </c:pt>
                <c:pt idx="19">
                  <c:v>239.77948748631488</c:v>
                </c:pt>
                <c:pt idx="20">
                  <c:v>254.69143655973286</c:v>
                </c:pt>
                <c:pt idx="21">
                  <c:v>269.87653206087555</c:v>
                </c:pt>
                <c:pt idx="22">
                  <c:v>285.34232052079415</c:v>
                </c:pt>
                <c:pt idx="23">
                  <c:v>301.09662799009521</c:v>
                </c:pt>
                <c:pt idx="24">
                  <c:v>317.14757305041348</c:v>
                </c:pt>
                <c:pt idx="25">
                  <c:v>333.50358055654476</c:v>
                </c:pt>
                <c:pt idx="26">
                  <c:v>350.17339615735494</c:v>
                </c:pt>
                <c:pt idx="27">
                  <c:v>367.16610164721931</c:v>
                </c:pt>
                <c:pt idx="28">
                  <c:v>384.49113120369793</c:v>
                </c:pt>
                <c:pt idx="29">
                  <c:v>402.15828857144322</c:v>
                </c:pt>
                <c:pt idx="30">
                  <c:v>420.17776525700094</c:v>
                </c:pt>
                <c:pt idx="31">
                  <c:v>438.5601598042407</c:v>
                </c:pt>
                <c:pt idx="32">
                  <c:v>457.31649822567681</c:v>
                </c:pt>
                <c:pt idx="33">
                  <c:v>476.45825567096057</c:v>
                </c:pt>
                <c:pt idx="34">
                  <c:v>495.99737942038774</c:v>
                </c:pt>
                <c:pt idx="35">
                  <c:v>515.94631329842946</c:v>
                </c:pt>
                <c:pt idx="36">
                  <c:v>536.31802361011637</c:v>
                </c:pt>
                <c:pt idx="37">
                  <c:v>557.12602671165769</c:v>
                </c:pt>
                <c:pt idx="38">
                  <c:v>578.38441833603019</c:v>
                </c:pt>
                <c:pt idx="39">
                  <c:v>600.10790480451533</c:v>
                </c:pt>
                <c:pt idx="40">
                  <c:v>622.31183626638506</c:v>
                </c:pt>
                <c:pt idx="41">
                  <c:v>645.0122421212493</c:v>
                </c:pt>
                <c:pt idx="42">
                  <c:v>668.22586879208916</c:v>
                </c:pt>
                <c:pt idx="43">
                  <c:v>691.97022003185282</c:v>
                </c:pt>
                <c:pt idx="44">
                  <c:v>716.26359996282042</c:v>
                </c:pt>
                <c:pt idx="45">
                  <c:v>741.12515906592489</c:v>
                </c:pt>
                <c:pt idx="46">
                  <c:v>766.57494335702643</c:v>
                </c:pt>
                <c:pt idx="47">
                  <c:v>792.63394700899153</c:v>
                </c:pt>
                <c:pt idx="48">
                  <c:v>819.3241687025552</c:v>
                </c:pt>
                <c:pt idx="49">
                  <c:v>846.66867201561047</c:v>
                </c:pt>
                <c:pt idx="50">
                  <c:v>874.69165019007391</c:v>
                </c:pt>
                <c:pt idx="51">
                  <c:v>903.41849564815107</c:v>
                </c:pt>
                <c:pt idx="52">
                  <c:v>932.87587466605544</c:v>
                </c:pt>
                <c:pt idx="53">
                  <c:v>963.09180765344536</c:v>
                </c:pt>
                <c:pt idx="54">
                  <c:v>994.0957555315274</c:v>
                </c:pt>
                <c:pt idx="55">
                  <c:v>1025.918712752479</c:v>
                </c:pt>
                <c:pt idx="56">
                  <c:v>1058.5933075582027</c:v>
                </c:pt>
                <c:pt idx="57">
                  <c:v>1092.1539101381488</c:v>
                </c:pt>
                <c:pt idx="58">
                  <c:v>1126.6367494148519</c:v>
                </c:pt>
                <c:pt idx="59">
                  <c:v>1162.0800392628396</c:v>
                </c:pt>
                <c:pt idx="60">
                  <c:v>1198.5241150527661</c:v>
                </c:pt>
                <c:pt idx="61">
                  <c:v>1236.0115815091913</c:v>
                </c:pt>
                <c:pt idx="62">
                  <c:v>1274.5874729787722</c:v>
                </c:pt>
                <c:pt idx="63">
                  <c:v>1314.299427327353</c:v>
                </c:pt>
                <c:pt idx="64">
                  <c:v>1355.1978748213389</c:v>
                </c:pt>
                <c:pt idx="65">
                  <c:v>1397.3362435029587</c:v>
                </c:pt>
                <c:pt idx="66">
                  <c:v>1440.7711827429443</c:v>
                </c:pt>
                <c:pt idx="67">
                  <c:v>1485.5628068506048</c:v>
                </c:pt>
                <c:pt idx="68">
                  <c:v>1531.7749608434585</c:v>
                </c:pt>
                <c:pt idx="69">
                  <c:v>1579.4755107302399</c:v>
                </c:pt>
                <c:pt idx="70">
                  <c:v>1628.7366609465405</c:v>
                </c:pt>
                <c:pt idx="71">
                  <c:v>1679.6353019065791</c:v>
                </c:pt>
                <c:pt idx="72">
                  <c:v>1732.2533910034326</c:v>
                </c:pt>
                <c:pt idx="73">
                  <c:v>1786.6783708102671</c:v>
                </c:pt>
                <c:pt idx="74">
                  <c:v>1843.0036287145322</c:v>
                </c:pt>
                <c:pt idx="75">
                  <c:v>1901.3290027649148</c:v>
                </c:pt>
                <c:pt idx="76">
                  <c:v>1961.7613391377611</c:v>
                </c:pt>
                <c:pt idx="77">
                  <c:v>2024.4151073481842</c:v>
                </c:pt>
                <c:pt idx="78">
                  <c:v>2089.4130801557785</c:v>
                </c:pt>
                <c:pt idx="79">
                  <c:v>2156.8870860628645</c:v>
                </c:pt>
                <c:pt idx="80">
                  <c:v>2226.9788433945173</c:v>
                </c:pt>
                <c:pt idx="81">
                  <c:v>2299.8408862077708</c:v>
                </c:pt>
                <c:pt idx="82">
                  <c:v>2375.6375937298244</c:v>
                </c:pt>
                <c:pt idx="83">
                  <c:v>2454.5463367041175</c:v>
                </c:pt>
                <c:pt idx="84">
                  <c:v>2536.7587559665576</c:v>
                </c:pt>
                <c:pt idx="85">
                  <c:v>2622.4821908262979</c:v>
                </c:pt>
                <c:pt idx="86">
                  <c:v>2711.9412774380935</c:v>
                </c:pt>
                <c:pt idx="87">
                  <c:v>2805.3797403869221</c:v>
                </c:pt>
                <c:pt idx="88">
                  <c:v>2903.0624042307131</c:v>
                </c:pt>
                <c:pt idx="89">
                  <c:v>3005.277455845433</c:v>
                </c:pt>
                <c:pt idx="90">
                  <c:v>3112.3389931827078</c:v>
                </c:pt>
                <c:pt idx="91">
                  <c:v>3224.589901591633</c:v>
                </c:pt>
                <c:pt idx="92">
                  <c:v>3342.4051052957184</c:v>
                </c:pt>
                <c:pt idx="93">
                  <c:v>3466.1952490896847</c:v>
                </c:pt>
                <c:pt idx="94">
                  <c:v>3596.410873978296</c:v>
                </c:pt>
                <c:pt idx="95">
                  <c:v>3733.5471604785985</c:v>
                </c:pt>
                <c:pt idx="96">
                  <c:v>3878.1493248066231</c:v>
                </c:pt>
                <c:pt idx="97">
                  <c:v>4030.818766315153</c:v>
                </c:pt>
                <c:pt idx="98">
                  <c:v>4192.2200794485452</c:v>
                </c:pt>
                <c:pt idx="99">
                  <c:v>4363.0890601650917</c:v>
                </c:pt>
                <c:pt idx="100">
                  <c:v>4544.2418551389082</c:v>
                </c:pt>
                <c:pt idx="101">
                  <c:v>4736.5854217460937</c:v>
                </c:pt>
                <c:pt idx="102">
                  <c:v>4941.1294871279351</c:v>
                </c:pt>
                <c:pt idx="103">
                  <c:v>5159.0002141475088</c:v>
                </c:pt>
                <c:pt idx="104">
                  <c:v>5391.4557984761368</c:v>
                </c:pt>
                <c:pt idx="105">
                  <c:v>5639.9042305092235</c:v>
                </c:pt>
                <c:pt idx="106">
                  <c:v>5905.9234521490644</c:v>
                </c:pt>
                <c:pt idx="107">
                  <c:v>6191.2841120413104</c:v>
                </c:pt>
                <c:pt idx="108">
                  <c:v>6497.975058728086</c:v>
                </c:pt>
                <c:pt idx="109">
                  <c:v>6828.2315868114392</c:v>
                </c:pt>
                <c:pt idx="110">
                  <c:v>7184.5662328917233</c:v>
                </c:pt>
                <c:pt idx="111">
                  <c:v>7569.801556253833</c:v>
                </c:pt>
                <c:pt idx="112">
                  <c:v>7987.1037628318909</c:v>
                </c:pt>
                <c:pt idx="113">
                  <c:v>8440.0151403053442</c:v>
                </c:pt>
                <c:pt idx="114">
                  <c:v>8932.4819333372288</c:v>
                </c:pt>
                <c:pt idx="115">
                  <c:v>9468.8723314932213</c:v>
                </c:pt>
                <c:pt idx="116">
                  <c:v>10053.976475460136</c:v>
                </c:pt>
                <c:pt idx="117">
                  <c:v>10692.976635876141</c:v>
                </c:pt>
                <c:pt idx="118">
                  <c:v>11391.370929578386</c:v>
                </c:pt>
                <c:pt idx="119">
                  <c:v>12154.828380585164</c:v>
                </c:pt>
                <c:pt idx="120">
                  <c:v>12988.947759121256</c:v>
                </c:pt>
                <c:pt idx="121">
                  <c:v>13898.88960573873</c:v>
                </c:pt>
                <c:pt idx="122">
                  <c:v>14888.85414623848</c:v>
                </c:pt>
                <c:pt idx="123">
                  <c:v>15961.393467583723</c:v>
                </c:pt>
                <c:pt idx="124">
                  <c:v>17116.581413663542</c:v>
                </c:pt>
                <c:pt idx="125">
                  <c:v>18351.123479103284</c:v>
                </c:pt>
                <c:pt idx="126">
                  <c:v>19657.565709796207</c:v>
                </c:pt>
                <c:pt idx="127">
                  <c:v>21023.831634050086</c:v>
                </c:pt>
                <c:pt idx="128">
                  <c:v>22433.334559475035</c:v>
                </c:pt>
                <c:pt idx="129">
                  <c:v>23865.831639216045</c:v>
                </c:pt>
                <c:pt idx="130">
                  <c:v>25298.995068975899</c:v>
                </c:pt>
                <c:pt idx="131">
                  <c:v>26710.435141636459</c:v>
                </c:pt>
                <c:pt idx="132">
                  <c:v>28079.737175495367</c:v>
                </c:pt>
                <c:pt idx="133">
                  <c:v>29390.068804542723</c:v>
                </c:pt>
                <c:pt idx="134">
                  <c:v>30629.079107709724</c:v>
                </c:pt>
                <c:pt idx="135">
                  <c:v>31789.051215286079</c:v>
                </c:pt>
                <c:pt idx="136">
                  <c:v>32866.466412311274</c:v>
                </c:pt>
                <c:pt idx="137">
                  <c:v>33861.225435296146</c:v>
                </c:pt>
                <c:pt idx="138">
                  <c:v>34775.758999402686</c:v>
                </c:pt>
                <c:pt idx="139">
                  <c:v>35614.191211701866</c:v>
                </c:pt>
                <c:pt idx="140">
                  <c:v>36381.642292340286</c:v>
                </c:pt>
                <c:pt idx="141">
                  <c:v>37083.69684938452</c:v>
                </c:pt>
                <c:pt idx="142">
                  <c:v>37726.027534021014</c:v>
                </c:pt>
                <c:pt idx="143">
                  <c:v>38314.147291349174</c:v>
                </c:pt>
                <c:pt idx="144">
                  <c:v>38853.259583317333</c:v>
                </c:pt>
                <c:pt idx="145">
                  <c:v>39348.178745620986</c:v>
                </c:pt>
                <c:pt idx="146">
                  <c:v>39803.297951337721</c:v>
                </c:pt>
                <c:pt idx="147">
                  <c:v>40222.587836058738</c:v>
                </c:pt>
                <c:pt idx="148">
                  <c:v>40224.864993608258</c:v>
                </c:pt>
                <c:pt idx="149">
                  <c:v>40227.142151157779</c:v>
                </c:pt>
                <c:pt idx="150">
                  <c:v>40229.4193087073</c:v>
                </c:pt>
                <c:pt idx="151">
                  <c:v>40231.696466256821</c:v>
                </c:pt>
                <c:pt idx="152">
                  <c:v>40233.973623806341</c:v>
                </c:pt>
                <c:pt idx="153">
                  <c:v>40236.250781355862</c:v>
                </c:pt>
                <c:pt idx="154">
                  <c:v>40238.527938905383</c:v>
                </c:pt>
                <c:pt idx="155">
                  <c:v>40240.805096454904</c:v>
                </c:pt>
                <c:pt idx="156">
                  <c:v>40243.082254004425</c:v>
                </c:pt>
                <c:pt idx="157">
                  <c:v>40245.359411553945</c:v>
                </c:pt>
                <c:pt idx="158">
                  <c:v>40247.636569103466</c:v>
                </c:pt>
                <c:pt idx="159">
                  <c:v>40249.913726652987</c:v>
                </c:pt>
                <c:pt idx="160">
                  <c:v>40252.190884202508</c:v>
                </c:pt>
                <c:pt idx="161">
                  <c:v>40254.468041752029</c:v>
                </c:pt>
                <c:pt idx="162">
                  <c:v>40256.745199301549</c:v>
                </c:pt>
                <c:pt idx="163">
                  <c:v>40259.02235685107</c:v>
                </c:pt>
                <c:pt idx="164">
                  <c:v>40261.299514400591</c:v>
                </c:pt>
                <c:pt idx="165">
                  <c:v>40263.576671950112</c:v>
                </c:pt>
                <c:pt idx="166">
                  <c:v>40265.853829499632</c:v>
                </c:pt>
                <c:pt idx="167">
                  <c:v>40268.130987049153</c:v>
                </c:pt>
                <c:pt idx="168">
                  <c:v>40270.408144598674</c:v>
                </c:pt>
                <c:pt idx="169">
                  <c:v>40272.685302148195</c:v>
                </c:pt>
                <c:pt idx="170">
                  <c:v>40274.962459697716</c:v>
                </c:pt>
                <c:pt idx="171">
                  <c:v>40277.239617247236</c:v>
                </c:pt>
                <c:pt idx="172">
                  <c:v>40279.516774796757</c:v>
                </c:pt>
                <c:pt idx="173">
                  <c:v>40281.793932346278</c:v>
                </c:pt>
                <c:pt idx="174">
                  <c:v>40284.071089895799</c:v>
                </c:pt>
                <c:pt idx="175">
                  <c:v>40286.348247445319</c:v>
                </c:pt>
                <c:pt idx="176">
                  <c:v>40288.62540499484</c:v>
                </c:pt>
                <c:pt idx="177">
                  <c:v>40290.902562544361</c:v>
                </c:pt>
                <c:pt idx="178">
                  <c:v>40293.179720093882</c:v>
                </c:pt>
                <c:pt idx="179">
                  <c:v>40295.456877643403</c:v>
                </c:pt>
                <c:pt idx="180">
                  <c:v>40297.734035192923</c:v>
                </c:pt>
                <c:pt idx="181">
                  <c:v>40300.011192742444</c:v>
                </c:pt>
                <c:pt idx="182">
                  <c:v>40302.288350291965</c:v>
                </c:pt>
                <c:pt idx="183">
                  <c:v>40304.565507841486</c:v>
                </c:pt>
                <c:pt idx="184">
                  <c:v>40306.842665391006</c:v>
                </c:pt>
                <c:pt idx="185">
                  <c:v>40309.119822940527</c:v>
                </c:pt>
                <c:pt idx="186">
                  <c:v>40311.396980490048</c:v>
                </c:pt>
                <c:pt idx="187">
                  <c:v>40313.674138039569</c:v>
                </c:pt>
                <c:pt idx="188">
                  <c:v>40315.95129558909</c:v>
                </c:pt>
                <c:pt idx="189">
                  <c:v>40318.22845313861</c:v>
                </c:pt>
                <c:pt idx="190">
                  <c:v>40320.505610688131</c:v>
                </c:pt>
                <c:pt idx="191">
                  <c:v>40322.782768237652</c:v>
                </c:pt>
                <c:pt idx="192">
                  <c:v>40325.059925787173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54A-43DA-AA2E-9276F5B8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96048"/>
        <c:axId val="491466832"/>
      </c:scatterChart>
      <c:valAx>
        <c:axId val="30699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6832"/>
        <c:crosses val="autoZero"/>
        <c:crossBetween val="midCat"/>
      </c:valAx>
      <c:valAx>
        <c:axId val="4914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9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4</xdr:row>
      <xdr:rowOff>163830</xdr:rowOff>
    </xdr:from>
    <xdr:to>
      <xdr:col>12</xdr:col>
      <xdr:colOff>426720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5B0EFD9-11C6-4727-B230-7BCA50E88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5</xdr:row>
      <xdr:rowOff>110490</xdr:rowOff>
    </xdr:from>
    <xdr:to>
      <xdr:col>23</xdr:col>
      <xdr:colOff>228600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EC13471-ECE4-420F-829B-21F34527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370217</xdr:colOff>
      <xdr:row>4</xdr:row>
      <xdr:rowOff>80513</xdr:rowOff>
    </xdr:from>
    <xdr:to>
      <xdr:col>17</xdr:col>
      <xdr:colOff>607444</xdr:colOff>
      <xdr:row>19</xdr:row>
      <xdr:rowOff>127959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305519</xdr:colOff>
      <xdr:row>3</xdr:row>
      <xdr:rowOff>116456</xdr:rowOff>
    </xdr:from>
    <xdr:to>
      <xdr:col>10</xdr:col>
      <xdr:colOff>377406</xdr:colOff>
      <xdr:row>18</xdr:row>
      <xdr:rowOff>163902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5111B43-3434-4DBB-804C-98AC05173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109538</xdr:rowOff>
    </xdr:from>
    <xdr:to>
      <xdr:col>9</xdr:col>
      <xdr:colOff>47625</xdr:colOff>
      <xdr:row>22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F12E2300-DD40-40E7-BA01-D034DF2E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9</xdr:row>
      <xdr:rowOff>109538</xdr:rowOff>
    </xdr:from>
    <xdr:to>
      <xdr:col>16</xdr:col>
      <xdr:colOff>171450</xdr:colOff>
      <xdr:row>24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84B27AA8-34EF-45E9-9D3F-054C8BDF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workbookViewId="0">
      <selection activeCell="J139" sqref="J5:J139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32" t="s">
        <v>471</v>
      </c>
      <c r="B1" s="32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33" t="s">
        <v>469</v>
      </c>
      <c r="G2" s="33"/>
      <c r="H2" s="33"/>
      <c r="I2" s="33"/>
      <c r="J2" s="33"/>
      <c r="K2" s="33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241</v>
      </c>
      <c r="G4">
        <v>153</v>
      </c>
      <c r="H4">
        <v>5144.3298430000004</v>
      </c>
      <c r="I4">
        <v>5085.7351571428571</v>
      </c>
      <c r="J4">
        <v>17.954624571428212</v>
      </c>
    </row>
    <row r="5" spans="1:12" ht="24" x14ac:dyDescent="0.3">
      <c r="A5" s="9" t="s">
        <v>45</v>
      </c>
      <c r="B5" s="9"/>
      <c r="C5" s="10">
        <f>[1]Sheet1_Raw!N4</f>
        <v>0</v>
      </c>
      <c r="F5" t="s">
        <v>242</v>
      </c>
      <c r="G5">
        <v>154</v>
      </c>
      <c r="H5">
        <v>5162.6073420000002</v>
      </c>
      <c r="I5">
        <v>5102.9598048571424</v>
      </c>
      <c r="J5">
        <v>17.224647714285311</v>
      </c>
    </row>
    <row r="6" spans="1:12" ht="24" x14ac:dyDescent="0.3">
      <c r="A6" s="9" t="s">
        <v>46</v>
      </c>
      <c r="B6" s="9"/>
      <c r="C6" s="10">
        <f>[1]Sheet1_Raw!N5</f>
        <v>0</v>
      </c>
      <c r="F6" t="s">
        <v>243</v>
      </c>
      <c r="G6">
        <v>155</v>
      </c>
      <c r="H6">
        <v>5175.4802040000004</v>
      </c>
      <c r="I6">
        <v>5119.8756161428564</v>
      </c>
      <c r="J6">
        <v>16.915811285713971</v>
      </c>
    </row>
    <row r="7" spans="1:12" ht="24" x14ac:dyDescent="0.3">
      <c r="A7" s="9" t="s">
        <v>47</v>
      </c>
      <c r="B7" s="9"/>
      <c r="C7" s="10">
        <f>[1]Sheet1_Raw!N6</f>
        <v>0</v>
      </c>
      <c r="F7" t="s">
        <v>244</v>
      </c>
      <c r="G7">
        <v>156</v>
      </c>
      <c r="H7">
        <v>5190.9079860000002</v>
      </c>
      <c r="I7">
        <v>5137.507366428571</v>
      </c>
      <c r="J7">
        <v>17.631750285714588</v>
      </c>
    </row>
    <row r="8" spans="1:12" ht="24" x14ac:dyDescent="0.3">
      <c r="A8" s="9" t="s">
        <v>48</v>
      </c>
      <c r="B8" s="9"/>
      <c r="C8" s="10">
        <f>[1]Sheet1_Raw!N7</f>
        <v>1.191E-2</v>
      </c>
      <c r="F8" t="s">
        <v>245</v>
      </c>
      <c r="G8">
        <v>157</v>
      </c>
      <c r="H8">
        <v>5202.6999210000004</v>
      </c>
      <c r="I8">
        <v>5155.2514208571429</v>
      </c>
      <c r="J8">
        <v>17.744054428571872</v>
      </c>
    </row>
    <row r="9" spans="1:12" ht="24" x14ac:dyDescent="0.3">
      <c r="A9" s="9" t="s">
        <v>49</v>
      </c>
      <c r="B9" s="9"/>
      <c r="C9" s="10">
        <f>[1]Sheet1_Raw!N8</f>
        <v>4.7638E-2</v>
      </c>
      <c r="F9" t="s">
        <v>246</v>
      </c>
      <c r="G9">
        <v>158</v>
      </c>
      <c r="H9">
        <v>5230.0179029999999</v>
      </c>
      <c r="I9">
        <v>5174.5536951428576</v>
      </c>
      <c r="J9">
        <v>19.302274285714702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t="s">
        <v>247</v>
      </c>
      <c r="G10">
        <v>159</v>
      </c>
      <c r="H10">
        <v>5261.954393</v>
      </c>
      <c r="I10">
        <v>5195.4282274285715</v>
      </c>
      <c r="J10">
        <v>20.87453228571394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t="s">
        <v>248</v>
      </c>
      <c r="G11">
        <v>160</v>
      </c>
      <c r="H11">
        <v>5285.0469320000002</v>
      </c>
      <c r="I11">
        <v>5215.5306687142856</v>
      </c>
      <c r="J11">
        <v>20.102441285714121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t="s">
        <v>249</v>
      </c>
      <c r="G12">
        <v>161</v>
      </c>
      <c r="H12">
        <v>5304.5036250000003</v>
      </c>
      <c r="I12">
        <v>5235.8015662857142</v>
      </c>
      <c r="J12">
        <v>20.270897571428577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t="s">
        <v>250</v>
      </c>
      <c r="G13">
        <v>162</v>
      </c>
      <c r="H13">
        <v>5316.3938260000004</v>
      </c>
      <c r="I13">
        <v>5255.9320837142868</v>
      </c>
      <c r="J13">
        <v>20.130517428572603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t="s">
        <v>251</v>
      </c>
      <c r="G14">
        <v>163</v>
      </c>
      <c r="H14">
        <v>5329.3649539999997</v>
      </c>
      <c r="I14">
        <v>5275.7116505714284</v>
      </c>
      <c r="J14">
        <v>19.779566857141617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t="s">
        <v>252</v>
      </c>
      <c r="G15">
        <v>164</v>
      </c>
      <c r="H15">
        <v>5350.3939049999999</v>
      </c>
      <c r="I15">
        <v>5296.8107911428579</v>
      </c>
      <c r="J15">
        <v>21.099140571429416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t="s">
        <v>253</v>
      </c>
      <c r="G16">
        <v>165</v>
      </c>
      <c r="H16">
        <v>5375.2552340000002</v>
      </c>
      <c r="I16">
        <v>5317.5589812857152</v>
      </c>
      <c r="J16">
        <v>20.748190142857311</v>
      </c>
    </row>
    <row r="17" spans="1:10" ht="24" x14ac:dyDescent="0.3">
      <c r="A17" s="9" t="s">
        <v>57</v>
      </c>
      <c r="B17" s="9"/>
      <c r="C17" s="10">
        <f>[1]Sheet1_Raw!N16</f>
        <v>0.14291499999999999</v>
      </c>
      <c r="F17" t="s">
        <v>254</v>
      </c>
      <c r="G17">
        <v>166</v>
      </c>
      <c r="H17">
        <v>5403.850676</v>
      </c>
      <c r="I17">
        <v>5337.8298788571428</v>
      </c>
      <c r="J17">
        <v>20.270897571427668</v>
      </c>
    </row>
    <row r="18" spans="1:10" ht="24" x14ac:dyDescent="0.3">
      <c r="A18" s="9" t="s">
        <v>58</v>
      </c>
      <c r="B18" s="9"/>
      <c r="C18" s="10">
        <f>[1]Sheet1_Raw!N17</f>
        <v>0.14291499999999999</v>
      </c>
      <c r="F18" t="s">
        <v>255</v>
      </c>
      <c r="G18">
        <v>167</v>
      </c>
      <c r="H18">
        <v>5425.3709570000001</v>
      </c>
      <c r="I18">
        <v>5357.8761681428578</v>
      </c>
      <c r="J18">
        <v>20.04628928571492</v>
      </c>
    </row>
    <row r="19" spans="1:10" ht="24" x14ac:dyDescent="0.3">
      <c r="A19" s="9" t="s">
        <v>59</v>
      </c>
      <c r="B19" s="9"/>
      <c r="C19" s="10">
        <f>[1]Sheet1_Raw!N18</f>
        <v>0.15482499999999999</v>
      </c>
      <c r="F19" t="s">
        <v>256</v>
      </c>
      <c r="G19">
        <v>168</v>
      </c>
      <c r="H19">
        <v>5449.0530930000004</v>
      </c>
      <c r="I19">
        <v>5378.5260921428571</v>
      </c>
      <c r="J19">
        <v>20.649923999999373</v>
      </c>
    </row>
    <row r="20" spans="1:10" ht="24" x14ac:dyDescent="0.3">
      <c r="A20" s="9" t="s">
        <v>60</v>
      </c>
      <c r="B20" s="9"/>
      <c r="C20" s="10">
        <f>[1]Sheet1_Raw!N19</f>
        <v>0.15482499999999999</v>
      </c>
      <c r="F20" t="s">
        <v>257</v>
      </c>
      <c r="G20">
        <v>169</v>
      </c>
      <c r="H20">
        <v>5463.3016809999999</v>
      </c>
      <c r="I20">
        <v>5399.5129285714283</v>
      </c>
      <c r="J20">
        <v>20.986836428571223</v>
      </c>
    </row>
    <row r="21" spans="1:10" ht="24" x14ac:dyDescent="0.3">
      <c r="A21" s="9" t="s">
        <v>61</v>
      </c>
      <c r="B21" s="9"/>
      <c r="C21" s="10">
        <f>[1]Sheet1_Raw!N20</f>
        <v>0.16673399999999999</v>
      </c>
      <c r="F21" t="s">
        <v>258</v>
      </c>
      <c r="G21">
        <v>170</v>
      </c>
      <c r="H21">
        <v>5475.388414</v>
      </c>
      <c r="I21">
        <v>5420.3734228571429</v>
      </c>
      <c r="J21">
        <v>20.860494285714594</v>
      </c>
    </row>
    <row r="22" spans="1:10" ht="24" x14ac:dyDescent="0.3">
      <c r="A22" s="9" t="s">
        <v>62</v>
      </c>
      <c r="B22" s="9"/>
      <c r="C22" s="10">
        <f>[1]Sheet1_Raw!N21</f>
        <v>0.16673399999999999</v>
      </c>
      <c r="F22" t="s">
        <v>259</v>
      </c>
      <c r="G22">
        <v>171</v>
      </c>
      <c r="H22">
        <v>5494.25551</v>
      </c>
      <c r="I22">
        <v>5440.9250807142862</v>
      </c>
      <c r="J22">
        <v>20.551657857143255</v>
      </c>
    </row>
    <row r="23" spans="1:10" ht="24" x14ac:dyDescent="0.3">
      <c r="A23" s="9" t="s">
        <v>63</v>
      </c>
      <c r="B23" s="9"/>
      <c r="C23" s="10">
        <f>[1]Sheet1_Raw!N22</f>
        <v>0.190553</v>
      </c>
      <c r="F23" t="s">
        <v>260</v>
      </c>
      <c r="G23">
        <v>172</v>
      </c>
      <c r="H23">
        <v>5529.8278469999996</v>
      </c>
      <c r="I23">
        <v>5463.0068825714279</v>
      </c>
      <c r="J23">
        <v>22.081801857141727</v>
      </c>
    </row>
    <row r="24" spans="1:10" ht="24" x14ac:dyDescent="0.3">
      <c r="A24" s="9" t="s">
        <v>64</v>
      </c>
      <c r="B24" s="9"/>
      <c r="C24" s="10">
        <f>[1]Sheet1_Raw!N23</f>
        <v>0.190553</v>
      </c>
      <c r="F24" t="s">
        <v>261</v>
      </c>
      <c r="G24">
        <v>173</v>
      </c>
      <c r="H24">
        <v>5569.0360300000002</v>
      </c>
      <c r="I24">
        <v>5486.6047902857154</v>
      </c>
      <c r="J24">
        <v>23.59790771428743</v>
      </c>
    </row>
    <row r="25" spans="1:10" ht="24" x14ac:dyDescent="0.3">
      <c r="A25" s="9" t="s">
        <v>65</v>
      </c>
      <c r="B25" s="9"/>
      <c r="C25" s="10">
        <f>[1]Sheet1_Raw!N24</f>
        <v>0.190553</v>
      </c>
      <c r="F25" t="s">
        <v>262</v>
      </c>
      <c r="G25">
        <v>174</v>
      </c>
      <c r="H25">
        <v>5608.4407460000002</v>
      </c>
      <c r="I25">
        <v>5512.7576172857143</v>
      </c>
      <c r="J25">
        <v>26.152826999998979</v>
      </c>
    </row>
    <row r="26" spans="1:10" ht="24" x14ac:dyDescent="0.3">
      <c r="A26" s="9" t="s">
        <v>66</v>
      </c>
      <c r="B26" s="9"/>
      <c r="C26" s="10">
        <f>[1]Sheet1_Raw!N25</f>
        <v>0.190553</v>
      </c>
      <c r="F26" t="s">
        <v>263</v>
      </c>
      <c r="G26">
        <v>175</v>
      </c>
      <c r="H26">
        <v>5645.1922759999998</v>
      </c>
      <c r="I26">
        <v>5540.7775005714293</v>
      </c>
      <c r="J26">
        <v>28.019883285714968</v>
      </c>
    </row>
    <row r="27" spans="1:10" ht="24" x14ac:dyDescent="0.3">
      <c r="A27" s="9" t="s">
        <v>67</v>
      </c>
      <c r="B27" s="9"/>
      <c r="C27" s="10">
        <f>[1]Sheet1_Raw!N26</f>
        <v>0.190553</v>
      </c>
      <c r="F27" t="s">
        <v>264</v>
      </c>
      <c r="G27">
        <v>176</v>
      </c>
      <c r="H27">
        <v>5676.6374349999996</v>
      </c>
      <c r="I27">
        <v>5571.2540368571426</v>
      </c>
      <c r="J27">
        <v>30.476536285713337</v>
      </c>
    </row>
    <row r="28" spans="1:10" ht="24" x14ac:dyDescent="0.3">
      <c r="A28" s="9" t="s">
        <v>68</v>
      </c>
      <c r="B28" s="9"/>
      <c r="C28" s="10">
        <f>[1]Sheet1_Raw!N27</f>
        <v>0.190553</v>
      </c>
      <c r="F28" t="s">
        <v>265</v>
      </c>
      <c r="G28">
        <v>177</v>
      </c>
      <c r="H28">
        <v>5700.6143700000002</v>
      </c>
      <c r="I28">
        <v>5603.4291734285716</v>
      </c>
      <c r="J28">
        <v>32.175136571428993</v>
      </c>
    </row>
    <row r="29" spans="1:10" ht="24" x14ac:dyDescent="0.3">
      <c r="A29" s="9" t="s">
        <v>69</v>
      </c>
      <c r="B29" s="9"/>
      <c r="C29" s="10">
        <f>[1]Sheet1_Raw!N28</f>
        <v>0.190553</v>
      </c>
      <c r="F29" t="s">
        <v>266</v>
      </c>
      <c r="G29">
        <v>178</v>
      </c>
      <c r="H29">
        <v>5723.3138440000002</v>
      </c>
      <c r="I29">
        <v>5636.1517925714288</v>
      </c>
      <c r="J29">
        <v>32.722619142857184</v>
      </c>
    </row>
    <row r="30" spans="1:10" ht="24" x14ac:dyDescent="0.3">
      <c r="A30" s="9" t="s">
        <v>70</v>
      </c>
      <c r="B30" s="9"/>
      <c r="C30" s="10">
        <f>[1]Sheet1_Raw!N29</f>
        <v>0.190553</v>
      </c>
      <c r="F30" t="s">
        <v>267</v>
      </c>
      <c r="G30">
        <v>179</v>
      </c>
      <c r="H30">
        <v>5761.6376319999999</v>
      </c>
      <c r="I30">
        <v>5669.2674761428561</v>
      </c>
      <c r="J30">
        <v>33.115683571427326</v>
      </c>
    </row>
    <row r="31" spans="1:10" ht="24" x14ac:dyDescent="0.3">
      <c r="A31" s="9" t="s">
        <v>71</v>
      </c>
      <c r="B31" s="9"/>
      <c r="C31" s="10">
        <f>[1]Sheet1_Raw!N30</f>
        <v>0.190553</v>
      </c>
      <c r="F31" t="s">
        <v>268</v>
      </c>
      <c r="G31">
        <v>180</v>
      </c>
      <c r="H31">
        <v>5802.7128720000001</v>
      </c>
      <c r="I31">
        <v>5702.6498821428559</v>
      </c>
      <c r="J31">
        <v>33.382405999999719</v>
      </c>
    </row>
    <row r="32" spans="1:10" ht="24" x14ac:dyDescent="0.3">
      <c r="A32" s="9" t="s">
        <v>72</v>
      </c>
      <c r="B32" s="9"/>
      <c r="C32" s="10">
        <f>[1]Sheet1_Raw!N31</f>
        <v>0.190553</v>
      </c>
      <c r="F32" t="s">
        <v>269</v>
      </c>
      <c r="G32">
        <v>181</v>
      </c>
      <c r="H32">
        <v>5842.6089179999999</v>
      </c>
      <c r="I32">
        <v>5736.1024781428569</v>
      </c>
      <c r="J32">
        <v>33.452596000000995</v>
      </c>
    </row>
    <row r="33" spans="1:10" ht="24" x14ac:dyDescent="0.3">
      <c r="A33" s="9" t="s">
        <v>73</v>
      </c>
      <c r="B33" s="9"/>
      <c r="C33" s="10">
        <f>[1]Sheet1_Raw!N32</f>
        <v>0.190553</v>
      </c>
      <c r="F33" t="s">
        <v>270</v>
      </c>
      <c r="G33">
        <v>182</v>
      </c>
      <c r="H33">
        <v>5890.3662549999999</v>
      </c>
      <c r="I33">
        <v>5771.1273322857151</v>
      </c>
      <c r="J33">
        <v>35.024854142858203</v>
      </c>
    </row>
    <row r="34" spans="1:10" ht="24" x14ac:dyDescent="0.3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271</v>
      </c>
      <c r="G34">
        <v>183</v>
      </c>
      <c r="H34">
        <v>5921.320084</v>
      </c>
      <c r="I34">
        <v>5806.0819964285711</v>
      </c>
      <c r="J34">
        <v>34.954664142856018</v>
      </c>
    </row>
    <row r="35" spans="1:10" ht="24" x14ac:dyDescent="0.3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272</v>
      </c>
      <c r="G35">
        <v>184</v>
      </c>
      <c r="H35">
        <v>5945.788348</v>
      </c>
      <c r="I35">
        <v>5841.1068504285713</v>
      </c>
      <c r="J35">
        <v>35.024854000000232</v>
      </c>
    </row>
    <row r="36" spans="1:10" ht="24" x14ac:dyDescent="0.3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273</v>
      </c>
      <c r="G36">
        <v>185</v>
      </c>
      <c r="H36">
        <v>5983.9156039999998</v>
      </c>
      <c r="I36">
        <v>5878.3356732857146</v>
      </c>
      <c r="J36">
        <v>37.228822857143314</v>
      </c>
    </row>
    <row r="37" spans="1:10" ht="24" x14ac:dyDescent="0.3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274</v>
      </c>
      <c r="G37">
        <v>186</v>
      </c>
      <c r="H37">
        <v>6047.39552</v>
      </c>
      <c r="I37">
        <v>5919.1582287142855</v>
      </c>
      <c r="J37">
        <v>40.822555428570922</v>
      </c>
    </row>
    <row r="38" spans="1:10" ht="24" x14ac:dyDescent="0.3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275</v>
      </c>
      <c r="G38">
        <v>187</v>
      </c>
      <c r="H38">
        <v>6104.8812029999999</v>
      </c>
      <c r="I38">
        <v>5962.3251331428564</v>
      </c>
      <c r="J38">
        <v>43.166904428570888</v>
      </c>
    </row>
    <row r="39" spans="1:10" ht="24" x14ac:dyDescent="0.3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276</v>
      </c>
      <c r="G39">
        <v>188</v>
      </c>
      <c r="H39">
        <v>6172.3900299999996</v>
      </c>
      <c r="I39">
        <v>6009.4367205714289</v>
      </c>
      <c r="J39">
        <v>47.11158742857242</v>
      </c>
    </row>
    <row r="40" spans="1:10" ht="24" x14ac:dyDescent="0.3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277</v>
      </c>
      <c r="G40">
        <v>189</v>
      </c>
      <c r="H40">
        <v>6221.2282930000001</v>
      </c>
      <c r="I40">
        <v>6056.7027260000004</v>
      </c>
      <c r="J40">
        <v>47.266005428571589</v>
      </c>
    </row>
    <row r="41" spans="1:10" ht="24" x14ac:dyDescent="0.3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278</v>
      </c>
      <c r="G41">
        <v>190</v>
      </c>
      <c r="H41">
        <v>6287.3613939999996</v>
      </c>
      <c r="I41">
        <v>6108.9943417142858</v>
      </c>
      <c r="J41">
        <v>52.291615714285399</v>
      </c>
    </row>
    <row r="42" spans="1:10" ht="24" x14ac:dyDescent="0.3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279</v>
      </c>
      <c r="G42">
        <v>191</v>
      </c>
      <c r="H42">
        <v>6347.5985280000004</v>
      </c>
      <c r="I42">
        <v>6166.3957959999998</v>
      </c>
      <c r="J42">
        <v>57.401454285713953</v>
      </c>
    </row>
    <row r="43" spans="1:10" ht="24" x14ac:dyDescent="0.3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280</v>
      </c>
      <c r="G43">
        <v>192</v>
      </c>
      <c r="H43">
        <v>6389.3616309999998</v>
      </c>
      <c r="I43">
        <v>6224.3166570000003</v>
      </c>
      <c r="J43">
        <v>57.920861000000514</v>
      </c>
    </row>
    <row r="44" spans="1:10" ht="24" x14ac:dyDescent="0.3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281</v>
      </c>
      <c r="G44">
        <v>193</v>
      </c>
      <c r="H44">
        <v>6448.8126359999997</v>
      </c>
      <c r="I44">
        <v>6281.6619592857151</v>
      </c>
      <c r="J44">
        <v>57.345302285714752</v>
      </c>
    </row>
    <row r="45" spans="1:10" ht="24" x14ac:dyDescent="0.3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282</v>
      </c>
      <c r="G45">
        <v>194</v>
      </c>
      <c r="H45">
        <v>6524.4775509999999</v>
      </c>
      <c r="I45">
        <v>6341.6042947142851</v>
      </c>
      <c r="J45">
        <v>59.942335428570004</v>
      </c>
    </row>
    <row r="46" spans="1:10" ht="24" x14ac:dyDescent="0.3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283</v>
      </c>
      <c r="G46">
        <v>195</v>
      </c>
      <c r="H46">
        <v>6601.1251270000002</v>
      </c>
      <c r="I46">
        <v>6402.8521657142855</v>
      </c>
      <c r="J46">
        <v>61.247871000000487</v>
      </c>
    </row>
    <row r="47" spans="1:10" ht="24" x14ac:dyDescent="0.3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284</v>
      </c>
      <c r="G47">
        <v>196</v>
      </c>
      <c r="H47">
        <v>6684.5530669999998</v>
      </c>
      <c r="I47">
        <v>6469.0414191428572</v>
      </c>
      <c r="J47">
        <v>66.189253428571647</v>
      </c>
    </row>
    <row r="48" spans="1:10" ht="24" x14ac:dyDescent="0.3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285</v>
      </c>
      <c r="G48">
        <v>197</v>
      </c>
      <c r="H48">
        <v>6738.795967</v>
      </c>
      <c r="I48">
        <v>6533.5320724285712</v>
      </c>
      <c r="J48">
        <v>64.490653285713961</v>
      </c>
    </row>
    <row r="49" spans="1:10" ht="24" x14ac:dyDescent="0.3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286</v>
      </c>
      <c r="G49">
        <v>198</v>
      </c>
      <c r="H49">
        <v>6800.015762</v>
      </c>
      <c r="I49">
        <v>6598.1631058571429</v>
      </c>
      <c r="J49">
        <v>64.631033428571754</v>
      </c>
    </row>
    <row r="50" spans="1:10" ht="24" x14ac:dyDescent="0.3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287</v>
      </c>
      <c r="G50">
        <v>199</v>
      </c>
      <c r="H50">
        <v>6845.5129770000003</v>
      </c>
      <c r="I50">
        <v>6663.3275838571426</v>
      </c>
      <c r="J50">
        <v>65.16447799999969</v>
      </c>
    </row>
    <row r="51" spans="1:10" ht="24" x14ac:dyDescent="0.3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288</v>
      </c>
      <c r="G51">
        <v>200</v>
      </c>
      <c r="H51">
        <v>6924.322408</v>
      </c>
      <c r="I51">
        <v>6731.2575512857147</v>
      </c>
      <c r="J51">
        <v>67.929967428572127</v>
      </c>
    </row>
    <row r="52" spans="1:10" ht="24" x14ac:dyDescent="0.3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289</v>
      </c>
      <c r="G52">
        <v>201</v>
      </c>
      <c r="H52">
        <v>6992.2242999999999</v>
      </c>
      <c r="I52">
        <v>6798.0785154285713</v>
      </c>
      <c r="J52">
        <v>66.82096414285661</v>
      </c>
    </row>
    <row r="53" spans="1:10" ht="24" x14ac:dyDescent="0.3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290</v>
      </c>
      <c r="G53">
        <v>202</v>
      </c>
      <c r="H53">
        <v>7080.5655450000004</v>
      </c>
      <c r="I53">
        <v>6866.570003714286</v>
      </c>
      <c r="J53">
        <v>68.491488285714695</v>
      </c>
    </row>
    <row r="54" spans="1:10" ht="24" x14ac:dyDescent="0.3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291</v>
      </c>
      <c r="G54">
        <v>203</v>
      </c>
      <c r="H54">
        <v>7167.4327990000002</v>
      </c>
      <c r="I54">
        <v>6935.5528225714288</v>
      </c>
      <c r="J54">
        <v>68.982818857142775</v>
      </c>
    </row>
    <row r="55" spans="1:10" ht="24" x14ac:dyDescent="0.3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292</v>
      </c>
      <c r="G55">
        <v>204</v>
      </c>
      <c r="H55">
        <v>7232.7797710000004</v>
      </c>
      <c r="I55">
        <v>7006.121937428572</v>
      </c>
      <c r="J55">
        <v>70.569114857143177</v>
      </c>
    </row>
    <row r="56" spans="1:10" ht="24" x14ac:dyDescent="0.3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293</v>
      </c>
      <c r="G56">
        <v>205</v>
      </c>
      <c r="H56">
        <v>7274.5428730000003</v>
      </c>
      <c r="I56">
        <v>7073.9115247142854</v>
      </c>
      <c r="J56">
        <v>67.789587285713424</v>
      </c>
    </row>
    <row r="57" spans="1:10" ht="24" x14ac:dyDescent="0.3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294</v>
      </c>
      <c r="G57">
        <v>206</v>
      </c>
      <c r="H57">
        <v>7342.1499659999999</v>
      </c>
      <c r="I57">
        <v>7144.8596659999994</v>
      </c>
      <c r="J57">
        <v>70.948141285713973</v>
      </c>
    </row>
    <row r="58" spans="1:10" ht="24" x14ac:dyDescent="0.3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295</v>
      </c>
      <c r="G58">
        <v>207</v>
      </c>
      <c r="H58">
        <v>7423.2195190000002</v>
      </c>
      <c r="I58">
        <v>7216.130681857142</v>
      </c>
      <c r="J58">
        <v>71.271015857142629</v>
      </c>
    </row>
    <row r="59" spans="1:10" ht="24" x14ac:dyDescent="0.3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296</v>
      </c>
      <c r="G59">
        <v>208</v>
      </c>
      <c r="H59">
        <v>7507.1387880000002</v>
      </c>
      <c r="I59">
        <v>7289.6898944285704</v>
      </c>
      <c r="J59">
        <v>73.559212571428361</v>
      </c>
    </row>
    <row r="60" spans="1:10" ht="24" x14ac:dyDescent="0.3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297</v>
      </c>
      <c r="G60">
        <v>209</v>
      </c>
      <c r="H60">
        <v>7594.3991059999998</v>
      </c>
      <c r="I60">
        <v>7363.0946888571425</v>
      </c>
      <c r="J60">
        <v>73.404794428572131</v>
      </c>
    </row>
    <row r="61" spans="1:10" ht="24" x14ac:dyDescent="0.3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298</v>
      </c>
      <c r="G61">
        <v>210</v>
      </c>
      <c r="H61">
        <v>7689.0293830000001</v>
      </c>
      <c r="I61">
        <v>7437.6084865714283</v>
      </c>
      <c r="J61">
        <v>74.513797714285829</v>
      </c>
    </row>
    <row r="62" spans="1:10" ht="24" x14ac:dyDescent="0.3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299</v>
      </c>
      <c r="G62">
        <v>211</v>
      </c>
      <c r="H62">
        <v>7777.8619589999998</v>
      </c>
      <c r="I62">
        <v>7515.4773705714297</v>
      </c>
      <c r="J62">
        <v>77.868884000001344</v>
      </c>
    </row>
    <row r="63" spans="1:10" ht="24" x14ac:dyDescent="0.3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300</v>
      </c>
      <c r="G63">
        <v>212</v>
      </c>
      <c r="H63">
        <v>7849.989294</v>
      </c>
      <c r="I63">
        <v>7597.684002142857</v>
      </c>
      <c r="J63">
        <v>82.206631571427351</v>
      </c>
    </row>
    <row r="64" spans="1:10" ht="24" x14ac:dyDescent="0.3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301</v>
      </c>
      <c r="G64">
        <v>213</v>
      </c>
      <c r="H64">
        <v>7891.9489290000001</v>
      </c>
      <c r="I64">
        <v>7676.2267111428573</v>
      </c>
      <c r="J64">
        <v>78.542709000000286</v>
      </c>
    </row>
    <row r="65" spans="1:10" ht="24" x14ac:dyDescent="0.3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302</v>
      </c>
      <c r="G65">
        <v>214</v>
      </c>
      <c r="H65">
        <v>7984.7121500000003</v>
      </c>
      <c r="I65">
        <v>7756.4399441428568</v>
      </c>
      <c r="J65">
        <v>80.213232999999491</v>
      </c>
    </row>
    <row r="66" spans="1:10" ht="24" x14ac:dyDescent="0.3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303</v>
      </c>
      <c r="G66">
        <v>215</v>
      </c>
      <c r="H66">
        <v>8110.2962559999996</v>
      </c>
      <c r="I66">
        <v>7842.605296714285</v>
      </c>
      <c r="J66">
        <v>86.16535257142823</v>
      </c>
    </row>
    <row r="67" spans="1:10" ht="24" x14ac:dyDescent="0.3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304</v>
      </c>
      <c r="G67">
        <v>216</v>
      </c>
      <c r="H67">
        <v>8247.2792320000008</v>
      </c>
      <c r="I67">
        <v>7935.8738861428574</v>
      </c>
      <c r="J67">
        <v>93.268589428572341</v>
      </c>
    </row>
    <row r="68" spans="1:10" ht="24" x14ac:dyDescent="0.3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305</v>
      </c>
      <c r="G68">
        <v>217</v>
      </c>
      <c r="H68">
        <v>8409.0252720000008</v>
      </c>
      <c r="I68">
        <v>8038.7304417142859</v>
      </c>
      <c r="J68">
        <v>102.85655557142854</v>
      </c>
    </row>
    <row r="69" spans="1:10" ht="24" x14ac:dyDescent="0.3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306</v>
      </c>
      <c r="G69">
        <v>218</v>
      </c>
      <c r="H69">
        <v>8516.1353469999995</v>
      </c>
      <c r="I69">
        <v>8144.1980685714288</v>
      </c>
      <c r="J69">
        <v>105.46762685714293</v>
      </c>
    </row>
    <row r="70" spans="1:10" ht="24" x14ac:dyDescent="0.3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307</v>
      </c>
      <c r="G70">
        <v>219</v>
      </c>
      <c r="H70">
        <v>8638.8697350000002</v>
      </c>
      <c r="I70">
        <v>8256.8952744285725</v>
      </c>
      <c r="J70">
        <v>112.69720585714367</v>
      </c>
    </row>
    <row r="71" spans="1:10" ht="24" x14ac:dyDescent="0.3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308</v>
      </c>
      <c r="G71">
        <v>220</v>
      </c>
      <c r="H71">
        <v>8757.5752130000001</v>
      </c>
      <c r="I71">
        <v>8380.5561721428567</v>
      </c>
      <c r="J71">
        <v>123.66089771428415</v>
      </c>
    </row>
    <row r="72" spans="1:10" ht="24" x14ac:dyDescent="0.3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309</v>
      </c>
      <c r="G72">
        <v>221</v>
      </c>
      <c r="H72">
        <v>8961.1826209999999</v>
      </c>
      <c r="I72">
        <v>8520.0519537142864</v>
      </c>
      <c r="J72">
        <v>139.49578157142969</v>
      </c>
    </row>
    <row r="73" spans="1:10" ht="24" x14ac:dyDescent="0.3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310</v>
      </c>
      <c r="G73">
        <v>222</v>
      </c>
      <c r="H73">
        <v>9167.6397469999993</v>
      </c>
      <c r="I73">
        <v>8671.1010238571434</v>
      </c>
      <c r="J73">
        <v>151.04907014285709</v>
      </c>
    </row>
    <row r="74" spans="1:10" ht="24" x14ac:dyDescent="0.3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311</v>
      </c>
      <c r="G74">
        <v>223</v>
      </c>
      <c r="H74">
        <v>9423.9177980000004</v>
      </c>
      <c r="I74">
        <v>8839.1922475714291</v>
      </c>
      <c r="J74">
        <v>168.09122371428566</v>
      </c>
    </row>
    <row r="75" spans="1:10" ht="24" x14ac:dyDescent="0.3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312</v>
      </c>
      <c r="G75">
        <v>224</v>
      </c>
      <c r="H75">
        <v>9635.484762</v>
      </c>
      <c r="I75">
        <v>9014.4007461428573</v>
      </c>
      <c r="J75">
        <v>175.20849857142821</v>
      </c>
    </row>
    <row r="76" spans="1:10" ht="24" x14ac:dyDescent="0.3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313</v>
      </c>
      <c r="G76">
        <v>225</v>
      </c>
      <c r="H76">
        <v>9817.8666880000001</v>
      </c>
      <c r="I76">
        <v>9200.3623662857153</v>
      </c>
      <c r="J76">
        <v>185.96162014285801</v>
      </c>
    </row>
    <row r="77" spans="1:10" ht="24" x14ac:dyDescent="0.3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314</v>
      </c>
      <c r="G77">
        <v>226</v>
      </c>
      <c r="H77">
        <v>10009.387363</v>
      </c>
      <c r="I77">
        <v>9396.1505988571425</v>
      </c>
      <c r="J77">
        <v>195.78823257142722</v>
      </c>
    </row>
    <row r="78" spans="1:10" ht="24" x14ac:dyDescent="0.3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315</v>
      </c>
      <c r="G78">
        <v>227</v>
      </c>
      <c r="H78">
        <v>10193.734611</v>
      </c>
      <c r="I78">
        <v>9601.3162271428573</v>
      </c>
      <c r="J78">
        <v>205.16562828571477</v>
      </c>
    </row>
    <row r="79" spans="1:10" ht="24" x14ac:dyDescent="0.3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316</v>
      </c>
      <c r="G79">
        <v>228</v>
      </c>
      <c r="H79">
        <v>10442.839234999999</v>
      </c>
      <c r="I79">
        <v>9812.9814577142861</v>
      </c>
      <c r="J79">
        <v>211.66523057142876</v>
      </c>
    </row>
    <row r="80" spans="1:10" ht="24" x14ac:dyDescent="0.3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317</v>
      </c>
      <c r="G80">
        <v>229</v>
      </c>
      <c r="H80">
        <v>10764.169459000001</v>
      </c>
      <c r="I80">
        <v>10041.057130857143</v>
      </c>
      <c r="J80">
        <v>228.07567314285734</v>
      </c>
    </row>
    <row r="81" spans="1:10" ht="24" x14ac:dyDescent="0.3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318</v>
      </c>
      <c r="G81">
        <v>230</v>
      </c>
      <c r="H81">
        <v>11049.042952</v>
      </c>
      <c r="I81">
        <v>10273.217867142857</v>
      </c>
      <c r="J81">
        <v>232.16073628571394</v>
      </c>
    </row>
    <row r="82" spans="1:10" ht="24" x14ac:dyDescent="0.3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319</v>
      </c>
      <c r="G82">
        <v>231</v>
      </c>
      <c r="H82">
        <v>11409.58136</v>
      </c>
      <c r="I82">
        <v>10526.660238285713</v>
      </c>
      <c r="J82">
        <v>253.44237114285534</v>
      </c>
    </row>
    <row r="83" spans="1:10" ht="24" x14ac:dyDescent="0.3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320</v>
      </c>
      <c r="G83">
        <v>232</v>
      </c>
      <c r="H83">
        <v>11662.813161</v>
      </c>
      <c r="I83">
        <v>10790.224020142856</v>
      </c>
      <c r="J83">
        <v>263.56378185714311</v>
      </c>
    </row>
    <row r="84" spans="1:10" ht="24" x14ac:dyDescent="0.3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321</v>
      </c>
      <c r="G84">
        <v>233</v>
      </c>
      <c r="H84">
        <v>11903.270365</v>
      </c>
      <c r="I84">
        <v>11060.778734714286</v>
      </c>
      <c r="J84">
        <v>270.55471457142994</v>
      </c>
    </row>
    <row r="85" spans="1:10" ht="24" x14ac:dyDescent="0.3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322</v>
      </c>
      <c r="G85">
        <v>234</v>
      </c>
      <c r="H85">
        <v>12227.450307999999</v>
      </c>
      <c r="I85">
        <v>11351.309548571429</v>
      </c>
      <c r="J85">
        <v>290.53081385714358</v>
      </c>
    </row>
    <row r="86" spans="1:10" ht="24" x14ac:dyDescent="0.3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323</v>
      </c>
      <c r="G86">
        <v>235</v>
      </c>
      <c r="H86">
        <v>12616.584158</v>
      </c>
      <c r="I86">
        <v>11661.844537571427</v>
      </c>
      <c r="J86">
        <v>310.53498899999795</v>
      </c>
    </row>
    <row r="87" spans="1:10" ht="24" x14ac:dyDescent="0.3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324</v>
      </c>
      <c r="G87">
        <v>236</v>
      </c>
      <c r="H87">
        <v>13031.660264</v>
      </c>
      <c r="I87">
        <v>11985.771795428573</v>
      </c>
      <c r="J87">
        <v>323.92725785714538</v>
      </c>
    </row>
    <row r="88" spans="1:10" ht="24" x14ac:dyDescent="0.3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325</v>
      </c>
      <c r="G88">
        <v>237</v>
      </c>
      <c r="H88">
        <v>13489.187336000001</v>
      </c>
      <c r="I88">
        <v>12334.363850285716</v>
      </c>
      <c r="J88">
        <v>348.59205485714301</v>
      </c>
    </row>
    <row r="89" spans="1:10" ht="24" x14ac:dyDescent="0.3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326</v>
      </c>
      <c r="G89">
        <v>238</v>
      </c>
      <c r="H89">
        <v>13882.939694000001</v>
      </c>
      <c r="I89">
        <v>12687.700755142856</v>
      </c>
      <c r="J89">
        <v>353.33690485714033</v>
      </c>
    </row>
    <row r="90" spans="1:10" ht="24" x14ac:dyDescent="0.3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327</v>
      </c>
      <c r="G90">
        <v>239</v>
      </c>
      <c r="H90">
        <v>14183.830565</v>
      </c>
      <c r="I90">
        <v>13047.846098571428</v>
      </c>
      <c r="J90">
        <v>360.14534342857223</v>
      </c>
    </row>
    <row r="91" spans="1:10" ht="24" x14ac:dyDescent="0.3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328</v>
      </c>
      <c r="G91">
        <v>240</v>
      </c>
      <c r="H91">
        <v>14430.085471</v>
      </c>
      <c r="I91">
        <v>13408.819685142857</v>
      </c>
      <c r="J91">
        <v>360.97358657142831</v>
      </c>
    </row>
    <row r="92" spans="1:10" ht="24" x14ac:dyDescent="0.3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329</v>
      </c>
      <c r="G92">
        <v>241</v>
      </c>
      <c r="H92">
        <v>14685.184327999999</v>
      </c>
      <c r="I92">
        <v>13759.924545142858</v>
      </c>
      <c r="J92">
        <v>351.10486000000128</v>
      </c>
    </row>
    <row r="93" spans="1:10" ht="24" x14ac:dyDescent="0.3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330</v>
      </c>
      <c r="G93">
        <v>242</v>
      </c>
      <c r="H93">
        <v>15421.885458000001</v>
      </c>
      <c r="I93">
        <v>14160.681873714288</v>
      </c>
      <c r="J93">
        <v>400.75732857142975</v>
      </c>
    </row>
    <row r="94" spans="1:10" ht="24" x14ac:dyDescent="0.3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331</v>
      </c>
      <c r="G94">
        <v>243</v>
      </c>
      <c r="H94">
        <v>15855.239063000001</v>
      </c>
      <c r="I94">
        <v>14564.050273571429</v>
      </c>
      <c r="J94">
        <v>403.36839985714141</v>
      </c>
    </row>
    <row r="95" spans="1:10" ht="24" x14ac:dyDescent="0.3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332</v>
      </c>
      <c r="G95">
        <v>244</v>
      </c>
      <c r="H95">
        <v>16400.616050000001</v>
      </c>
      <c r="I95">
        <v>14979.968661285715</v>
      </c>
      <c r="J95">
        <v>415.91838771428593</v>
      </c>
    </row>
    <row r="96" spans="1:10" ht="24" x14ac:dyDescent="0.3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333</v>
      </c>
      <c r="G96">
        <v>245</v>
      </c>
      <c r="H96">
        <v>17053.103112000001</v>
      </c>
      <c r="I96">
        <v>15432.849149571428</v>
      </c>
      <c r="J96">
        <v>452.880488285713</v>
      </c>
    </row>
    <row r="97" spans="1:10" ht="24" x14ac:dyDescent="0.3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334</v>
      </c>
      <c r="G97">
        <v>246</v>
      </c>
      <c r="H97">
        <v>17621.474371</v>
      </c>
      <c r="I97">
        <v>15923.941121857144</v>
      </c>
      <c r="J97">
        <v>491.09197228571611</v>
      </c>
    </row>
    <row r="98" spans="1:10" ht="24" x14ac:dyDescent="0.3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335</v>
      </c>
      <c r="G98">
        <v>247</v>
      </c>
      <c r="H98">
        <v>18023.972414</v>
      </c>
      <c r="I98">
        <v>16437.353542285717</v>
      </c>
      <c r="J98">
        <v>513.41242042857266</v>
      </c>
    </row>
    <row r="99" spans="1:10" ht="24" x14ac:dyDescent="0.3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336</v>
      </c>
      <c r="G99">
        <v>248</v>
      </c>
      <c r="H99">
        <v>18399.054208000001</v>
      </c>
      <c r="I99">
        <v>16967.906382285717</v>
      </c>
      <c r="J99">
        <v>530.55284000000029</v>
      </c>
    </row>
    <row r="100" spans="1:10" ht="24" x14ac:dyDescent="0.3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337</v>
      </c>
      <c r="G100">
        <v>249</v>
      </c>
      <c r="H100">
        <v>18883.997529</v>
      </c>
      <c r="I100">
        <v>17462.493821</v>
      </c>
      <c r="J100">
        <v>494.58743871428305</v>
      </c>
    </row>
    <row r="101" spans="1:10" ht="24" x14ac:dyDescent="0.3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338</v>
      </c>
      <c r="G101">
        <v>250</v>
      </c>
      <c r="H101">
        <v>19457.773424999999</v>
      </c>
      <c r="I101">
        <v>17977.141586999998</v>
      </c>
      <c r="J101">
        <v>514.64776599999823</v>
      </c>
    </row>
    <row r="102" spans="1:10" ht="24" x14ac:dyDescent="0.3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339</v>
      </c>
      <c r="G102">
        <v>251</v>
      </c>
      <c r="H102">
        <v>20111.537946</v>
      </c>
      <c r="I102">
        <v>18507.273286428572</v>
      </c>
      <c r="J102">
        <v>530.13169942857348</v>
      </c>
    </row>
    <row r="103" spans="1:10" ht="24" x14ac:dyDescent="0.3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340</v>
      </c>
      <c r="G103">
        <v>252</v>
      </c>
      <c r="H103">
        <v>20760.290894999998</v>
      </c>
      <c r="I103">
        <v>19036.871541142853</v>
      </c>
      <c r="J103">
        <v>529.59825471428121</v>
      </c>
    </row>
    <row r="104" spans="1:10" ht="24" x14ac:dyDescent="0.3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341</v>
      </c>
      <c r="G104">
        <v>253</v>
      </c>
      <c r="H104">
        <v>21353.326951999999</v>
      </c>
      <c r="I104">
        <v>19569.993338428572</v>
      </c>
      <c r="J104">
        <v>533.12179728571937</v>
      </c>
    </row>
    <row r="105" spans="1:10" ht="24" x14ac:dyDescent="0.3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342</v>
      </c>
      <c r="G105">
        <v>254</v>
      </c>
      <c r="H105">
        <v>22175.912673999999</v>
      </c>
      <c r="I105">
        <v>20163.127661285715</v>
      </c>
      <c r="J105">
        <v>593.13432285714225</v>
      </c>
    </row>
    <row r="106" spans="1:10" ht="24" x14ac:dyDescent="0.3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343</v>
      </c>
      <c r="G106">
        <v>255</v>
      </c>
      <c r="H106">
        <v>22613.393456000002</v>
      </c>
      <c r="I106">
        <v>20765.176125285714</v>
      </c>
      <c r="J106">
        <v>602.04846399999951</v>
      </c>
    </row>
    <row r="107" spans="1:10" ht="24" x14ac:dyDescent="0.3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344</v>
      </c>
      <c r="G107">
        <v>256</v>
      </c>
      <c r="H107">
        <v>23192.279191000001</v>
      </c>
      <c r="I107">
        <v>21380.644934142856</v>
      </c>
      <c r="J107">
        <v>615.46880885714199</v>
      </c>
    </row>
    <row r="108" spans="1:10" ht="24" x14ac:dyDescent="0.3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345</v>
      </c>
      <c r="G108">
        <v>257</v>
      </c>
      <c r="H108">
        <v>23879.552460999999</v>
      </c>
      <c r="I108">
        <v>22012.327653571432</v>
      </c>
      <c r="J108">
        <v>631.68271942857609</v>
      </c>
    </row>
    <row r="109" spans="1:10" ht="24" x14ac:dyDescent="0.3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346</v>
      </c>
      <c r="G109">
        <v>258</v>
      </c>
      <c r="H109">
        <v>24517.201337999999</v>
      </c>
      <c r="I109">
        <v>22641.708138142862</v>
      </c>
      <c r="J109">
        <v>629.38048457142941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347</v>
      </c>
      <c r="G110">
        <v>259</v>
      </c>
      <c r="H110">
        <v>25153.179690000001</v>
      </c>
      <c r="I110">
        <v>23269.263680285712</v>
      </c>
      <c r="J110">
        <v>627.55554214285075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348</v>
      </c>
      <c r="G111">
        <v>260</v>
      </c>
      <c r="H111">
        <v>25623.677890999999</v>
      </c>
      <c r="I111">
        <v>23879.313814428569</v>
      </c>
      <c r="J111">
        <v>610.05013414285713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349</v>
      </c>
      <c r="G112">
        <v>261</v>
      </c>
      <c r="H112">
        <v>26021.066094999998</v>
      </c>
      <c r="I112">
        <v>24428.621446000001</v>
      </c>
      <c r="J112">
        <v>549.30763157143156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350</v>
      </c>
      <c r="G113">
        <v>262</v>
      </c>
      <c r="H113">
        <v>26406.171033999999</v>
      </c>
      <c r="I113">
        <v>24970.446814285715</v>
      </c>
      <c r="J113">
        <v>541.82536828571392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351</v>
      </c>
      <c r="G114">
        <v>263</v>
      </c>
      <c r="H114">
        <v>26925.998828</v>
      </c>
      <c r="I114">
        <v>25503.835333857143</v>
      </c>
      <c r="J114">
        <v>533.38851957142833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352</v>
      </c>
      <c r="G115">
        <v>264</v>
      </c>
      <c r="H115">
        <v>27553.231496</v>
      </c>
      <c r="I115">
        <v>26028.646624571429</v>
      </c>
      <c r="J115">
        <v>524.81129071428586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353</v>
      </c>
      <c r="G116">
        <v>265</v>
      </c>
      <c r="H116">
        <v>28088.192274000001</v>
      </c>
      <c r="I116">
        <v>26538.788186857146</v>
      </c>
      <c r="J116">
        <v>510.14156228571665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354</v>
      </c>
      <c r="G117">
        <v>266</v>
      </c>
      <c r="H117">
        <v>28566.551764</v>
      </c>
      <c r="I117">
        <v>27026.412768857143</v>
      </c>
      <c r="J117">
        <v>487.62458199999674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355</v>
      </c>
      <c r="G118">
        <v>267</v>
      </c>
      <c r="H118">
        <v>28968.755009</v>
      </c>
      <c r="I118">
        <v>27504.280928571425</v>
      </c>
      <c r="J118">
        <v>477.86815971428223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356</v>
      </c>
      <c r="G119">
        <v>268</v>
      </c>
      <c r="H119">
        <v>29289.299104000002</v>
      </c>
      <c r="I119">
        <v>27971.171358428575</v>
      </c>
      <c r="J119">
        <v>466.89042985715059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357</v>
      </c>
      <c r="G120">
        <v>269</v>
      </c>
      <c r="H120">
        <v>29525.236067000002</v>
      </c>
      <c r="I120">
        <v>28416.752077428573</v>
      </c>
      <c r="J120">
        <v>445.58071899999777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358</v>
      </c>
      <c r="G121">
        <v>270</v>
      </c>
      <c r="H121">
        <v>29857.768629999999</v>
      </c>
      <c r="I121">
        <v>28835.576334857142</v>
      </c>
      <c r="J121">
        <v>418.82425742856867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359</v>
      </c>
      <c r="G122">
        <v>271</v>
      </c>
      <c r="H122">
        <v>30228.428448999999</v>
      </c>
      <c r="I122">
        <v>29217.747328142861</v>
      </c>
      <c r="J122">
        <v>382.17099328571931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360</v>
      </c>
      <c r="G123">
        <v>272</v>
      </c>
      <c r="H123">
        <v>30713.371769000001</v>
      </c>
      <c r="I123">
        <v>29592.772970285714</v>
      </c>
      <c r="J123">
        <v>375.02564214285303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361</v>
      </c>
      <c r="G124">
        <v>273</v>
      </c>
      <c r="H124">
        <v>31311.517663999999</v>
      </c>
      <c r="I124">
        <v>29984.910956000003</v>
      </c>
      <c r="J124">
        <v>392.13798571428924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362</v>
      </c>
      <c r="G125">
        <v>274</v>
      </c>
      <c r="H125">
        <v>31688.269982999998</v>
      </c>
      <c r="I125">
        <v>30373.41309514286</v>
      </c>
      <c r="J125">
        <v>388.50213914285632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363</v>
      </c>
      <c r="G126">
        <v>275</v>
      </c>
      <c r="H126">
        <v>31943.467106</v>
      </c>
      <c r="I126">
        <v>30752.579952571428</v>
      </c>
      <c r="J126">
        <v>379.16685742856862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364</v>
      </c>
      <c r="G127">
        <v>276</v>
      </c>
      <c r="H127">
        <v>32228.930195000001</v>
      </c>
      <c r="I127">
        <v>31138.821970857138</v>
      </c>
      <c r="J127">
        <v>386.24201828570949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365</v>
      </c>
      <c r="G128">
        <v>277</v>
      </c>
      <c r="H128">
        <v>32631.526504000001</v>
      </c>
      <c r="I128">
        <v>31535.073095714288</v>
      </c>
      <c r="J128">
        <v>396.25112485714999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366</v>
      </c>
      <c r="G129">
        <v>278</v>
      </c>
      <c r="H129">
        <v>32939.492535999998</v>
      </c>
      <c r="I129">
        <v>31922.367965285717</v>
      </c>
      <c r="J129">
        <v>387.29486957142944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367</v>
      </c>
      <c r="G130">
        <v>279</v>
      </c>
      <c r="H130">
        <v>33438.684444999999</v>
      </c>
      <c r="I130">
        <v>32311.69834757143</v>
      </c>
      <c r="J130">
        <v>389.3303822857124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368</v>
      </c>
      <c r="G131">
        <v>280</v>
      </c>
      <c r="H131">
        <v>33872.332848999999</v>
      </c>
      <c r="I131">
        <v>32677.529088285715</v>
      </c>
      <c r="J131">
        <v>365.83074071428564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369</v>
      </c>
      <c r="G132">
        <v>281</v>
      </c>
      <c r="H132">
        <v>34269.721053000001</v>
      </c>
      <c r="I132">
        <v>33046.307812571424</v>
      </c>
      <c r="J132">
        <v>368.77872428570845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370</v>
      </c>
      <c r="G133">
        <v>282</v>
      </c>
      <c r="H133">
        <v>34485.316928</v>
      </c>
      <c r="I133">
        <v>33409.429215714285</v>
      </c>
      <c r="J133">
        <v>363.1214031428608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371</v>
      </c>
      <c r="G134">
        <v>283</v>
      </c>
      <c r="H134">
        <v>34744.542963</v>
      </c>
      <c r="I134">
        <v>33768.802468285721</v>
      </c>
      <c r="J134">
        <v>359.37325257143675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372</v>
      </c>
      <c r="G135">
        <v>284</v>
      </c>
      <c r="H135">
        <v>35208.359066999998</v>
      </c>
      <c r="I135">
        <v>34136.921405857145</v>
      </c>
      <c r="J135">
        <v>368.11893757142388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373</v>
      </c>
      <c r="G136">
        <v>285</v>
      </c>
      <c r="H136">
        <v>35632.868720999999</v>
      </c>
      <c r="I136">
        <v>34521.689432285712</v>
      </c>
      <c r="J136">
        <v>384.76802642856637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374</v>
      </c>
      <c r="G137">
        <v>286</v>
      </c>
      <c r="H137">
        <v>36058.950634000001</v>
      </c>
      <c r="I137">
        <v>34896.013173571424</v>
      </c>
      <c r="J137">
        <v>374.32374128571246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375</v>
      </c>
      <c r="G138">
        <v>287</v>
      </c>
      <c r="H138">
        <v>36435.801218000001</v>
      </c>
      <c r="I138">
        <v>35262.222940571432</v>
      </c>
      <c r="J138">
        <v>366.20976700000756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376</v>
      </c>
      <c r="G139">
        <v>288</v>
      </c>
      <c r="H139">
        <v>36763.420474999999</v>
      </c>
      <c r="I139">
        <v>35618.465715142855</v>
      </c>
      <c r="J139">
        <v>356.24277457142307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377</v>
      </c>
      <c r="G140">
        <v>289</v>
      </c>
      <c r="H140">
        <v>36969.681067999998</v>
      </c>
      <c r="I140">
        <v>35973.374878000002</v>
      </c>
      <c r="J140">
        <v>354.90916285714775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378</v>
      </c>
      <c r="G141">
        <v>290</v>
      </c>
      <c r="H141">
        <v>37209.057346000001</v>
      </c>
      <c r="I141">
        <v>36325.448361285715</v>
      </c>
      <c r="J141">
        <v>352.07348328571243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379</v>
      </c>
      <c r="G142">
        <v>291</v>
      </c>
      <c r="H142">
        <v>37661.278047</v>
      </c>
      <c r="I142">
        <v>36675.865358428571</v>
      </c>
      <c r="J142">
        <v>350.41699714285642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380</v>
      </c>
      <c r="G143">
        <v>292</v>
      </c>
      <c r="H143">
        <v>38091.487136999996</v>
      </c>
      <c r="I143">
        <v>37027.096560714286</v>
      </c>
      <c r="J143">
        <v>351.23120228571497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381</v>
      </c>
      <c r="G144">
        <v>293</v>
      </c>
      <c r="H144">
        <v>38498.898485999998</v>
      </c>
      <c r="I144">
        <v>37375.660539571429</v>
      </c>
      <c r="J144">
        <v>348.5639788571425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382</v>
      </c>
      <c r="G145">
        <v>294</v>
      </c>
      <c r="H145">
        <v>38618.19356</v>
      </c>
      <c r="I145">
        <v>37687.430874142854</v>
      </c>
      <c r="J145">
        <v>311.77033457142534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383</v>
      </c>
      <c r="G146">
        <v>295</v>
      </c>
      <c r="H146">
        <v>38773.159237</v>
      </c>
      <c r="I146">
        <v>37974.536411571426</v>
      </c>
      <c r="J146">
        <v>287.10553742857155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384</v>
      </c>
      <c r="G147">
        <v>296</v>
      </c>
      <c r="H147">
        <v>38978.830234000001</v>
      </c>
      <c r="I147">
        <v>38261.557720999997</v>
      </c>
      <c r="J147">
        <v>287.02130942857184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385</v>
      </c>
      <c r="G148">
        <v>297</v>
      </c>
      <c r="H148">
        <v>39306.646023000001</v>
      </c>
      <c r="I148">
        <v>38561.213246285704</v>
      </c>
      <c r="J148">
        <v>299.65552528570697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386</v>
      </c>
      <c r="G149">
        <v>298</v>
      </c>
      <c r="H149">
        <v>39901.057804999997</v>
      </c>
      <c r="I149">
        <v>38881.181783142856</v>
      </c>
      <c r="J149">
        <v>319.96853685715178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387</v>
      </c>
      <c r="G150">
        <v>299</v>
      </c>
      <c r="H150">
        <v>40650.533531000001</v>
      </c>
      <c r="I150">
        <v>39246.759839428574</v>
      </c>
      <c r="J150">
        <v>365.57805628571805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topLeftCell="A103" zoomScale="80" zoomScaleNormal="80" workbookViewId="0">
      <selection activeCell="P107" sqref="P107"/>
    </sheetView>
  </sheetViews>
  <sheetFormatPr defaultRowHeight="15" x14ac:dyDescent="0.25"/>
  <cols>
    <col min="8" max="8" width="12" bestFit="1" customWidth="1"/>
    <col min="17" max="17" width="12" bestFit="1" customWidth="1"/>
    <col min="25" max="25" width="16.42578125" bestFit="1" customWidth="1"/>
  </cols>
  <sheetData>
    <row r="1" spans="1:29" ht="23.45" x14ac:dyDescent="0.45">
      <c r="F1" s="34" t="s">
        <v>18</v>
      </c>
      <c r="G1" s="34"/>
      <c r="H1" s="34"/>
      <c r="I1" s="34"/>
      <c r="J1" s="34"/>
      <c r="K1" s="34"/>
      <c r="L1" s="34"/>
      <c r="M1" s="34"/>
      <c r="O1" s="35" t="s">
        <v>19</v>
      </c>
      <c r="P1" s="35"/>
      <c r="Q1" s="35"/>
      <c r="R1" s="35"/>
      <c r="S1" s="35"/>
      <c r="T1" s="35"/>
      <c r="U1" s="35"/>
      <c r="V1" s="35"/>
    </row>
    <row r="2" spans="1:29" x14ac:dyDescent="0.25">
      <c r="A2" t="s">
        <v>30</v>
      </c>
      <c r="B2" t="s">
        <v>9</v>
      </c>
      <c r="C2" s="26" t="s">
        <v>467</v>
      </c>
      <c r="D2" t="s">
        <v>470</v>
      </c>
      <c r="E2" t="s">
        <v>468</v>
      </c>
      <c r="F2" t="s">
        <v>462</v>
      </c>
      <c r="G2" t="s">
        <v>20</v>
      </c>
      <c r="H2" t="s">
        <v>8</v>
      </c>
      <c r="I2" t="s">
        <v>464</v>
      </c>
      <c r="J2" t="s">
        <v>465</v>
      </c>
      <c r="L2" t="s">
        <v>466</v>
      </c>
      <c r="M2" t="s">
        <v>3</v>
      </c>
      <c r="O2" t="s">
        <v>0</v>
      </c>
      <c r="P2" t="s">
        <v>21</v>
      </c>
      <c r="Q2" t="s">
        <v>8</v>
      </c>
      <c r="R2" t="s">
        <v>464</v>
      </c>
      <c r="S2" t="s">
        <v>465</v>
      </c>
      <c r="U2" t="s">
        <v>4</v>
      </c>
      <c r="V2" t="s">
        <v>3</v>
      </c>
      <c r="Y2" t="s">
        <v>7</v>
      </c>
      <c r="AA2" t="s">
        <v>10</v>
      </c>
      <c r="AB2" t="s">
        <v>29</v>
      </c>
      <c r="AC2" t="s">
        <v>1</v>
      </c>
    </row>
    <row r="3" spans="1:29" ht="14.45" x14ac:dyDescent="0.3">
      <c r="A3">
        <f>Input!G4</f>
        <v>153</v>
      </c>
      <c r="B3">
        <f>A3-$A$3</f>
        <v>0</v>
      </c>
      <c r="C3">
        <f t="shared" ref="C3:C34" si="0">(B3-$AB$3)/$AC$3</f>
        <v>-3.5658390794389754</v>
      </c>
      <c r="D3">
        <f>EXP(-C3)</f>
        <v>35.369118456943241</v>
      </c>
      <c r="E3">
        <f>EXP(C3)</f>
        <v>2.8273252024003784E-2</v>
      </c>
      <c r="F3">
        <f>Input!I4</f>
        <v>5085.7351571428571</v>
      </c>
      <c r="G3">
        <f>F3-$F$3</f>
        <v>0</v>
      </c>
      <c r="H3">
        <f>Q3</f>
        <v>2.2552470740659508E-11</v>
      </c>
      <c r="I3">
        <f>(G3-H3)^2</f>
        <v>5.0861393650830324E-22</v>
      </c>
      <c r="J3">
        <f>(H3-$K$4)^2</f>
        <v>103956449.83514321</v>
      </c>
      <c r="K3" t="s">
        <v>11</v>
      </c>
      <c r="L3">
        <f>SUM(I3:I167)</f>
        <v>189420280.23756552</v>
      </c>
      <c r="M3">
        <f>1-(L3/L5)</f>
        <v>0.99006810993361172</v>
      </c>
      <c r="O3">
        <f>Input!J4</f>
        <v>17.954624571428212</v>
      </c>
      <c r="P3">
        <f>O3-$O$3</f>
        <v>0</v>
      </c>
      <c r="Q3">
        <f>$AA$3*(EXP(1-C3-D3))</f>
        <v>2.2552470740659508E-11</v>
      </c>
      <c r="R3">
        <f>(O3-Q3)^2</f>
        <v>322.36854350012385</v>
      </c>
      <c r="S3">
        <f>(Q3-$T$4)^2</f>
        <v>45643.764774046664</v>
      </c>
      <c r="T3" t="s">
        <v>11</v>
      </c>
      <c r="U3">
        <f>SUM(R3:R167)</f>
        <v>291236.94364697236</v>
      </c>
      <c r="V3">
        <f>1-(U3/U5)</f>
        <v>0.95600439274745319</v>
      </c>
      <c r="Y3">
        <f>COUNT(B3:B500)</f>
        <v>146</v>
      </c>
      <c r="AA3">
        <v>538.13146483238779</v>
      </c>
      <c r="AB3">
        <v>104.03771432560983</v>
      </c>
      <c r="AC3">
        <v>29.176222484492598</v>
      </c>
    </row>
    <row r="4" spans="1:29" ht="14.45" x14ac:dyDescent="0.3">
      <c r="A4">
        <f>Input!G5</f>
        <v>154</v>
      </c>
      <c r="B4">
        <f t="shared" ref="B4:B67" si="1">A4-$A$3</f>
        <v>1</v>
      </c>
      <c r="C4">
        <f t="shared" si="0"/>
        <v>-3.5315645944355962</v>
      </c>
      <c r="D4">
        <f t="shared" ref="D4:D67" si="2">EXP(-C4)</f>
        <v>34.177399573377528</v>
      </c>
      <c r="E4">
        <f t="shared" ref="E4:E67" si="3">EXP(C4)</f>
        <v>2.9259101408608913E-2</v>
      </c>
      <c r="F4">
        <f>Input!I5</f>
        <v>5102.9598048571424</v>
      </c>
      <c r="G4">
        <f>F4-$F$3</f>
        <v>17.224647714285311</v>
      </c>
      <c r="H4">
        <f>H3+Q4</f>
        <v>9.43097301330449E-11</v>
      </c>
      <c r="I4">
        <f t="shared" ref="I4:I67" si="4">(G4-H4)^2</f>
        <v>296.68848887798526</v>
      </c>
      <c r="J4">
        <f t="shared" ref="J4:J67" si="5">(H4-$K$4)^2</f>
        <v>103956449.83514172</v>
      </c>
      <c r="K4">
        <f>AVERAGE(G3:G167)</f>
        <v>10195.903581102739</v>
      </c>
      <c r="L4" t="s">
        <v>5</v>
      </c>
      <c r="M4" t="s">
        <v>6</v>
      </c>
      <c r="O4">
        <f>Input!J5</f>
        <v>17.224647714285311</v>
      </c>
      <c r="P4">
        <f t="shared" ref="P4:P67" si="6">O4-$O$3</f>
        <v>-0.72997685714290128</v>
      </c>
      <c r="Q4">
        <f t="shared" ref="Q4:Q67" si="7">$AA$3*(EXP(1-C4-D4))</f>
        <v>7.1757259392385396E-11</v>
      </c>
      <c r="R4">
        <f t="shared" ref="R4:R67" si="8">(O4-Q4)^2</f>
        <v>296.6884888787622</v>
      </c>
      <c r="S4">
        <f t="shared" ref="S4:S67" si="9">(Q4-$T$4)^2</f>
        <v>45643.764774025629</v>
      </c>
      <c r="T4">
        <f>AVERAGE(P3:P167)</f>
        <v>213.64401413111554</v>
      </c>
      <c r="U4" t="s">
        <v>5</v>
      </c>
      <c r="V4" t="s">
        <v>6</v>
      </c>
    </row>
    <row r="5" spans="1:29" ht="14.45" x14ac:dyDescent="0.3">
      <c r="A5">
        <f>Input!G6</f>
        <v>155</v>
      </c>
      <c r="B5">
        <f t="shared" si="1"/>
        <v>2</v>
      </c>
      <c r="C5">
        <f t="shared" si="0"/>
        <v>-3.4972901094322171</v>
      </c>
      <c r="D5">
        <f t="shared" si="2"/>
        <v>33.025834189797287</v>
      </c>
      <c r="E5">
        <f t="shared" si="3"/>
        <v>3.0279326004396014E-2</v>
      </c>
      <c r="F5">
        <f>Input!I6</f>
        <v>5119.8756161428564</v>
      </c>
      <c r="G5">
        <f t="shared" ref="G5:G68" si="10">F5-$F$3</f>
        <v>34.140458999999282</v>
      </c>
      <c r="H5">
        <f t="shared" ref="H5:H68" si="11">H4+Q5</f>
        <v>3.1364027392424334E-10</v>
      </c>
      <c r="I5">
        <f t="shared" si="4"/>
        <v>1165.5709407092163</v>
      </c>
      <c r="J5">
        <f t="shared" si="5"/>
        <v>103956449.83513728</v>
      </c>
      <c r="L5">
        <f>SUM(J3:J167)</f>
        <v>19071926790.511436</v>
      </c>
      <c r="M5">
        <f>1-((1-M3)*(Y3-1)/(Y3-1-1))</f>
        <v>0.98999913847481735</v>
      </c>
      <c r="O5">
        <f>Input!J6</f>
        <v>16.915811285713971</v>
      </c>
      <c r="P5">
        <f t="shared" si="6"/>
        <v>-1.0388132857142409</v>
      </c>
      <c r="Q5">
        <f t="shared" si="7"/>
        <v>2.1933054379119845E-10</v>
      </c>
      <c r="R5">
        <f t="shared" si="8"/>
        <v>286.14467144646784</v>
      </c>
      <c r="S5">
        <f t="shared" si="9"/>
        <v>45643.764773962583</v>
      </c>
      <c r="U5">
        <f>SUM(S3:S167)</f>
        <v>6619682.3236281881</v>
      </c>
      <c r="V5">
        <f>1-((1-V3)*(Y3-1)/(Y3-1-1))</f>
        <v>0.95569886769708834</v>
      </c>
      <c r="Y5" s="27"/>
      <c r="Z5" s="28"/>
    </row>
    <row r="6" spans="1:29" ht="14.45" x14ac:dyDescent="0.3">
      <c r="A6">
        <f>Input!G7</f>
        <v>156</v>
      </c>
      <c r="B6">
        <f t="shared" si="1"/>
        <v>3</v>
      </c>
      <c r="C6">
        <f t="shared" si="0"/>
        <v>-3.4630156244288375</v>
      </c>
      <c r="D6">
        <f t="shared" si="2"/>
        <v>31.913069383476085</v>
      </c>
      <c r="E6">
        <f t="shared" si="3"/>
        <v>3.1335124427667206E-2</v>
      </c>
      <c r="F6">
        <f>Input!I7</f>
        <v>5137.507366428571</v>
      </c>
      <c r="G6">
        <f t="shared" si="10"/>
        <v>51.77220928571387</v>
      </c>
      <c r="H6">
        <f t="shared" si="11"/>
        <v>9.5852413847053514E-10</v>
      </c>
      <c r="I6">
        <f t="shared" si="4"/>
        <v>2680.3616542245077</v>
      </c>
      <c r="J6">
        <f t="shared" si="5"/>
        <v>103956449.83512411</v>
      </c>
      <c r="O6">
        <f>Input!J7</f>
        <v>17.631750285714588</v>
      </c>
      <c r="P6">
        <f t="shared" si="6"/>
        <v>-0.32287428571362398</v>
      </c>
      <c r="Q6">
        <f t="shared" si="7"/>
        <v>6.4488386454629175E-10</v>
      </c>
      <c r="R6">
        <f t="shared" si="8"/>
        <v>310.87861811505559</v>
      </c>
      <c r="S6">
        <f t="shared" si="9"/>
        <v>45643.764773780742</v>
      </c>
      <c r="Y6" s="29" t="s">
        <v>17</v>
      </c>
      <c r="Z6" s="11">
        <f>SQRT((V5-M5)^2)</f>
        <v>3.4300270777729014E-2</v>
      </c>
    </row>
    <row r="7" spans="1:29" ht="14.45" x14ac:dyDescent="0.3">
      <c r="A7">
        <f>Input!G8</f>
        <v>157</v>
      </c>
      <c r="B7">
        <f t="shared" si="1"/>
        <v>4</v>
      </c>
      <c r="C7">
        <f t="shared" si="0"/>
        <v>-3.4287411394254583</v>
      </c>
      <c r="D7">
        <f t="shared" si="2"/>
        <v>30.837797816752449</v>
      </c>
      <c r="E7">
        <f t="shared" si="3"/>
        <v>3.2427737088825327E-2</v>
      </c>
      <c r="F7">
        <f>Input!I8</f>
        <v>5155.2514208571429</v>
      </c>
      <c r="G7">
        <f t="shared" si="10"/>
        <v>69.516263714285742</v>
      </c>
      <c r="H7">
        <f t="shared" si="11"/>
        <v>2.7848606395213149E-9</v>
      </c>
      <c r="I7">
        <f t="shared" si="4"/>
        <v>4832.5109204069349</v>
      </c>
      <c r="J7">
        <f t="shared" si="5"/>
        <v>103956449.83508687</v>
      </c>
      <c r="O7">
        <f>Input!J8</f>
        <v>17.744054428571872</v>
      </c>
      <c r="P7">
        <f t="shared" si="6"/>
        <v>-0.21057014285634068</v>
      </c>
      <c r="Q7">
        <f t="shared" si="7"/>
        <v>1.82633650105078E-9</v>
      </c>
      <c r="R7">
        <f t="shared" si="8"/>
        <v>314.85146749930783</v>
      </c>
      <c r="S7">
        <f t="shared" si="9"/>
        <v>45643.764773275921</v>
      </c>
      <c r="Y7" s="30"/>
      <c r="Z7" s="31"/>
    </row>
    <row r="8" spans="1:29" ht="14.45" x14ac:dyDescent="0.3">
      <c r="A8">
        <f>Input!G9</f>
        <v>158</v>
      </c>
      <c r="B8">
        <f t="shared" si="1"/>
        <v>5</v>
      </c>
      <c r="C8">
        <f t="shared" si="0"/>
        <v>-3.3944666544220792</v>
      </c>
      <c r="D8">
        <f t="shared" si="2"/>
        <v>29.798756201097166</v>
      </c>
      <c r="E8">
        <f t="shared" si="3"/>
        <v>3.3558447649676762E-2</v>
      </c>
      <c r="F8">
        <f>Input!I9</f>
        <v>5174.5536951428576</v>
      </c>
      <c r="G8">
        <f t="shared" si="10"/>
        <v>88.818538000000444</v>
      </c>
      <c r="H8">
        <f t="shared" si="11"/>
        <v>7.7730808705146049E-9</v>
      </c>
      <c r="I8">
        <f t="shared" si="4"/>
        <v>7888.7326910767351</v>
      </c>
      <c r="J8">
        <f t="shared" si="5"/>
        <v>103956449.83498515</v>
      </c>
      <c r="O8">
        <f>Input!J9</f>
        <v>19.302274285714702</v>
      </c>
      <c r="P8">
        <f t="shared" si="6"/>
        <v>1.3476497142864901</v>
      </c>
      <c r="Q8">
        <f t="shared" si="7"/>
        <v>4.9882202309932908E-9</v>
      </c>
      <c r="R8">
        <f t="shared" si="8"/>
        <v>372.57779240839506</v>
      </c>
      <c r="S8">
        <f t="shared" si="9"/>
        <v>45643.764771924893</v>
      </c>
    </row>
    <row r="9" spans="1:29" ht="14.45" x14ac:dyDescent="0.3">
      <c r="A9">
        <f>Input!G10</f>
        <v>159</v>
      </c>
      <c r="B9">
        <f t="shared" si="1"/>
        <v>6</v>
      </c>
      <c r="C9">
        <f t="shared" si="0"/>
        <v>-3.3601921694186996</v>
      </c>
      <c r="D9">
        <f t="shared" si="2"/>
        <v>28.794723812932073</v>
      </c>
      <c r="E9">
        <f t="shared" si="3"/>
        <v>3.4728584531548361E-2</v>
      </c>
      <c r="F9">
        <f>Input!I10</f>
        <v>5195.4282274285715</v>
      </c>
      <c r="G9">
        <f t="shared" si="10"/>
        <v>109.69307028571438</v>
      </c>
      <c r="H9">
        <f t="shared" si="11"/>
        <v>2.0928543509432844E-8</v>
      </c>
      <c r="I9">
        <f t="shared" si="4"/>
        <v>12032.569664115244</v>
      </c>
      <c r="J9">
        <f t="shared" si="5"/>
        <v>103956449.83471687</v>
      </c>
      <c r="O9">
        <f>Input!J10</f>
        <v>20.87453228571394</v>
      </c>
      <c r="P9">
        <f t="shared" si="6"/>
        <v>2.9199077142857277</v>
      </c>
      <c r="Q9">
        <f t="shared" si="7"/>
        <v>1.315546263891824E-8</v>
      </c>
      <c r="R9">
        <f t="shared" si="8"/>
        <v>435.74609759808533</v>
      </c>
      <c r="S9">
        <f t="shared" si="9"/>
        <v>45643.764768435118</v>
      </c>
    </row>
    <row r="10" spans="1:29" ht="14.45" x14ac:dyDescent="0.3">
      <c r="A10">
        <f>Input!G11</f>
        <v>160</v>
      </c>
      <c r="B10">
        <f t="shared" si="1"/>
        <v>7</v>
      </c>
      <c r="C10">
        <f t="shared" si="0"/>
        <v>-3.3259176844153204</v>
      </c>
      <c r="D10">
        <f t="shared" si="2"/>
        <v>27.824521059456487</v>
      </c>
      <c r="E10">
        <f t="shared" si="3"/>
        <v>3.5939522475990235E-2</v>
      </c>
      <c r="F10">
        <f>Input!I11</f>
        <v>5215.5306687142856</v>
      </c>
      <c r="G10">
        <f t="shared" si="10"/>
        <v>129.79551157142851</v>
      </c>
      <c r="H10">
        <f t="shared" si="11"/>
        <v>5.446943549229844E-8</v>
      </c>
      <c r="I10">
        <f t="shared" si="4"/>
        <v>16846.874809949055</v>
      </c>
      <c r="J10">
        <f t="shared" si="5"/>
        <v>103956449.83403292</v>
      </c>
      <c r="O10">
        <f>Input!J11</f>
        <v>20.102441285714121</v>
      </c>
      <c r="P10">
        <f t="shared" si="6"/>
        <v>2.1478167142859093</v>
      </c>
      <c r="Q10">
        <f t="shared" si="7"/>
        <v>3.3540891982865597E-8</v>
      </c>
      <c r="R10">
        <f t="shared" si="8"/>
        <v>404.10814429707597</v>
      </c>
      <c r="S10">
        <f t="shared" si="9"/>
        <v>45643.764759724676</v>
      </c>
    </row>
    <row r="11" spans="1:29" ht="14.45" x14ac:dyDescent="0.3">
      <c r="A11">
        <f>Input!G12</f>
        <v>161</v>
      </c>
      <c r="B11">
        <f t="shared" si="1"/>
        <v>8</v>
      </c>
      <c r="C11">
        <f t="shared" si="0"/>
        <v>-3.2916431994119408</v>
      </c>
      <c r="D11">
        <f t="shared" si="2"/>
        <v>26.88700809279624</v>
      </c>
      <c r="E11">
        <f t="shared" si="3"/>
        <v>3.71926841598983E-2</v>
      </c>
      <c r="F11">
        <f>Input!I12</f>
        <v>5235.8015662857142</v>
      </c>
      <c r="G11">
        <f t="shared" si="10"/>
        <v>150.06640914285708</v>
      </c>
      <c r="H11">
        <f t="shared" si="11"/>
        <v>1.3723431677307763E-7</v>
      </c>
      <c r="I11">
        <f t="shared" si="4"/>
        <v>22519.927111842859</v>
      </c>
      <c r="J11">
        <f t="shared" si="5"/>
        <v>103956449.83234522</v>
      </c>
      <c r="O11">
        <f>Input!J12</f>
        <v>20.270897571428577</v>
      </c>
      <c r="P11">
        <f t="shared" si="6"/>
        <v>2.3162730000003648</v>
      </c>
      <c r="Q11">
        <f t="shared" si="7"/>
        <v>8.2764881280779198E-8</v>
      </c>
      <c r="R11">
        <f t="shared" si="8"/>
        <v>410.90928499591212</v>
      </c>
      <c r="S11">
        <f t="shared" si="9"/>
        <v>45643.764738691862</v>
      </c>
    </row>
    <row r="12" spans="1:29" ht="14.45" x14ac:dyDescent="0.3">
      <c r="A12">
        <f>Input!G13</f>
        <v>162</v>
      </c>
      <c r="B12">
        <f t="shared" si="1"/>
        <v>9</v>
      </c>
      <c r="C12">
        <f t="shared" si="0"/>
        <v>-3.2573687144085617</v>
      </c>
      <c r="D12">
        <f t="shared" si="2"/>
        <v>25.981083470847416</v>
      </c>
      <c r="E12">
        <f t="shared" si="3"/>
        <v>3.8489541866953685E-2</v>
      </c>
      <c r="F12">
        <f>Input!I13</f>
        <v>5255.9320837142868</v>
      </c>
      <c r="G12">
        <f t="shared" si="10"/>
        <v>170.19692657142969</v>
      </c>
      <c r="H12">
        <f t="shared" si="11"/>
        <v>3.3511296780670047E-7</v>
      </c>
      <c r="I12">
        <f t="shared" si="4"/>
        <v>28966.993700290237</v>
      </c>
      <c r="J12">
        <f t="shared" si="5"/>
        <v>103956449.8283101</v>
      </c>
      <c r="O12">
        <f>Input!J13</f>
        <v>20.130517428572603</v>
      </c>
      <c r="P12">
        <f t="shared" si="6"/>
        <v>2.1758928571443903</v>
      </c>
      <c r="Q12">
        <f t="shared" si="7"/>
        <v>1.9787865103362284E-7</v>
      </c>
      <c r="R12">
        <f t="shared" si="8"/>
        <v>405.23772397526602</v>
      </c>
      <c r="S12">
        <f t="shared" si="9"/>
        <v>45643.764689505122</v>
      </c>
      <c r="W12" t="s">
        <v>25</v>
      </c>
      <c r="X12" t="s">
        <v>26</v>
      </c>
      <c r="Y12" t="s">
        <v>27</v>
      </c>
    </row>
    <row r="13" spans="1:29" ht="14.45" x14ac:dyDescent="0.3">
      <c r="A13">
        <f>Input!G14</f>
        <v>163</v>
      </c>
      <c r="B13">
        <f t="shared" si="1"/>
        <v>10</v>
      </c>
      <c r="C13">
        <f t="shared" si="0"/>
        <v>-3.2230942294051825</v>
      </c>
      <c r="D13">
        <f t="shared" si="2"/>
        <v>25.105682863241157</v>
      </c>
      <c r="E13">
        <f t="shared" si="3"/>
        <v>3.9831619217343191E-2</v>
      </c>
      <c r="F13">
        <f>Input!I14</f>
        <v>5275.7116505714284</v>
      </c>
      <c r="G13">
        <f t="shared" si="10"/>
        <v>189.9764934285713</v>
      </c>
      <c r="H13">
        <f t="shared" si="11"/>
        <v>7.9398900028995637E-7</v>
      </c>
      <c r="I13">
        <f t="shared" si="4"/>
        <v>36091.067753737509</v>
      </c>
      <c r="J13">
        <f t="shared" si="5"/>
        <v>103956449.81895278</v>
      </c>
      <c r="O13">
        <f>Input!J14</f>
        <v>19.779566857141617</v>
      </c>
      <c r="P13">
        <f t="shared" si="6"/>
        <v>1.824942285713405</v>
      </c>
      <c r="Q13">
        <f t="shared" si="7"/>
        <v>4.5887603248325585E-7</v>
      </c>
      <c r="R13">
        <f t="shared" si="8"/>
        <v>391.23124690339694</v>
      </c>
      <c r="S13">
        <f t="shared" si="9"/>
        <v>45643.76457798406</v>
      </c>
      <c r="V13" t="s">
        <v>23</v>
      </c>
      <c r="W13">
        <f>_Ac*0.8413</f>
        <v>1790.1517538264168</v>
      </c>
      <c r="AB13">
        <f>33524*0.8413</f>
        <v>28203.7412</v>
      </c>
      <c r="AC13">
        <v>130</v>
      </c>
    </row>
    <row r="14" spans="1:29" ht="14.45" x14ac:dyDescent="0.3">
      <c r="A14">
        <f>Input!G15</f>
        <v>164</v>
      </c>
      <c r="B14">
        <f t="shared" si="1"/>
        <v>11</v>
      </c>
      <c r="C14">
        <f t="shared" si="0"/>
        <v>-3.1888197444018029</v>
      </c>
      <c r="D14">
        <f t="shared" si="2"/>
        <v>24.259777800909482</v>
      </c>
      <c r="E14">
        <f t="shared" si="3"/>
        <v>4.1220492957792496E-2</v>
      </c>
      <c r="F14">
        <f>Input!I15</f>
        <v>5296.8107911428579</v>
      </c>
      <c r="G14">
        <f t="shared" si="10"/>
        <v>211.07563400000072</v>
      </c>
      <c r="H14">
        <f t="shared" si="11"/>
        <v>1.8271834292416932E-6</v>
      </c>
      <c r="I14">
        <f t="shared" si="4"/>
        <v>44552.922497154454</v>
      </c>
      <c r="J14">
        <f t="shared" si="5"/>
        <v>103956449.79788408</v>
      </c>
      <c r="O14">
        <f>Input!J15</f>
        <v>21.099140571429416</v>
      </c>
      <c r="P14">
        <f t="shared" si="6"/>
        <v>3.1445160000012038</v>
      </c>
      <c r="Q14">
        <f t="shared" si="7"/>
        <v>1.0331944289517368E-6</v>
      </c>
      <c r="R14">
        <f t="shared" si="8"/>
        <v>445.17368925391088</v>
      </c>
      <c r="S14">
        <f t="shared" si="9"/>
        <v>45643.764332584688</v>
      </c>
      <c r="V14" t="s">
        <v>24</v>
      </c>
      <c r="W14">
        <f>_Ac*0.9772</f>
        <v>2079.3252036600193</v>
      </c>
    </row>
    <row r="15" spans="1:29" ht="14.45" x14ac:dyDescent="0.3">
      <c r="A15">
        <f>Input!G16</f>
        <v>165</v>
      </c>
      <c r="B15">
        <f t="shared" si="1"/>
        <v>12</v>
      </c>
      <c r="C15">
        <f t="shared" si="0"/>
        <v>-3.1545452593984238</v>
      </c>
      <c r="D15">
        <f t="shared" si="2"/>
        <v>23.442374467782962</v>
      </c>
      <c r="E15">
        <f t="shared" si="3"/>
        <v>4.2657794814015444E-2</v>
      </c>
      <c r="F15">
        <f>Input!I16</f>
        <v>5317.5589812857152</v>
      </c>
      <c r="G15">
        <f t="shared" si="10"/>
        <v>231.82382414285803</v>
      </c>
      <c r="H15">
        <f t="shared" si="11"/>
        <v>4.0881315286265747E-6</v>
      </c>
      <c r="I15">
        <f t="shared" si="4"/>
        <v>53742.283544766215</v>
      </c>
      <c r="J15">
        <f t="shared" si="5"/>
        <v>103956449.75177927</v>
      </c>
      <c r="O15">
        <f>Input!J16</f>
        <v>20.748190142857311</v>
      </c>
      <c r="P15">
        <f t="shared" si="6"/>
        <v>2.7935655714290988</v>
      </c>
      <c r="Q15">
        <f t="shared" si="7"/>
        <v>2.2609480993848815E-6</v>
      </c>
      <c r="R15">
        <f t="shared" si="8"/>
        <v>430.4873003830042</v>
      </c>
      <c r="S15">
        <f t="shared" si="9"/>
        <v>45643.763807980249</v>
      </c>
    </row>
    <row r="16" spans="1:29" ht="14.45" x14ac:dyDescent="0.3">
      <c r="A16">
        <f>Input!G17</f>
        <v>166</v>
      </c>
      <c r="B16">
        <f t="shared" si="1"/>
        <v>13</v>
      </c>
      <c r="C16">
        <f t="shared" si="0"/>
        <v>-3.1202707743950446</v>
      </c>
      <c r="D16">
        <f t="shared" si="2"/>
        <v>22.65251253320055</v>
      </c>
      <c r="E16">
        <f t="shared" si="3"/>
        <v>4.4145213407755748E-2</v>
      </c>
      <c r="F16">
        <f>Input!I17</f>
        <v>5337.8298788571428</v>
      </c>
      <c r="G16">
        <f t="shared" si="10"/>
        <v>252.0947217142857</v>
      </c>
      <c r="H16">
        <f t="shared" si="11"/>
        <v>8.901377467530914E-6</v>
      </c>
      <c r="I16">
        <f t="shared" si="4"/>
        <v>63551.744228222677</v>
      </c>
      <c r="J16">
        <f t="shared" si="5"/>
        <v>103956449.65362848</v>
      </c>
      <c r="O16">
        <f>Input!J17</f>
        <v>20.270897571427668</v>
      </c>
      <c r="P16">
        <f t="shared" si="6"/>
        <v>2.3162729999994554</v>
      </c>
      <c r="Q16">
        <f t="shared" si="7"/>
        <v>4.8132459389043401E-6</v>
      </c>
      <c r="R16">
        <f t="shared" si="8"/>
        <v>410.90909321370441</v>
      </c>
      <c r="S16">
        <f t="shared" si="9"/>
        <v>45643.762717413956</v>
      </c>
    </row>
    <row r="17" spans="1:19" ht="14.45" x14ac:dyDescent="0.3">
      <c r="A17">
        <f>Input!G18</f>
        <v>167</v>
      </c>
      <c r="B17">
        <f t="shared" si="1"/>
        <v>14</v>
      </c>
      <c r="C17">
        <f t="shared" si="0"/>
        <v>-3.085996289391665</v>
      </c>
      <c r="D17">
        <f t="shared" si="2"/>
        <v>21.889264023660019</v>
      </c>
      <c r="E17">
        <f t="shared" si="3"/>
        <v>4.5684496240673236E-2</v>
      </c>
      <c r="F17">
        <f>Input!I18</f>
        <v>5357.8761681428578</v>
      </c>
      <c r="G17">
        <f t="shared" si="10"/>
        <v>272.14101100000062</v>
      </c>
      <c r="H17">
        <f t="shared" si="11"/>
        <v>1.8879008717326225E-5</v>
      </c>
      <c r="I17">
        <f t="shared" si="4"/>
        <v>74060.719592597772</v>
      </c>
      <c r="J17">
        <f t="shared" si="5"/>
        <v>103956449.45016654</v>
      </c>
      <c r="O17">
        <f>Input!J18</f>
        <v>20.04628928571492</v>
      </c>
      <c r="P17">
        <f t="shared" si="6"/>
        <v>2.0916647142867077</v>
      </c>
      <c r="Q17">
        <f t="shared" si="7"/>
        <v>9.9776312497953107E-6</v>
      </c>
      <c r="R17">
        <f t="shared" si="8"/>
        <v>401.85331409770345</v>
      </c>
      <c r="S17">
        <f t="shared" si="9"/>
        <v>45643.76051073402</v>
      </c>
    </row>
    <row r="18" spans="1:19" ht="14.45" x14ac:dyDescent="0.3">
      <c r="A18">
        <f>Input!G19</f>
        <v>168</v>
      </c>
      <c r="B18">
        <f t="shared" si="1"/>
        <v>15</v>
      </c>
      <c r="C18">
        <f t="shared" si="0"/>
        <v>-3.0517218043882859</v>
      </c>
      <c r="D18">
        <f t="shared" si="2"/>
        <v>21.151732232583377</v>
      </c>
      <c r="E18">
        <f t="shared" si="3"/>
        <v>4.7277451747405393E-2</v>
      </c>
      <c r="F18">
        <f>Input!I19</f>
        <v>5378.5260921428571</v>
      </c>
      <c r="G18">
        <f t="shared" si="10"/>
        <v>292.79093499999999</v>
      </c>
      <c r="H18">
        <f t="shared" si="11"/>
        <v>3.903704473107953E-5</v>
      </c>
      <c r="I18">
        <f t="shared" si="4"/>
        <v>85726.508758790078</v>
      </c>
      <c r="J18">
        <f t="shared" si="5"/>
        <v>103956449.03910778</v>
      </c>
      <c r="O18">
        <f>Input!J19</f>
        <v>20.649923999999373</v>
      </c>
      <c r="P18">
        <f t="shared" si="6"/>
        <v>2.6952994285711611</v>
      </c>
      <c r="Q18">
        <f t="shared" si="7"/>
        <v>2.0158036013753302E-5</v>
      </c>
      <c r="R18">
        <f t="shared" si="8"/>
        <v>426.41852868233303</v>
      </c>
      <c r="S18">
        <f t="shared" si="9"/>
        <v>45643.756160769241</v>
      </c>
    </row>
    <row r="19" spans="1:19" ht="14.45" x14ac:dyDescent="0.3">
      <c r="A19">
        <f>Input!G20</f>
        <v>169</v>
      </c>
      <c r="B19">
        <f t="shared" si="1"/>
        <v>16</v>
      </c>
      <c r="C19">
        <f t="shared" si="0"/>
        <v>-3.0174473193849063</v>
      </c>
      <c r="D19">
        <f t="shared" si="2"/>
        <v>20.4390506668163</v>
      </c>
      <c r="E19">
        <f t="shared" si="3"/>
        <v>4.89259514202166E-2</v>
      </c>
      <c r="F19">
        <f>Input!I20</f>
        <v>5399.5129285714283</v>
      </c>
      <c r="G19">
        <f t="shared" si="10"/>
        <v>313.77777142857121</v>
      </c>
      <c r="H19">
        <f t="shared" si="11"/>
        <v>7.8763212140679756E-5</v>
      </c>
      <c r="I19">
        <f t="shared" si="4"/>
        <v>98456.440414396551</v>
      </c>
      <c r="J19">
        <f t="shared" si="5"/>
        <v>103956448.22901942</v>
      </c>
      <c r="O19">
        <f>Input!J20</f>
        <v>20.986836428571223</v>
      </c>
      <c r="P19">
        <f t="shared" si="6"/>
        <v>3.032211857143011</v>
      </c>
      <c r="Q19">
        <f t="shared" si="7"/>
        <v>3.9726167409600226E-5</v>
      </c>
      <c r="R19">
        <f t="shared" si="8"/>
        <v>440.44563582802766</v>
      </c>
      <c r="S19">
        <f t="shared" si="9"/>
        <v>45643.747799542129</v>
      </c>
    </row>
    <row r="20" spans="1:19" ht="14.45" x14ac:dyDescent="0.3">
      <c r="A20">
        <f>Input!G21</f>
        <v>170</v>
      </c>
      <c r="B20">
        <f t="shared" si="1"/>
        <v>17</v>
      </c>
      <c r="C20">
        <f t="shared" si="0"/>
        <v>-2.9831728343815271</v>
      </c>
      <c r="D20">
        <f t="shared" si="2"/>
        <v>19.750382028624109</v>
      </c>
      <c r="E20">
        <f t="shared" si="3"/>
        <v>5.0631932007730585E-2</v>
      </c>
      <c r="F20">
        <f>Input!I21</f>
        <v>5420.3734228571429</v>
      </c>
      <c r="G20">
        <f t="shared" si="10"/>
        <v>334.63826571428581</v>
      </c>
      <c r="H20">
        <f t="shared" si="11"/>
        <v>1.5519542583030744E-4</v>
      </c>
      <c r="I20">
        <f t="shared" si="4"/>
        <v>111982.66501163277</v>
      </c>
      <c r="J20">
        <f t="shared" si="5"/>
        <v>103956446.67042847</v>
      </c>
      <c r="O20">
        <f>Input!J21</f>
        <v>20.860494285714594</v>
      </c>
      <c r="P20">
        <f t="shared" si="6"/>
        <v>2.9058697142863821</v>
      </c>
      <c r="Q20">
        <f t="shared" si="7"/>
        <v>7.6432213689627668E-5</v>
      </c>
      <c r="R20">
        <f t="shared" si="8"/>
        <v>435.15703302265933</v>
      </c>
      <c r="S20">
        <f t="shared" si="9"/>
        <v>45643.732115492254</v>
      </c>
    </row>
    <row r="21" spans="1:19" ht="14.45" x14ac:dyDescent="0.3">
      <c r="A21">
        <f>Input!G22</f>
        <v>171</v>
      </c>
      <c r="B21">
        <f t="shared" si="1"/>
        <v>18</v>
      </c>
      <c r="C21">
        <f t="shared" si="0"/>
        <v>-2.948898349378148</v>
      </c>
      <c r="D21">
        <f t="shared" si="2"/>
        <v>19.084917231988001</v>
      </c>
      <c r="E21">
        <f t="shared" si="3"/>
        <v>5.2397397790330057E-2</v>
      </c>
      <c r="F21">
        <f>Input!I22</f>
        <v>5440.9250807142862</v>
      </c>
      <c r="G21">
        <f t="shared" si="10"/>
        <v>355.18992357142906</v>
      </c>
      <c r="H21">
        <f t="shared" si="11"/>
        <v>2.9887628209901597E-4</v>
      </c>
      <c r="I21">
        <f t="shared" si="4"/>
        <v>126159.66949107934</v>
      </c>
      <c r="J21">
        <f t="shared" si="5"/>
        <v>103956443.74051622</v>
      </c>
      <c r="O21">
        <f>Input!J22</f>
        <v>20.551657857143255</v>
      </c>
      <c r="P21">
        <f t="shared" si="6"/>
        <v>2.5970332857150424</v>
      </c>
      <c r="Q21">
        <f t="shared" si="7"/>
        <v>1.4368085626870853E-4</v>
      </c>
      <c r="R21">
        <f t="shared" si="8"/>
        <v>422.36473493812497</v>
      </c>
      <c r="S21">
        <f t="shared" si="9"/>
        <v>45643.70338096717</v>
      </c>
    </row>
    <row r="22" spans="1:19" ht="14.45" x14ac:dyDescent="0.3">
      <c r="A22">
        <f>Input!G23</f>
        <v>172</v>
      </c>
      <c r="B22">
        <f t="shared" si="1"/>
        <v>19</v>
      </c>
      <c r="C22">
        <f t="shared" si="0"/>
        <v>-2.9146238643747684</v>
      </c>
      <c r="D22">
        <f t="shared" si="2"/>
        <v>18.441874452046047</v>
      </c>
      <c r="E22">
        <f t="shared" si="3"/>
        <v>5.4224422934896099E-2</v>
      </c>
      <c r="F22">
        <f>Input!I23</f>
        <v>5463.0068825714279</v>
      </c>
      <c r="G22">
        <f t="shared" si="10"/>
        <v>377.27172542857079</v>
      </c>
      <c r="H22">
        <f t="shared" si="11"/>
        <v>5.6298553625266381E-4</v>
      </c>
      <c r="I22">
        <f t="shared" si="4"/>
        <v>142333.53001111856</v>
      </c>
      <c r="J22">
        <f t="shared" si="5"/>
        <v>103956438.35485147</v>
      </c>
      <c r="O22">
        <f>Input!J23</f>
        <v>22.081801857141727</v>
      </c>
      <c r="P22">
        <f t="shared" si="6"/>
        <v>4.1271772857135147</v>
      </c>
      <c r="Q22">
        <f t="shared" si="7"/>
        <v>2.6410925415364789E-4</v>
      </c>
      <c r="R22">
        <f t="shared" si="8"/>
        <v>487.59430931138382</v>
      </c>
      <c r="S22">
        <f t="shared" si="9"/>
        <v>45643.651923403602</v>
      </c>
    </row>
    <row r="23" spans="1:19" ht="14.45" x14ac:dyDescent="0.3">
      <c r="A23">
        <f>Input!G24</f>
        <v>173</v>
      </c>
      <c r="B23">
        <f t="shared" si="1"/>
        <v>20</v>
      </c>
      <c r="C23">
        <f t="shared" si="0"/>
        <v>-2.8803493793713892</v>
      </c>
      <c r="D23">
        <f t="shared" si="2"/>
        <v>17.820498206562128</v>
      </c>
      <c r="E23">
        <f t="shared" si="3"/>
        <v>5.6115153931654123E-2</v>
      </c>
      <c r="F23">
        <f>Input!I24</f>
        <v>5486.6047902857154</v>
      </c>
      <c r="G23">
        <f t="shared" si="10"/>
        <v>400.86963314285822</v>
      </c>
      <c r="H23">
        <f t="shared" si="11"/>
        <v>1.038056703933944E-3</v>
      </c>
      <c r="I23">
        <f t="shared" si="4"/>
        <v>160695.63052634714</v>
      </c>
      <c r="J23">
        <f t="shared" si="5"/>
        <v>103956428.66729261</v>
      </c>
      <c r="O23">
        <f>Input!J24</f>
        <v>23.59790771428743</v>
      </c>
      <c r="P23">
        <f t="shared" si="6"/>
        <v>5.6432831428592181</v>
      </c>
      <c r="Q23">
        <f t="shared" si="7"/>
        <v>4.7507116768128014E-4</v>
      </c>
      <c r="R23">
        <f t="shared" si="8"/>
        <v>556.83882734657345</v>
      </c>
      <c r="S23">
        <f t="shared" si="9"/>
        <v>45643.561782059471</v>
      </c>
    </row>
    <row r="24" spans="1:19" ht="14.45" x14ac:dyDescent="0.3">
      <c r="A24">
        <f>Input!G25</f>
        <v>174</v>
      </c>
      <c r="B24">
        <f t="shared" si="1"/>
        <v>21</v>
      </c>
      <c r="C24">
        <f t="shared" si="0"/>
        <v>-2.8460748943680101</v>
      </c>
      <c r="D24">
        <f t="shared" si="2"/>
        <v>17.220058468343545</v>
      </c>
      <c r="E24">
        <f t="shared" si="3"/>
        <v>5.8071812115989482E-2</v>
      </c>
      <c r="F24">
        <f>Input!I25</f>
        <v>5512.7576172857143</v>
      </c>
      <c r="G24">
        <f t="shared" si="10"/>
        <v>427.0224601428572</v>
      </c>
      <c r="H24">
        <f t="shared" si="11"/>
        <v>1.8748941761863322E-3</v>
      </c>
      <c r="I24">
        <f t="shared" si="4"/>
        <v>182346.58022612604</v>
      </c>
      <c r="J24">
        <f t="shared" si="5"/>
        <v>103956411.60266668</v>
      </c>
      <c r="O24">
        <f>Input!J25</f>
        <v>26.152826999998979</v>
      </c>
      <c r="P24">
        <f t="shared" si="6"/>
        <v>8.1982024285707666</v>
      </c>
      <c r="Q24">
        <f t="shared" si="7"/>
        <v>8.3683747225238823E-4</v>
      </c>
      <c r="R24">
        <f t="shared" si="8"/>
        <v>683.92658946089466</v>
      </c>
      <c r="S24">
        <f t="shared" si="9"/>
        <v>45643.407204123097</v>
      </c>
    </row>
    <row r="25" spans="1:19" ht="14.45" x14ac:dyDescent="0.3">
      <c r="A25">
        <f>Input!G26</f>
        <v>175</v>
      </c>
      <c r="B25">
        <f t="shared" si="1"/>
        <v>22</v>
      </c>
      <c r="C25">
        <f t="shared" si="0"/>
        <v>-2.8118004093646305</v>
      </c>
      <c r="D25">
        <f t="shared" si="2"/>
        <v>16.639849807564712</v>
      </c>
      <c r="E25">
        <f t="shared" si="3"/>
        <v>6.0096696278195118E-2</v>
      </c>
      <c r="F25">
        <f>Input!I26</f>
        <v>5540.7775005714293</v>
      </c>
      <c r="G25">
        <f t="shared" si="10"/>
        <v>455.04234342857217</v>
      </c>
      <c r="H25">
        <f t="shared" si="11"/>
        <v>3.3194599437368459E-3</v>
      </c>
      <c r="I25">
        <f t="shared" si="4"/>
        <v>207060.51333432202</v>
      </c>
      <c r="J25">
        <f t="shared" si="5"/>
        <v>103956382.14536762</v>
      </c>
      <c r="O25">
        <f>Input!J26</f>
        <v>28.019883285714968</v>
      </c>
      <c r="P25">
        <f t="shared" si="6"/>
        <v>10.065258714286756</v>
      </c>
      <c r="Q25">
        <f t="shared" si="7"/>
        <v>1.4445657675505139E-3</v>
      </c>
      <c r="R25">
        <f t="shared" si="8"/>
        <v>785.03290830344872</v>
      </c>
      <c r="S25">
        <f t="shared" si="9"/>
        <v>45643.147530484559</v>
      </c>
    </row>
    <row r="26" spans="1:19" ht="14.45" x14ac:dyDescent="0.3">
      <c r="A26">
        <f>Input!G27</f>
        <v>176</v>
      </c>
      <c r="B26">
        <f t="shared" si="1"/>
        <v>23</v>
      </c>
      <c r="C26">
        <f t="shared" si="0"/>
        <v>-2.7775259243612513</v>
      </c>
      <c r="D26">
        <f t="shared" si="2"/>
        <v>16.079190562989183</v>
      </c>
      <c r="E26">
        <f t="shared" si="3"/>
        <v>6.2192185364217493E-2</v>
      </c>
      <c r="F26">
        <f>Input!I27</f>
        <v>5571.2540368571426</v>
      </c>
      <c r="G26">
        <f t="shared" si="10"/>
        <v>485.5188797142855</v>
      </c>
      <c r="H26">
        <f t="shared" si="11"/>
        <v>5.7648228237315536E-3</v>
      </c>
      <c r="I26">
        <f t="shared" si="4"/>
        <v>235722.98473160976</v>
      </c>
      <c r="J26">
        <f t="shared" si="5"/>
        <v>103956332.28002155</v>
      </c>
      <c r="O26">
        <f>Input!J27</f>
        <v>30.476536285713337</v>
      </c>
      <c r="P26">
        <f t="shared" si="6"/>
        <v>12.521911714285125</v>
      </c>
      <c r="Q26">
        <f t="shared" si="7"/>
        <v>2.4453628799947077E-3</v>
      </c>
      <c r="R26">
        <f t="shared" si="8"/>
        <v>928.6702175731134</v>
      </c>
      <c r="S26">
        <f t="shared" si="9"/>
        <v>45642.719905752718</v>
      </c>
    </row>
    <row r="27" spans="1:19" ht="14.45" x14ac:dyDescent="0.3">
      <c r="A27">
        <f>Input!G28</f>
        <v>177</v>
      </c>
      <c r="B27">
        <f t="shared" si="1"/>
        <v>24</v>
      </c>
      <c r="C27">
        <f t="shared" si="0"/>
        <v>-2.7432514393578717</v>
      </c>
      <c r="D27">
        <f t="shared" si="2"/>
        <v>15.537422041116272</v>
      </c>
      <c r="E27">
        <f t="shared" si="3"/>
        <v>6.4360741270574118E-2</v>
      </c>
      <c r="F27">
        <f>Input!I28</f>
        <v>5603.4291734285716</v>
      </c>
      <c r="G27">
        <f t="shared" si="10"/>
        <v>517.6940162857145</v>
      </c>
      <c r="H27">
        <f t="shared" si="11"/>
        <v>9.8268719856074577E-3</v>
      </c>
      <c r="I27">
        <f t="shared" si="4"/>
        <v>267996.91996894951</v>
      </c>
      <c r="J27">
        <f t="shared" si="5"/>
        <v>103956249.4475617</v>
      </c>
      <c r="O27">
        <f>Input!J28</f>
        <v>32.175136571428993</v>
      </c>
      <c r="P27">
        <f t="shared" si="6"/>
        <v>14.220512000000781</v>
      </c>
      <c r="Q27">
        <f t="shared" si="7"/>
        <v>4.062049161875904E-3</v>
      </c>
      <c r="R27">
        <f t="shared" si="8"/>
        <v>1034.9780359172646</v>
      </c>
      <c r="S27">
        <f t="shared" si="9"/>
        <v>45642.029125579451</v>
      </c>
    </row>
    <row r="28" spans="1:19" ht="14.45" x14ac:dyDescent="0.3">
      <c r="A28">
        <f>Input!G29</f>
        <v>178</v>
      </c>
      <c r="B28">
        <f t="shared" si="1"/>
        <v>25</v>
      </c>
      <c r="C28">
        <f t="shared" si="0"/>
        <v>-2.7089769543544926</v>
      </c>
      <c r="D28">
        <f t="shared" si="2"/>
        <v>15.013907742311535</v>
      </c>
      <c r="E28">
        <f t="shared" si="3"/>
        <v>6.6604911736725544E-2</v>
      </c>
      <c r="F28">
        <f>Input!I29</f>
        <v>5636.1517925714288</v>
      </c>
      <c r="G28">
        <f t="shared" si="10"/>
        <v>550.41663542857168</v>
      </c>
      <c r="H28">
        <f t="shared" si="11"/>
        <v>1.645238218251277E-2</v>
      </c>
      <c r="I28">
        <f t="shared" si="4"/>
        <v>302940.36149749876</v>
      </c>
      <c r="J28">
        <f t="shared" si="5"/>
        <v>103956114.34160952</v>
      </c>
      <c r="O28">
        <f>Input!J29</f>
        <v>32.722619142857184</v>
      </c>
      <c r="P28">
        <f t="shared" si="6"/>
        <v>14.767994571428972</v>
      </c>
      <c r="Q28">
        <f t="shared" si="7"/>
        <v>6.6255101969053135E-3</v>
      </c>
      <c r="R28">
        <f t="shared" si="8"/>
        <v>1070.336239372268</v>
      </c>
      <c r="S28">
        <f t="shared" si="9"/>
        <v>45640.93381676542</v>
      </c>
    </row>
    <row r="29" spans="1:19" ht="14.45" x14ac:dyDescent="0.3">
      <c r="A29">
        <f>Input!G30</f>
        <v>179</v>
      </c>
      <c r="B29">
        <f t="shared" si="1"/>
        <v>26</v>
      </c>
      <c r="C29">
        <f t="shared" si="0"/>
        <v>-2.6747024693511134</v>
      </c>
      <c r="D29">
        <f t="shared" si="2"/>
        <v>14.508032613011734</v>
      </c>
      <c r="E29">
        <f t="shared" si="3"/>
        <v>6.8927333338300881E-2</v>
      </c>
      <c r="F29">
        <f>Input!I30</f>
        <v>5669.2674761428561</v>
      </c>
      <c r="G29">
        <f t="shared" si="10"/>
        <v>583.53231899999901</v>
      </c>
      <c r="H29">
        <f t="shared" si="11"/>
        <v>2.7070141686428698E-2</v>
      </c>
      <c r="I29">
        <f t="shared" si="4"/>
        <v>340478.37544520129</v>
      </c>
      <c r="J29">
        <f t="shared" si="5"/>
        <v>103955897.82676733</v>
      </c>
      <c r="O29">
        <f>Input!J30</f>
        <v>33.115683571427326</v>
      </c>
      <c r="P29">
        <f t="shared" si="6"/>
        <v>15.161058999999113</v>
      </c>
      <c r="Q29">
        <f t="shared" si="7"/>
        <v>1.0617759503915929E-2</v>
      </c>
      <c r="R29">
        <f t="shared" si="8"/>
        <v>1095.9453824117802</v>
      </c>
      <c r="S29">
        <f t="shared" si="9"/>
        <v>45639.228045270116</v>
      </c>
    </row>
    <row r="30" spans="1:19" ht="14.45" x14ac:dyDescent="0.3">
      <c r="A30">
        <f>Input!G31</f>
        <v>180</v>
      </c>
      <c r="B30">
        <f t="shared" si="1"/>
        <v>27</v>
      </c>
      <c r="C30">
        <f t="shared" si="0"/>
        <v>-2.6404279843477338</v>
      </c>
      <c r="D30">
        <f t="shared" si="2"/>
        <v>14.019202323125912</v>
      </c>
      <c r="E30">
        <f t="shared" si="3"/>
        <v>7.1330734584692579E-2</v>
      </c>
      <c r="F30">
        <f>Input!I31</f>
        <v>5702.6498821428559</v>
      </c>
      <c r="G30">
        <f t="shared" si="10"/>
        <v>616.91472499999873</v>
      </c>
      <c r="H30">
        <f t="shared" si="11"/>
        <v>4.3798139458481156E-2</v>
      </c>
      <c r="I30">
        <f t="shared" si="4"/>
        <v>380529.74040578207</v>
      </c>
      <c r="J30">
        <f t="shared" si="5"/>
        <v>103955556.71384802</v>
      </c>
      <c r="O30">
        <f>Input!J31</f>
        <v>33.382405999999719</v>
      </c>
      <c r="P30">
        <f t="shared" si="6"/>
        <v>15.427781428571507</v>
      </c>
      <c r="Q30">
        <f t="shared" si="7"/>
        <v>1.6727997772052458E-2</v>
      </c>
      <c r="R30">
        <f t="shared" si="8"/>
        <v>1113.2684685483393</v>
      </c>
      <c r="S30">
        <f t="shared" si="9"/>
        <v>45636.617380697411</v>
      </c>
    </row>
    <row r="31" spans="1:19" ht="14.45" x14ac:dyDescent="0.3">
      <c r="A31">
        <f>Input!G32</f>
        <v>181</v>
      </c>
      <c r="B31">
        <f t="shared" si="1"/>
        <v>28</v>
      </c>
      <c r="C31">
        <f t="shared" si="0"/>
        <v>-2.6061534993443547</v>
      </c>
      <c r="D31">
        <f t="shared" si="2"/>
        <v>13.54684256778353</v>
      </c>
      <c r="E31">
        <f t="shared" si="3"/>
        <v>7.3817939124660198E-2</v>
      </c>
      <c r="F31">
        <f>Input!I32</f>
        <v>5736.1024781428569</v>
      </c>
      <c r="G31">
        <f t="shared" si="10"/>
        <v>650.36732099999972</v>
      </c>
      <c r="H31">
        <f t="shared" si="11"/>
        <v>6.9722137351200489E-2</v>
      </c>
      <c r="I31">
        <f t="shared" si="4"/>
        <v>422886.96708652616</v>
      </c>
      <c r="J31">
        <f t="shared" si="5"/>
        <v>103955028.07962501</v>
      </c>
      <c r="O31">
        <f>Input!J32</f>
        <v>33.452596000000995</v>
      </c>
      <c r="P31">
        <f t="shared" si="6"/>
        <v>15.497971428572782</v>
      </c>
      <c r="Q31">
        <f t="shared" si="7"/>
        <v>2.592399789271933E-2</v>
      </c>
      <c r="R31">
        <f t="shared" si="8"/>
        <v>1117.3424011365294</v>
      </c>
      <c r="S31">
        <f t="shared" si="9"/>
        <v>45632.688432165705</v>
      </c>
    </row>
    <row r="32" spans="1:19" ht="14.45" x14ac:dyDescent="0.3">
      <c r="A32">
        <f>Input!G33</f>
        <v>182</v>
      </c>
      <c r="B32">
        <f t="shared" si="1"/>
        <v>29</v>
      </c>
      <c r="C32">
        <f t="shared" si="0"/>
        <v>-2.5718790143409755</v>
      </c>
      <c r="D32">
        <f t="shared" si="2"/>
        <v>13.09039839260929</v>
      </c>
      <c r="E32">
        <f t="shared" si="3"/>
        <v>7.6391869063709344E-2</v>
      </c>
      <c r="F32">
        <f>Input!I33</f>
        <v>5771.1273322857151</v>
      </c>
      <c r="G32">
        <f t="shared" si="10"/>
        <v>685.39217514285792</v>
      </c>
      <c r="H32">
        <f t="shared" si="11"/>
        <v>0.10926316428583052</v>
      </c>
      <c r="I32">
        <f t="shared" si="4"/>
        <v>469612.66944983136</v>
      </c>
      <c r="J32">
        <f t="shared" si="5"/>
        <v>103954221.77370605</v>
      </c>
      <c r="O32">
        <f>Input!J33</f>
        <v>35.024854142858203</v>
      </c>
      <c r="P32">
        <f t="shared" si="6"/>
        <v>17.070229571429991</v>
      </c>
      <c r="Q32">
        <f t="shared" si="7"/>
        <v>3.9541026934630033E-2</v>
      </c>
      <c r="R32">
        <f t="shared" si="8"/>
        <v>1223.9721338192142</v>
      </c>
      <c r="S32">
        <f t="shared" si="9"/>
        <v>45626.870930114739</v>
      </c>
    </row>
    <row r="33" spans="1:19" ht="14.45" x14ac:dyDescent="0.3">
      <c r="A33">
        <f>Input!G34</f>
        <v>183</v>
      </c>
      <c r="B33">
        <f t="shared" si="1"/>
        <v>30</v>
      </c>
      <c r="C33">
        <f t="shared" si="0"/>
        <v>-2.5376045293375959</v>
      </c>
      <c r="D33">
        <f t="shared" si="2"/>
        <v>12.649333541732053</v>
      </c>
      <c r="E33">
        <f t="shared" si="3"/>
        <v>7.9055548397142794E-2</v>
      </c>
      <c r="F33">
        <f>Input!I34</f>
        <v>5806.0819964285711</v>
      </c>
      <c r="G33">
        <f t="shared" si="10"/>
        <v>720.34683928571394</v>
      </c>
      <c r="H33">
        <f t="shared" si="11"/>
        <v>0.16865335987497534</v>
      </c>
      <c r="I33">
        <f t="shared" si="4"/>
        <v>518656.61948343233</v>
      </c>
      <c r="J33">
        <f t="shared" si="5"/>
        <v>103953010.71679579</v>
      </c>
      <c r="O33">
        <f>Input!J34</f>
        <v>34.954664142856018</v>
      </c>
      <c r="P33">
        <f t="shared" si="6"/>
        <v>17.000039571427806</v>
      </c>
      <c r="Q33">
        <f t="shared" si="7"/>
        <v>5.9390195589144823E-2</v>
      </c>
      <c r="R33">
        <f t="shared" si="8"/>
        <v>1217.6801438548021</v>
      </c>
      <c r="S33">
        <f t="shared" si="9"/>
        <v>45618.391581680233</v>
      </c>
    </row>
    <row r="34" spans="1:19" ht="14.45" x14ac:dyDescent="0.3">
      <c r="A34">
        <f>Input!G35</f>
        <v>184</v>
      </c>
      <c r="B34">
        <f t="shared" si="1"/>
        <v>31</v>
      </c>
      <c r="C34">
        <f t="shared" si="0"/>
        <v>-2.5033300443342168</v>
      </c>
      <c r="D34">
        <f t="shared" si="2"/>
        <v>12.223129827761795</v>
      </c>
      <c r="E34">
        <f t="shared" si="3"/>
        <v>8.1812106562817413E-2</v>
      </c>
      <c r="F34">
        <f>Input!I35</f>
        <v>5841.1068504285713</v>
      </c>
      <c r="G34">
        <f t="shared" si="10"/>
        <v>755.37169328571417</v>
      </c>
      <c r="H34">
        <f t="shared" si="11"/>
        <v>0.25654092990068</v>
      </c>
      <c r="I34">
        <f t="shared" si="4"/>
        <v>570198.89331734343</v>
      </c>
      <c r="J34">
        <f t="shared" si="5"/>
        <v>103951218.56778516</v>
      </c>
      <c r="O34">
        <f>Input!J35</f>
        <v>35.024854000000232</v>
      </c>
      <c r="P34">
        <f t="shared" si="6"/>
        <v>17.07022942857202</v>
      </c>
      <c r="Q34">
        <f t="shared" si="7"/>
        <v>8.7887570025704659E-2</v>
      </c>
      <c r="R34">
        <f t="shared" si="8"/>
        <v>1220.5916233291669</v>
      </c>
      <c r="S34">
        <f t="shared" si="9"/>
        <v>45606.219191776217</v>
      </c>
    </row>
    <row r="35" spans="1:19" ht="14.45" x14ac:dyDescent="0.3">
      <c r="A35">
        <f>Input!G36</f>
        <v>185</v>
      </c>
      <c r="B35">
        <f t="shared" si="1"/>
        <v>32</v>
      </c>
      <c r="C35">
        <f t="shared" ref="C35:C66" si="12">(B35-$AB$3)/$AC$3</f>
        <v>-2.4690555593308372</v>
      </c>
      <c r="D35">
        <f t="shared" si="2"/>
        <v>11.811286522994335</v>
      </c>
      <c r="E35">
        <f t="shared" si="3"/>
        <v>8.4664782117781126E-2</v>
      </c>
      <c r="F35">
        <f>Input!I36</f>
        <v>5878.3356732857146</v>
      </c>
      <c r="G35">
        <f t="shared" si="10"/>
        <v>792.60051614285749</v>
      </c>
      <c r="H35">
        <f t="shared" si="11"/>
        <v>0.38474550153877118</v>
      </c>
      <c r="I35">
        <f t="shared" si="4"/>
        <v>627605.8272528185</v>
      </c>
      <c r="J35">
        <f t="shared" si="5"/>
        <v>103948604.32709886</v>
      </c>
      <c r="O35">
        <f>Input!J36</f>
        <v>37.228822857143314</v>
      </c>
      <c r="P35">
        <f t="shared" si="6"/>
        <v>19.274198285715102</v>
      </c>
      <c r="Q35">
        <f t="shared" si="7"/>
        <v>0.12820457163809115</v>
      </c>
      <c r="R35">
        <f t="shared" si="8"/>
        <v>1376.4558771667644</v>
      </c>
      <c r="S35">
        <f t="shared" si="9"/>
        <v>45589.000931839044</v>
      </c>
    </row>
    <row r="36" spans="1:19" ht="14.45" x14ac:dyDescent="0.3">
      <c r="A36">
        <f>Input!G37</f>
        <v>186</v>
      </c>
      <c r="B36">
        <f t="shared" si="1"/>
        <v>33</v>
      </c>
      <c r="C36">
        <f t="shared" si="12"/>
        <v>-2.4347810743274581</v>
      </c>
      <c r="D36">
        <f t="shared" si="2"/>
        <v>11.413319771128785</v>
      </c>
      <c r="E36">
        <f t="shared" si="3"/>
        <v>8.7616926543108611E-2</v>
      </c>
      <c r="F36">
        <f>Input!I37</f>
        <v>5919.1582287142855</v>
      </c>
      <c r="G36">
        <f t="shared" si="10"/>
        <v>833.42307157142841</v>
      </c>
      <c r="H36">
        <f t="shared" si="11"/>
        <v>0.56918462795515623</v>
      </c>
      <c r="I36">
        <f t="shared" si="4"/>
        <v>693645.59699685185</v>
      </c>
      <c r="J36">
        <f t="shared" si="5"/>
        <v>103944843.45594184</v>
      </c>
      <c r="O36">
        <f>Input!J37</f>
        <v>40.822555428570922</v>
      </c>
      <c r="P36">
        <f t="shared" si="6"/>
        <v>22.86793085714271</v>
      </c>
      <c r="Q36">
        <f t="shared" si="7"/>
        <v>0.18443912641638499</v>
      </c>
      <c r="R36">
        <f t="shared" si="8"/>
        <v>1651.4564965874383</v>
      </c>
      <c r="S36">
        <f t="shared" si="9"/>
        <v>45564.99016118679</v>
      </c>
    </row>
    <row r="37" spans="1:19" ht="14.45" x14ac:dyDescent="0.3">
      <c r="A37">
        <f>Input!G38</f>
        <v>187</v>
      </c>
      <c r="B37">
        <f t="shared" si="1"/>
        <v>34</v>
      </c>
      <c r="C37">
        <f t="shared" si="12"/>
        <v>-2.4005065893240789</v>
      </c>
      <c r="D37">
        <f t="shared" si="2"/>
        <v>11.028762018806351</v>
      </c>
      <c r="E37">
        <f t="shared" si="3"/>
        <v>9.0672008181406985E-2</v>
      </c>
      <c r="F37">
        <f>Input!I38</f>
        <v>5962.3251331428564</v>
      </c>
      <c r="G37">
        <f t="shared" si="10"/>
        <v>876.5899759999993</v>
      </c>
      <c r="H37">
        <f t="shared" si="11"/>
        <v>0.83099035744794136</v>
      </c>
      <c r="I37">
        <f t="shared" si="4"/>
        <v>766953.80093367049</v>
      </c>
      <c r="J37">
        <f t="shared" si="5"/>
        <v>103939505.1305659</v>
      </c>
      <c r="O37">
        <f>Input!J38</f>
        <v>43.166904428570888</v>
      </c>
      <c r="P37">
        <f t="shared" si="6"/>
        <v>25.212279857142676</v>
      </c>
      <c r="Q37">
        <f t="shared" si="7"/>
        <v>0.26180572949278513</v>
      </c>
      <c r="R37">
        <f t="shared" si="8"/>
        <v>1840.8474943776334</v>
      </c>
      <c r="S37">
        <f t="shared" si="9"/>
        <v>45531.966862353569</v>
      </c>
    </row>
    <row r="38" spans="1:19" x14ac:dyDescent="0.25">
      <c r="A38">
        <f>Input!G39</f>
        <v>188</v>
      </c>
      <c r="B38">
        <f t="shared" si="1"/>
        <v>35</v>
      </c>
      <c r="C38">
        <f t="shared" si="12"/>
        <v>-2.3662321043206993</v>
      </c>
      <c r="D38">
        <f t="shared" si="2"/>
        <v>10.657161466302789</v>
      </c>
      <c r="E38">
        <f t="shared" si="3"/>
        <v>9.3833616311616491E-2</v>
      </c>
      <c r="F38">
        <f>Input!I39</f>
        <v>6009.4367205714289</v>
      </c>
      <c r="G38">
        <f t="shared" si="10"/>
        <v>923.70156342857172</v>
      </c>
      <c r="H38">
        <f t="shared" si="11"/>
        <v>1.1978314653229019</v>
      </c>
      <c r="I38">
        <f t="shared" si="4"/>
        <v>851013.13548612164</v>
      </c>
      <c r="J38">
        <f t="shared" si="5"/>
        <v>103932025.3216902</v>
      </c>
      <c r="O38">
        <f>Input!J39</f>
        <v>47.11158742857242</v>
      </c>
      <c r="P38">
        <f t="shared" si="6"/>
        <v>29.156962857144208</v>
      </c>
      <c r="Q38">
        <f t="shared" si="7"/>
        <v>0.36684110787496038</v>
      </c>
      <c r="R38">
        <f t="shared" si="8"/>
        <v>2185.0713085863586</v>
      </c>
      <c r="S38">
        <f t="shared" si="9"/>
        <v>45487.152532785301</v>
      </c>
    </row>
    <row r="39" spans="1:19" x14ac:dyDescent="0.25">
      <c r="A39">
        <f>Input!G40</f>
        <v>189</v>
      </c>
      <c r="B39">
        <f t="shared" si="1"/>
        <v>36</v>
      </c>
      <c r="C39">
        <f t="shared" si="12"/>
        <v>-2.3319576193173202</v>
      </c>
      <c r="D39">
        <f t="shared" si="2"/>
        <v>10.298081536729121</v>
      </c>
      <c r="E39">
        <f t="shared" si="3"/>
        <v>9.7105465365893803E-2</v>
      </c>
      <c r="F39">
        <f>Input!I40</f>
        <v>6056.7027260000004</v>
      </c>
      <c r="G39">
        <f t="shared" si="10"/>
        <v>970.96756885714331</v>
      </c>
      <c r="H39">
        <f t="shared" si="11"/>
        <v>1.7054520308823116</v>
      </c>
      <c r="I39">
        <f t="shared" si="4"/>
        <v>939469.05111452448</v>
      </c>
      <c r="J39">
        <f t="shared" si="5"/>
        <v>103921675.49477212</v>
      </c>
      <c r="O39">
        <f>Input!J40</f>
        <v>47.266005428571589</v>
      </c>
      <c r="P39">
        <f t="shared" si="6"/>
        <v>29.311380857143376</v>
      </c>
      <c r="Q39">
        <f t="shared" si="7"/>
        <v>0.50762056555940971</v>
      </c>
      <c r="R39">
        <f t="shared" si="8"/>
        <v>2186.3465549975667</v>
      </c>
      <c r="S39">
        <f t="shared" si="9"/>
        <v>45427.122262131634</v>
      </c>
    </row>
    <row r="40" spans="1:19" x14ac:dyDescent="0.25">
      <c r="A40">
        <f>Input!G41</f>
        <v>190</v>
      </c>
      <c r="B40">
        <f t="shared" si="1"/>
        <v>37</v>
      </c>
      <c r="C40">
        <f t="shared" si="12"/>
        <v>-2.297683134313941</v>
      </c>
      <c r="D40">
        <f t="shared" si="2"/>
        <v>9.9511003631169093</v>
      </c>
      <c r="E40">
        <f t="shared" si="3"/>
        <v>0.10049139929353275</v>
      </c>
      <c r="F40">
        <f>Input!I41</f>
        <v>6108.9943417142858</v>
      </c>
      <c r="G40">
        <f t="shared" si="10"/>
        <v>1023.2591845714287</v>
      </c>
      <c r="H40">
        <f t="shared" si="11"/>
        <v>2.3994305022313944</v>
      </c>
      <c r="I40">
        <f t="shared" si="4"/>
        <v>1042154.6374782219</v>
      </c>
      <c r="J40">
        <f t="shared" si="5"/>
        <v>103907526.86830977</v>
      </c>
      <c r="O40">
        <f>Input!J41</f>
        <v>52.291615714285399</v>
      </c>
      <c r="P40">
        <f t="shared" si="6"/>
        <v>34.336991142857187</v>
      </c>
      <c r="Q40">
        <f t="shared" si="7"/>
        <v>0.69397847134908286</v>
      </c>
      <c r="R40">
        <f t="shared" si="8"/>
        <v>2662.3161690536485</v>
      </c>
      <c r="S40">
        <f t="shared" si="9"/>
        <v>45347.717687495802</v>
      </c>
    </row>
    <row r="41" spans="1:19" x14ac:dyDescent="0.25">
      <c r="A41">
        <f>Input!G42</f>
        <v>191</v>
      </c>
      <c r="B41">
        <f t="shared" si="1"/>
        <v>38</v>
      </c>
      <c r="C41">
        <f t="shared" si="12"/>
        <v>-2.2634086493105614</v>
      </c>
      <c r="D41">
        <f t="shared" si="2"/>
        <v>9.6158102927856195</v>
      </c>
      <c r="E41">
        <f t="shared" si="3"/>
        <v>0.10399539607704848</v>
      </c>
      <c r="F41">
        <f>Input!I42</f>
        <v>6166.3957959999998</v>
      </c>
      <c r="G41">
        <f t="shared" si="10"/>
        <v>1080.6606388571427</v>
      </c>
      <c r="H41">
        <f t="shared" si="11"/>
        <v>3.3371553101792815</v>
      </c>
      <c r="I41">
        <f t="shared" si="4"/>
        <v>1160625.8882017643</v>
      </c>
      <c r="J41">
        <f t="shared" si="5"/>
        <v>103888410.34419373</v>
      </c>
      <c r="O41">
        <f>Input!J42</f>
        <v>57.401454285713953</v>
      </c>
      <c r="P41">
        <f t="shared" si="6"/>
        <v>39.446829714285741</v>
      </c>
      <c r="Q41">
        <f t="shared" si="7"/>
        <v>0.93772480794788704</v>
      </c>
      <c r="R41">
        <f t="shared" si="8"/>
        <v>3188.1527465383488</v>
      </c>
      <c r="S41">
        <f t="shared" si="9"/>
        <v>45243.965517631106</v>
      </c>
    </row>
    <row r="42" spans="1:19" x14ac:dyDescent="0.25">
      <c r="A42">
        <f>Input!G43</f>
        <v>192</v>
      </c>
      <c r="B42">
        <f t="shared" si="1"/>
        <v>39</v>
      </c>
      <c r="C42">
        <f t="shared" si="12"/>
        <v>-2.2291341643071823</v>
      </c>
      <c r="D42">
        <f t="shared" si="2"/>
        <v>9.2918174084097132</v>
      </c>
      <c r="E42">
        <f t="shared" si="3"/>
        <v>0.10762157240573125</v>
      </c>
      <c r="F42">
        <f>Input!I43</f>
        <v>6224.3166570000003</v>
      </c>
      <c r="G42">
        <f t="shared" si="10"/>
        <v>1138.5814998571432</v>
      </c>
      <c r="H42">
        <f t="shared" si="11"/>
        <v>4.5900036671613709</v>
      </c>
      <c r="I42">
        <f t="shared" si="4"/>
        <v>1285936.7134311933</v>
      </c>
      <c r="J42">
        <f t="shared" si="5"/>
        <v>103862872.43362276</v>
      </c>
      <c r="O42">
        <f>Input!J43</f>
        <v>57.920861000000514</v>
      </c>
      <c r="P42">
        <f t="shared" si="6"/>
        <v>39.966236428572302</v>
      </c>
      <c r="Q42">
        <f t="shared" si="7"/>
        <v>1.2528483569820894</v>
      </c>
      <c r="R42">
        <f t="shared" si="8"/>
        <v>3211.2636569092956</v>
      </c>
      <c r="S42">
        <f t="shared" si="9"/>
        <v>45110.007298895434</v>
      </c>
    </row>
    <row r="43" spans="1:19" x14ac:dyDescent="0.25">
      <c r="A43">
        <f>Input!G44</f>
        <v>193</v>
      </c>
      <c r="B43">
        <f t="shared" si="1"/>
        <v>40</v>
      </c>
      <c r="C43">
        <f t="shared" si="12"/>
        <v>-2.1948596793038027</v>
      </c>
      <c r="D43">
        <f t="shared" si="2"/>
        <v>8.9787410652227404</v>
      </c>
      <c r="E43">
        <f t="shared" si="3"/>
        <v>0.11137418851216113</v>
      </c>
      <c r="F43">
        <f>Input!I44</f>
        <v>6281.6619592857151</v>
      </c>
      <c r="G43">
        <f t="shared" si="10"/>
        <v>1195.9268021428579</v>
      </c>
      <c r="H43">
        <f t="shared" si="11"/>
        <v>6.2456997310460576</v>
      </c>
      <c r="I43">
        <f t="shared" si="4"/>
        <v>1415341.1254357842</v>
      </c>
      <c r="J43">
        <f t="shared" si="5"/>
        <v>103829127.73940027</v>
      </c>
      <c r="O43">
        <f>Input!J44</f>
        <v>57.345302285714752</v>
      </c>
      <c r="P43">
        <f t="shared" si="6"/>
        <v>39.390677714286539</v>
      </c>
      <c r="Q43">
        <f t="shared" si="7"/>
        <v>1.6556960638846867</v>
      </c>
      <c r="R43">
        <f t="shared" si="8"/>
        <v>3101.3322411424933</v>
      </c>
      <c r="S43">
        <f t="shared" si="9"/>
        <v>44939.04699697344</v>
      </c>
    </row>
    <row r="44" spans="1:19" x14ac:dyDescent="0.25">
      <c r="A44">
        <f>Input!G45</f>
        <v>194</v>
      </c>
      <c r="B44">
        <f t="shared" si="1"/>
        <v>41</v>
      </c>
      <c r="C44">
        <f t="shared" si="12"/>
        <v>-2.1605851943004235</v>
      </c>
      <c r="D44">
        <f t="shared" si="2"/>
        <v>8.6762134438148522</v>
      </c>
      <c r="E44">
        <f t="shared" si="3"/>
        <v>0.11525765317736454</v>
      </c>
      <c r="F44">
        <f>Input!I45</f>
        <v>6341.6042947142851</v>
      </c>
      <c r="G44">
        <f t="shared" si="10"/>
        <v>1255.8691375714279</v>
      </c>
      <c r="H44">
        <f t="shared" si="11"/>
        <v>8.4108172456002741</v>
      </c>
      <c r="I44">
        <f t="shared" si="4"/>
        <v>1556152.2609501351</v>
      </c>
      <c r="J44">
        <f t="shared" si="5"/>
        <v>103785008.81364156</v>
      </c>
      <c r="O44">
        <f>Input!J45</f>
        <v>59.942335428570004</v>
      </c>
      <c r="P44">
        <f t="shared" si="6"/>
        <v>41.987710857141792</v>
      </c>
      <c r="Q44">
        <f t="shared" si="7"/>
        <v>2.165117514554217</v>
      </c>
      <c r="R44">
        <f t="shared" si="8"/>
        <v>3338.2069098836669</v>
      </c>
      <c r="S44">
        <f t="shared" si="9"/>
        <v>44723.323714158229</v>
      </c>
    </row>
    <row r="45" spans="1:19" x14ac:dyDescent="0.25">
      <c r="A45">
        <f>Input!G46</f>
        <v>195</v>
      </c>
      <c r="B45">
        <f t="shared" si="1"/>
        <v>42</v>
      </c>
      <c r="C45">
        <f t="shared" si="12"/>
        <v>-2.1263107092970444</v>
      </c>
      <c r="D45">
        <f t="shared" si="2"/>
        <v>8.3838791179981715</v>
      </c>
      <c r="E45">
        <f t="shared" si="3"/>
        <v>0.11927652891049451</v>
      </c>
      <c r="F45">
        <f>Input!I46</f>
        <v>6402.8521657142855</v>
      </c>
      <c r="G45">
        <f t="shared" si="10"/>
        <v>1317.1170085714284</v>
      </c>
      <c r="H45">
        <f t="shared" si="11"/>
        <v>11.213380594223352</v>
      </c>
      <c r="I45">
        <f t="shared" si="4"/>
        <v>1705384.2855640266</v>
      </c>
      <c r="J45">
        <f t="shared" si="5"/>
        <v>103727914.48033419</v>
      </c>
      <c r="O45">
        <f>Input!J46</f>
        <v>61.247871000000487</v>
      </c>
      <c r="P45">
        <f t="shared" si="6"/>
        <v>43.293246428572274</v>
      </c>
      <c r="Q45">
        <f t="shared" si="7"/>
        <v>2.802563348623079</v>
      </c>
      <c r="R45">
        <f t="shared" si="8"/>
        <v>3415.8539864641543</v>
      </c>
      <c r="S45">
        <f t="shared" si="9"/>
        <v>44454.117368066196</v>
      </c>
    </row>
    <row r="46" spans="1:19" x14ac:dyDescent="0.25">
      <c r="A46">
        <f>Input!G47</f>
        <v>196</v>
      </c>
      <c r="B46">
        <f t="shared" si="1"/>
        <v>43</v>
      </c>
      <c r="C46">
        <f t="shared" si="12"/>
        <v>-2.0920362242936648</v>
      </c>
      <c r="D46">
        <f t="shared" si="2"/>
        <v>8.1013946372324526</v>
      </c>
      <c r="E46">
        <f t="shared" si="3"/>
        <v>0.12343553730911863</v>
      </c>
      <c r="F46">
        <f>Input!I47</f>
        <v>6469.0414191428572</v>
      </c>
      <c r="G46">
        <f t="shared" si="10"/>
        <v>1383.3062620000001</v>
      </c>
      <c r="H46">
        <f t="shared" si="11"/>
        <v>14.805507485146553</v>
      </c>
      <c r="I46">
        <f t="shared" si="4"/>
        <v>1872794.3151077232</v>
      </c>
      <c r="J46">
        <f t="shared" si="5"/>
        <v>103654757.98461984</v>
      </c>
      <c r="O46">
        <f>Input!J47</f>
        <v>66.189253428571647</v>
      </c>
      <c r="P46">
        <f t="shared" si="6"/>
        <v>48.234628857143434</v>
      </c>
      <c r="Q46">
        <f t="shared" si="7"/>
        <v>3.5921268909232014</v>
      </c>
      <c r="R46">
        <f t="shared" si="8"/>
        <v>3918.4002507703708</v>
      </c>
      <c r="S46">
        <f t="shared" si="9"/>
        <v>44121.795333166476</v>
      </c>
    </row>
    <row r="47" spans="1:19" x14ac:dyDescent="0.25">
      <c r="A47">
        <f>Input!G48</f>
        <v>197</v>
      </c>
      <c r="B47">
        <f t="shared" si="1"/>
        <v>44</v>
      </c>
      <c r="C47">
        <f t="shared" si="12"/>
        <v>-2.0577617392902856</v>
      </c>
      <c r="D47">
        <f t="shared" si="2"/>
        <v>7.8284281231204043</v>
      </c>
      <c r="E47">
        <f t="shared" si="3"/>
        <v>0.12773956460641309</v>
      </c>
      <c r="F47">
        <f>Input!I48</f>
        <v>6533.5320724285712</v>
      </c>
      <c r="G47">
        <f t="shared" si="10"/>
        <v>1447.796915285714</v>
      </c>
      <c r="H47">
        <f t="shared" si="11"/>
        <v>19.366026813806201</v>
      </c>
      <c r="I47">
        <f t="shared" si="4"/>
        <v>2040414.803140644</v>
      </c>
      <c r="J47">
        <f t="shared" si="5"/>
        <v>103561916.59385297</v>
      </c>
      <c r="O47">
        <f>Input!J48</f>
        <v>64.490653285713961</v>
      </c>
      <c r="P47">
        <f t="shared" si="6"/>
        <v>46.536028714285749</v>
      </c>
      <c r="Q47">
        <f t="shared" si="7"/>
        <v>4.5605193286596464</v>
      </c>
      <c r="R47">
        <f t="shared" si="8"/>
        <v>3591.6209561104747</v>
      </c>
      <c r="S47">
        <f t="shared" si="9"/>
        <v>43715.907798808606</v>
      </c>
    </row>
    <row r="48" spans="1:19" x14ac:dyDescent="0.25">
      <c r="A48">
        <f>Input!G49</f>
        <v>198</v>
      </c>
      <c r="B48">
        <f t="shared" si="1"/>
        <v>45</v>
      </c>
      <c r="C48">
        <f t="shared" si="12"/>
        <v>-2.0234872542869065</v>
      </c>
      <c r="D48">
        <f t="shared" si="2"/>
        <v>7.5646588794985554</v>
      </c>
      <c r="E48">
        <f t="shared" si="3"/>
        <v>0.13219366741177996</v>
      </c>
      <c r="F48">
        <f>Input!I49</f>
        <v>6598.1631058571429</v>
      </c>
      <c r="G48">
        <f t="shared" si="10"/>
        <v>1512.4279487142858</v>
      </c>
      <c r="H48">
        <f t="shared" si="11"/>
        <v>25.102997198939363</v>
      </c>
      <c r="I48">
        <f t="shared" si="4"/>
        <v>2212135.5114001273</v>
      </c>
      <c r="J48">
        <f t="shared" si="5"/>
        <v>103445184.51753788</v>
      </c>
      <c r="O48">
        <f>Input!J49</f>
        <v>64.631033428571754</v>
      </c>
      <c r="P48">
        <f t="shared" si="6"/>
        <v>46.676408857143542</v>
      </c>
      <c r="Q48">
        <f t="shared" si="7"/>
        <v>5.7369703851331604</v>
      </c>
      <c r="R48">
        <f t="shared" si="8"/>
        <v>3468.5106617645192</v>
      </c>
      <c r="S48">
        <f t="shared" si="9"/>
        <v>43225.338839193828</v>
      </c>
    </row>
    <row r="49" spans="1:19" x14ac:dyDescent="0.25">
      <c r="A49">
        <f>Input!G50</f>
        <v>199</v>
      </c>
      <c r="B49">
        <f t="shared" si="1"/>
        <v>46</v>
      </c>
      <c r="C49">
        <f t="shared" si="12"/>
        <v>-1.9892127692835269</v>
      </c>
      <c r="D49">
        <f t="shared" si="2"/>
        <v>7.3097770156656763</v>
      </c>
      <c r="E49">
        <f t="shared" si="3"/>
        <v>0.13680307865163155</v>
      </c>
      <c r="F49">
        <f>Input!I50</f>
        <v>6663.3275838571426</v>
      </c>
      <c r="G49">
        <f t="shared" si="10"/>
        <v>1577.5924267142855</v>
      </c>
      <c r="H49">
        <f t="shared" si="11"/>
        <v>32.256045791058888</v>
      </c>
      <c r="I49">
        <f t="shared" si="4"/>
        <v>2388064.5302048959</v>
      </c>
      <c r="J49">
        <f t="shared" si="5"/>
        <v>103299731.22204719</v>
      </c>
      <c r="O49">
        <f>Input!J50</f>
        <v>65.16447799999969</v>
      </c>
      <c r="P49">
        <f t="shared" si="6"/>
        <v>47.209853428571478</v>
      </c>
      <c r="Q49">
        <f t="shared" si="7"/>
        <v>7.1530485921195233</v>
      </c>
      <c r="R49">
        <f t="shared" si="8"/>
        <v>3365.3259419454635</v>
      </c>
      <c r="S49">
        <f t="shared" si="9"/>
        <v>42638.518849226843</v>
      </c>
    </row>
    <row r="50" spans="1:19" x14ac:dyDescent="0.25">
      <c r="A50">
        <f>Input!G51</f>
        <v>200</v>
      </c>
      <c r="B50">
        <f t="shared" si="1"/>
        <v>47</v>
      </c>
      <c r="C50">
        <f t="shared" si="12"/>
        <v>-1.9549382842801477</v>
      </c>
      <c r="D50">
        <f t="shared" si="2"/>
        <v>7.0634830823060408</v>
      </c>
      <c r="E50">
        <f t="shared" si="3"/>
        <v>0.14157321371732179</v>
      </c>
      <c r="F50">
        <f>Input!I51</f>
        <v>6731.2575512857147</v>
      </c>
      <c r="G50">
        <f t="shared" si="10"/>
        <v>1645.5223941428576</v>
      </c>
      <c r="H50">
        <f t="shared" si="11"/>
        <v>41.098443648502645</v>
      </c>
      <c r="I50">
        <f t="shared" si="4"/>
        <v>2574176.2129199128</v>
      </c>
      <c r="J50">
        <f t="shared" si="5"/>
        <v>103120067.37966694</v>
      </c>
      <c r="O50">
        <f>Input!J51</f>
        <v>67.929967428572127</v>
      </c>
      <c r="P50">
        <f t="shared" si="6"/>
        <v>49.975342857143914</v>
      </c>
      <c r="Q50">
        <f t="shared" si="7"/>
        <v>8.8423978574437552</v>
      </c>
      <c r="R50">
        <f t="shared" si="8"/>
        <v>3491.3408778229355</v>
      </c>
      <c r="S50">
        <f t="shared" si="9"/>
        <v>41943.702028308304</v>
      </c>
    </row>
    <row r="51" spans="1:19" x14ac:dyDescent="0.25">
      <c r="A51">
        <f>Input!G52</f>
        <v>201</v>
      </c>
      <c r="B51">
        <f t="shared" si="1"/>
        <v>48</v>
      </c>
      <c r="C51">
        <f t="shared" si="12"/>
        <v>-1.9206637992767683</v>
      </c>
      <c r="D51">
        <f t="shared" si="2"/>
        <v>6.8254877196797876</v>
      </c>
      <c r="E51">
        <f t="shared" si="3"/>
        <v>0.14650967682744789</v>
      </c>
      <c r="F51">
        <f>Input!I52</f>
        <v>6798.0785154285713</v>
      </c>
      <c r="G51">
        <f t="shared" si="10"/>
        <v>1712.3433582857142</v>
      </c>
      <c r="H51">
        <f t="shared" si="11"/>
        <v>51.938833595477199</v>
      </c>
      <c r="I51">
        <f t="shared" si="4"/>
        <v>2756943.1856118115</v>
      </c>
      <c r="J51">
        <f t="shared" si="5"/>
        <v>102900020.79867005</v>
      </c>
      <c r="O51">
        <f>Input!J52</f>
        <v>66.82096414285661</v>
      </c>
      <c r="P51">
        <f t="shared" si="6"/>
        <v>48.866339571428398</v>
      </c>
      <c r="Q51">
        <f t="shared" si="7"/>
        <v>10.840389946974556</v>
      </c>
      <c r="R51">
        <f t="shared" si="8"/>
        <v>3133.824687300656</v>
      </c>
      <c r="S51">
        <f t="shared" si="9"/>
        <v>41129.309982222287</v>
      </c>
    </row>
    <row r="52" spans="1:19" x14ac:dyDescent="0.25">
      <c r="A52">
        <f>Input!G53</f>
        <v>202</v>
      </c>
      <c r="B52">
        <f t="shared" si="1"/>
        <v>49</v>
      </c>
      <c r="C52">
        <f t="shared" si="12"/>
        <v>-1.886389314273389</v>
      </c>
      <c r="D52">
        <f t="shared" si="2"/>
        <v>6.5955113176671007</v>
      </c>
      <c r="E52">
        <f t="shared" si="3"/>
        <v>0.15161826761199618</v>
      </c>
      <c r="F52">
        <f>Input!I53</f>
        <v>6866.570003714286</v>
      </c>
      <c r="G52">
        <f t="shared" si="10"/>
        <v>1780.8348465714289</v>
      </c>
      <c r="H52">
        <f t="shared" si="11"/>
        <v>65.122529209103746</v>
      </c>
      <c r="I52">
        <f t="shared" si="4"/>
        <v>2943668.7559488001</v>
      </c>
      <c r="J52">
        <f t="shared" si="5"/>
        <v>102632724.7214071</v>
      </c>
      <c r="O52">
        <f>Input!J53</f>
        <v>68.491488285714695</v>
      </c>
      <c r="P52">
        <f t="shared" si="6"/>
        <v>50.536863714286483</v>
      </c>
      <c r="Q52">
        <f t="shared" si="7"/>
        <v>13.183695613626547</v>
      </c>
      <c r="R52">
        <f t="shared" si="8"/>
        <v>3058.9519302586873</v>
      </c>
      <c r="S52">
        <f t="shared" si="9"/>
        <v>40184.339300133135</v>
      </c>
    </row>
    <row r="53" spans="1:19" x14ac:dyDescent="0.25">
      <c r="A53">
        <f>Input!G54</f>
        <v>203</v>
      </c>
      <c r="B53">
        <f t="shared" si="1"/>
        <v>50</v>
      </c>
      <c r="C53">
        <f t="shared" si="12"/>
        <v>-1.8521148292700096</v>
      </c>
      <c r="D53">
        <f t="shared" si="2"/>
        <v>6.3732836872667642</v>
      </c>
      <c r="E53">
        <f t="shared" si="3"/>
        <v>0.15690498792606836</v>
      </c>
      <c r="F53">
        <f>Input!I54</f>
        <v>6935.5528225714288</v>
      </c>
      <c r="G53">
        <f t="shared" si="10"/>
        <v>1849.8176654285717</v>
      </c>
      <c r="H53">
        <f t="shared" si="11"/>
        <v>81.032309467893242</v>
      </c>
      <c r="I53">
        <f t="shared" si="4"/>
        <v>3128601.6354609434</v>
      </c>
      <c r="J53">
        <f t="shared" si="5"/>
        <v>102310620.84174392</v>
      </c>
      <c r="O53">
        <f>Input!J54</f>
        <v>68.982818857142775</v>
      </c>
      <c r="P53">
        <f t="shared" si="6"/>
        <v>51.028194285714562</v>
      </c>
      <c r="Q53">
        <f t="shared" si="7"/>
        <v>15.9097802587895</v>
      </c>
      <c r="R53">
        <f t="shared" si="8"/>
        <v>2816.7474260622971</v>
      </c>
      <c r="S53">
        <f t="shared" si="9"/>
        <v>39098.827245075729</v>
      </c>
    </row>
    <row r="54" spans="1:19" x14ac:dyDescent="0.25">
      <c r="A54">
        <f>Input!G55</f>
        <v>204</v>
      </c>
      <c r="B54">
        <f t="shared" si="1"/>
        <v>51</v>
      </c>
      <c r="C54">
        <f t="shared" si="12"/>
        <v>-1.8178403442666304</v>
      </c>
      <c r="D54">
        <f t="shared" si="2"/>
        <v>6.158543743163178</v>
      </c>
      <c r="E54">
        <f t="shared" si="3"/>
        <v>0.16237604890119295</v>
      </c>
      <c r="F54">
        <f>Input!I55</f>
        <v>7006.121937428572</v>
      </c>
      <c r="G54">
        <f t="shared" si="10"/>
        <v>1920.3867802857148</v>
      </c>
      <c r="H54">
        <f t="shared" si="11"/>
        <v>100.0886425168251</v>
      </c>
      <c r="I54">
        <f t="shared" si="4"/>
        <v>3313485.310364888</v>
      </c>
      <c r="J54">
        <f t="shared" si="5"/>
        <v>101925479.27417451</v>
      </c>
      <c r="O54">
        <f>Input!J55</f>
        <v>70.569114857143177</v>
      </c>
      <c r="P54">
        <f t="shared" si="6"/>
        <v>52.614490285714965</v>
      </c>
      <c r="Q54">
        <f t="shared" si="7"/>
        <v>19.056333048931858</v>
      </c>
      <c r="R54">
        <f t="shared" si="8"/>
        <v>2653.5666896203866</v>
      </c>
      <c r="S54">
        <f t="shared" si="9"/>
        <v>37864.365628941625</v>
      </c>
    </row>
    <row r="55" spans="1:19" x14ac:dyDescent="0.25">
      <c r="A55">
        <f>Input!G56</f>
        <v>205</v>
      </c>
      <c r="B55">
        <f t="shared" si="1"/>
        <v>52</v>
      </c>
      <c r="C55">
        <f t="shared" si="12"/>
        <v>-1.7835658592632511</v>
      </c>
      <c r="D55">
        <f t="shared" si="2"/>
        <v>5.9510391969888774</v>
      </c>
      <c r="E55">
        <f t="shared" si="3"/>
        <v>0.16803787824250641</v>
      </c>
      <c r="F55">
        <f>Input!I56</f>
        <v>7073.9115247142854</v>
      </c>
      <c r="G55">
        <f t="shared" si="10"/>
        <v>1988.1763675714283</v>
      </c>
      <c r="H55">
        <f t="shared" si="11"/>
        <v>122.74928369989041</v>
      </c>
      <c r="I55">
        <f t="shared" si="4"/>
        <v>3479818.2052414697</v>
      </c>
      <c r="J55">
        <f t="shared" si="5"/>
        <v>101468437.49928549</v>
      </c>
      <c r="O55">
        <f>Input!J56</f>
        <v>67.789587285713424</v>
      </c>
      <c r="P55">
        <f t="shared" si="6"/>
        <v>49.834962714285211</v>
      </c>
      <c r="Q55">
        <f t="shared" si="7"/>
        <v>22.660641183065302</v>
      </c>
      <c r="R55">
        <f t="shared" si="8"/>
        <v>2036.6217763357192</v>
      </c>
      <c r="S55">
        <f t="shared" si="9"/>
        <v>36474.648742614045</v>
      </c>
    </row>
    <row r="56" spans="1:19" x14ac:dyDescent="0.25">
      <c r="A56">
        <f>Input!G57</f>
        <v>206</v>
      </c>
      <c r="B56">
        <f t="shared" si="1"/>
        <v>53</v>
      </c>
      <c r="C56">
        <f t="shared" si="12"/>
        <v>-1.7492913742598717</v>
      </c>
      <c r="D56">
        <f t="shared" si="2"/>
        <v>5.7505262609222108</v>
      </c>
      <c r="E56">
        <f t="shared" si="3"/>
        <v>0.17389712778037644</v>
      </c>
      <c r="F56">
        <f>Input!I57</f>
        <v>7144.8596659999994</v>
      </c>
      <c r="G56">
        <f t="shared" si="10"/>
        <v>2059.1245088571422</v>
      </c>
      <c r="H56">
        <f t="shared" si="11"/>
        <v>149.50820708147165</v>
      </c>
      <c r="I56">
        <f t="shared" si="4"/>
        <v>3646634.4200073886</v>
      </c>
      <c r="J56">
        <f t="shared" si="5"/>
        <v>100930060.01115592</v>
      </c>
      <c r="O56">
        <f>Input!J57</f>
        <v>70.948141285713973</v>
      </c>
      <c r="P56">
        <f t="shared" si="6"/>
        <v>52.993516714285761</v>
      </c>
      <c r="Q56">
        <f t="shared" si="7"/>
        <v>26.758923381581226</v>
      </c>
      <c r="R56">
        <f t="shared" si="8"/>
        <v>1952.6869789789262</v>
      </c>
      <c r="S56">
        <f t="shared" si="9"/>
        <v>34926.037144461669</v>
      </c>
    </row>
    <row r="57" spans="1:19" x14ac:dyDescent="0.25">
      <c r="A57">
        <f>Input!G58</f>
        <v>207</v>
      </c>
      <c r="B57">
        <f t="shared" si="1"/>
        <v>54</v>
      </c>
      <c r="C57">
        <f t="shared" si="12"/>
        <v>-1.7150168892564923</v>
      </c>
      <c r="D57">
        <f t="shared" si="2"/>
        <v>5.5567693612719093</v>
      </c>
      <c r="E57">
        <f t="shared" si="3"/>
        <v>0.17996068128534065</v>
      </c>
      <c r="F57">
        <f>Input!I58</f>
        <v>7216.130681857142</v>
      </c>
      <c r="G57">
        <f t="shared" si="10"/>
        <v>2130.3955247142849</v>
      </c>
      <c r="H57">
        <f t="shared" si="11"/>
        <v>180.89384561424569</v>
      </c>
      <c r="I57">
        <f t="shared" si="4"/>
        <v>3800556.7968138722</v>
      </c>
      <c r="J57">
        <f t="shared" si="5"/>
        <v>100300420.0019293</v>
      </c>
      <c r="O57">
        <f>Input!J58</f>
        <v>71.271015857142629</v>
      </c>
      <c r="P57">
        <f t="shared" si="6"/>
        <v>53.316391285714417</v>
      </c>
      <c r="Q57">
        <f t="shared" si="7"/>
        <v>31.385638532774031</v>
      </c>
      <c r="R57">
        <f t="shared" si="8"/>
        <v>1590.8433243072568</v>
      </c>
      <c r="S57">
        <f t="shared" si="9"/>
        <v>33218.115475746126</v>
      </c>
    </row>
    <row r="58" spans="1:19" x14ac:dyDescent="0.25">
      <c r="A58">
        <f>Input!G59</f>
        <v>208</v>
      </c>
      <c r="B58">
        <f t="shared" si="1"/>
        <v>55</v>
      </c>
      <c r="C58">
        <f t="shared" si="12"/>
        <v>-1.6807424042531132</v>
      </c>
      <c r="D58">
        <f t="shared" si="2"/>
        <v>5.3695408617120863</v>
      </c>
      <c r="E58">
        <f t="shared" si="3"/>
        <v>0.18623566255554083</v>
      </c>
      <c r="F58">
        <f>Input!I59</f>
        <v>7289.6898944285704</v>
      </c>
      <c r="G58">
        <f t="shared" si="10"/>
        <v>2203.9547372857132</v>
      </c>
      <c r="H58">
        <f t="shared" si="11"/>
        <v>217.466632322066</v>
      </c>
      <c r="I58">
        <f t="shared" si="4"/>
        <v>3946134.9911620622</v>
      </c>
      <c r="J58">
        <f t="shared" si="5"/>
        <v>99569203.940791339</v>
      </c>
      <c r="O58">
        <f>Input!J59</f>
        <v>73.559212571428361</v>
      </c>
      <c r="P58">
        <f t="shared" si="6"/>
        <v>55.604588000000149</v>
      </c>
      <c r="Q58">
        <f t="shared" si="7"/>
        <v>36.572786707820327</v>
      </c>
      <c r="R58">
        <f t="shared" si="8"/>
        <v>1367.9956981641733</v>
      </c>
      <c r="S58">
        <f t="shared" si="9"/>
        <v>31354.219581192341</v>
      </c>
    </row>
    <row r="59" spans="1:19" x14ac:dyDescent="0.25">
      <c r="A59">
        <f>Input!G60</f>
        <v>209</v>
      </c>
      <c r="B59">
        <f t="shared" si="1"/>
        <v>56</v>
      </c>
      <c r="C59">
        <f t="shared" si="12"/>
        <v>-1.6464679192497338</v>
      </c>
      <c r="D59">
        <f t="shared" si="2"/>
        <v>5.188620795842481</v>
      </c>
      <c r="E59">
        <f t="shared" si="3"/>
        <v>0.19272944378615534</v>
      </c>
      <c r="F59">
        <f>Input!I60</f>
        <v>7363.0946888571425</v>
      </c>
      <c r="G59">
        <f t="shared" si="10"/>
        <v>2277.3595317142854</v>
      </c>
      <c r="H59">
        <f t="shared" si="11"/>
        <v>259.81585270999045</v>
      </c>
      <c r="I59">
        <f t="shared" si="4"/>
        <v>4070482.4966901857</v>
      </c>
      <c r="J59">
        <f t="shared" si="5"/>
        <v>98725839.346316949</v>
      </c>
      <c r="O59">
        <f>Input!J60</f>
        <v>73.404794428572131</v>
      </c>
      <c r="P59">
        <f t="shared" si="6"/>
        <v>55.450169857143919</v>
      </c>
      <c r="Q59">
        <f t="shared" si="7"/>
        <v>42.349220387924454</v>
      </c>
      <c r="R59">
        <f t="shared" si="8"/>
        <v>964.44867899414987</v>
      </c>
      <c r="S59">
        <f t="shared" si="9"/>
        <v>29341.906363522379</v>
      </c>
    </row>
    <row r="60" spans="1:19" x14ac:dyDescent="0.25">
      <c r="A60">
        <f>Input!G61</f>
        <v>210</v>
      </c>
      <c r="B60">
        <f t="shared" si="1"/>
        <v>57</v>
      </c>
      <c r="C60">
        <f t="shared" si="12"/>
        <v>-1.6121934342463544</v>
      </c>
      <c r="D60">
        <f t="shared" si="2"/>
        <v>5.0137966087597681</v>
      </c>
      <c r="E60">
        <f t="shared" si="3"/>
        <v>0.19944965423066172</v>
      </c>
      <c r="F60">
        <f>Input!I61</f>
        <v>7437.6084865714283</v>
      </c>
      <c r="G60">
        <f t="shared" si="10"/>
        <v>2351.8733294285712</v>
      </c>
      <c r="H60">
        <f t="shared" si="11"/>
        <v>308.55583643205978</v>
      </c>
      <c r="I60">
        <f t="shared" si="4"/>
        <v>4175146.3771855487</v>
      </c>
      <c r="J60">
        <f t="shared" si="5"/>
        <v>97759645.424044356</v>
      </c>
      <c r="O60">
        <f>Input!J61</f>
        <v>74.513797714285829</v>
      </c>
      <c r="P60">
        <f t="shared" si="6"/>
        <v>56.559173142857617</v>
      </c>
      <c r="Q60">
        <f t="shared" si="7"/>
        <v>48.739983722069319</v>
      </c>
      <c r="R60">
        <f t="shared" si="8"/>
        <v>664.28948770537556</v>
      </c>
      <c r="S60">
        <f t="shared" si="9"/>
        <v>27193.339245147639</v>
      </c>
    </row>
    <row r="61" spans="1:19" x14ac:dyDescent="0.25">
      <c r="A61">
        <f>Input!G62</f>
        <v>211</v>
      </c>
      <c r="B61">
        <f t="shared" si="1"/>
        <v>58</v>
      </c>
      <c r="C61">
        <f t="shared" si="12"/>
        <v>-1.5779189492429753</v>
      </c>
      <c r="D61">
        <f t="shared" si="2"/>
        <v>4.8448629073362932</v>
      </c>
      <c r="E61">
        <f t="shared" si="3"/>
        <v>0.20640418916410583</v>
      </c>
      <c r="F61">
        <f>Input!I62</f>
        <v>7515.4773705714297</v>
      </c>
      <c r="G61">
        <f t="shared" si="10"/>
        <v>2429.7422134285725</v>
      </c>
      <c r="H61">
        <f t="shared" si="11"/>
        <v>364.32153339830518</v>
      </c>
      <c r="I61">
        <f t="shared" si="4"/>
        <v>4265962.585496692</v>
      </c>
      <c r="J61">
        <f t="shared" si="5"/>
        <v>96660005.560744122</v>
      </c>
      <c r="O61">
        <f>Input!J62</f>
        <v>77.868884000001344</v>
      </c>
      <c r="P61">
        <f t="shared" si="6"/>
        <v>59.914259428573132</v>
      </c>
      <c r="Q61">
        <f t="shared" si="7"/>
        <v>55.765696966245407</v>
      </c>
      <c r="R61">
        <f t="shared" si="8"/>
        <v>488.55087704919657</v>
      </c>
      <c r="S61">
        <f t="shared" si="9"/>
        <v>24925.563030811329</v>
      </c>
    </row>
    <row r="62" spans="1:19" x14ac:dyDescent="0.25">
      <c r="A62">
        <f>Input!G63</f>
        <v>212</v>
      </c>
      <c r="B62">
        <f t="shared" si="1"/>
        <v>59</v>
      </c>
      <c r="C62">
        <f t="shared" si="12"/>
        <v>-1.5436444642395959</v>
      </c>
      <c r="D62">
        <f t="shared" si="2"/>
        <v>4.6816212189128619</v>
      </c>
      <c r="E62">
        <f t="shared" si="3"/>
        <v>0.21360121915890795</v>
      </c>
      <c r="F62">
        <f>Input!I63</f>
        <v>7597.684002142857</v>
      </c>
      <c r="G62">
        <f t="shared" si="10"/>
        <v>2511.9488449999999</v>
      </c>
      <c r="H62">
        <f t="shared" si="11"/>
        <v>427.76353538921114</v>
      </c>
      <c r="I62">
        <f t="shared" si="4"/>
        <v>4343828.4047974199</v>
      </c>
      <c r="J62">
        <f t="shared" si="5"/>
        <v>95416559.952672288</v>
      </c>
      <c r="O62">
        <f>Input!J63</f>
        <v>82.206631571427351</v>
      </c>
      <c r="P62">
        <f t="shared" si="6"/>
        <v>64.252006999999139</v>
      </c>
      <c r="Q62">
        <f t="shared" si="7"/>
        <v>63.442001990905943</v>
      </c>
      <c r="R62">
        <f t="shared" si="8"/>
        <v>352.11132329417904</v>
      </c>
      <c r="S62">
        <f t="shared" si="9"/>
        <v>22560.644450967673</v>
      </c>
    </row>
    <row r="63" spans="1:19" x14ac:dyDescent="0.25">
      <c r="A63">
        <f>Input!G64</f>
        <v>213</v>
      </c>
      <c r="B63">
        <f t="shared" si="1"/>
        <v>60</v>
      </c>
      <c r="C63">
        <f t="shared" si="12"/>
        <v>-1.5093699792362165</v>
      </c>
      <c r="D63">
        <f t="shared" si="2"/>
        <v>4.5238797581220798</v>
      </c>
      <c r="E63">
        <f t="shared" si="3"/>
        <v>0.22104919968410316</v>
      </c>
      <c r="F63">
        <f>Input!I64</f>
        <v>7676.2267111428573</v>
      </c>
      <c r="G63">
        <f t="shared" si="10"/>
        <v>2590.4915540000002</v>
      </c>
      <c r="H63">
        <f t="shared" si="11"/>
        <v>499.5426183431432</v>
      </c>
      <c r="I63">
        <f t="shared" si="4"/>
        <v>4372067.4515245426</v>
      </c>
      <c r="J63">
        <f t="shared" si="5"/>
        <v>94019415.920128196</v>
      </c>
      <c r="O63">
        <f>Input!J64</f>
        <v>78.542709000000286</v>
      </c>
      <c r="P63">
        <f t="shared" si="6"/>
        <v>60.588084428572074</v>
      </c>
      <c r="Q63">
        <f t="shared" si="7"/>
        <v>71.77908295393209</v>
      </c>
      <c r="R63">
        <f t="shared" si="8"/>
        <v>45.74663729105211</v>
      </c>
      <c r="S63">
        <f t="shared" si="9"/>
        <v>20125.658697906998</v>
      </c>
    </row>
    <row r="64" spans="1:19" x14ac:dyDescent="0.25">
      <c r="A64">
        <f>Input!G65</f>
        <v>214</v>
      </c>
      <c r="B64">
        <f t="shared" si="1"/>
        <v>61</v>
      </c>
      <c r="C64">
        <f t="shared" si="12"/>
        <v>-1.4750954942328371</v>
      </c>
      <c r="D64">
        <f t="shared" si="2"/>
        <v>4.3714532015682943</v>
      </c>
      <c r="E64">
        <f t="shared" si="3"/>
        <v>0.22875688103929417</v>
      </c>
      <c r="F64">
        <f>Input!I65</f>
        <v>7756.4399441428568</v>
      </c>
      <c r="G64">
        <f t="shared" si="10"/>
        <v>2670.7047869999997</v>
      </c>
      <c r="H64">
        <f t="shared" si="11"/>
        <v>580.32389235596952</v>
      </c>
      <c r="I64">
        <f t="shared" si="4"/>
        <v>4369692.2846927764</v>
      </c>
      <c r="J64">
        <f t="shared" si="5"/>
        <v>92459372.750639424</v>
      </c>
      <c r="O64">
        <f>Input!J65</f>
        <v>80.213232999999491</v>
      </c>
      <c r="P64">
        <f t="shared" si="6"/>
        <v>62.258608428571279</v>
      </c>
      <c r="Q64">
        <f t="shared" si="7"/>
        <v>80.781274012826302</v>
      </c>
      <c r="R64">
        <f t="shared" si="8"/>
        <v>0.32267059225330896</v>
      </c>
      <c r="S64">
        <f t="shared" si="9"/>
        <v>17652.507711740069</v>
      </c>
    </row>
    <row r="65" spans="1:19" x14ac:dyDescent="0.25">
      <c r="A65">
        <f>Input!G66</f>
        <v>215</v>
      </c>
      <c r="B65">
        <f t="shared" si="1"/>
        <v>62</v>
      </c>
      <c r="C65">
        <f t="shared" si="12"/>
        <v>-1.440821009229458</v>
      </c>
      <c r="D65">
        <f t="shared" si="2"/>
        <v>4.2241624700994116</v>
      </c>
      <c r="E65">
        <f t="shared" si="3"/>
        <v>0.23673331863498753</v>
      </c>
      <c r="F65">
        <f>Input!I66</f>
        <v>7842.605296714285</v>
      </c>
      <c r="G65">
        <f t="shared" si="10"/>
        <v>2756.8701395714279</v>
      </c>
      <c r="H65">
        <f t="shared" si="11"/>
        <v>670.77065575328447</v>
      </c>
      <c r="I65">
        <f t="shared" si="4"/>
        <v>4351811.0563863236</v>
      </c>
      <c r="J65">
        <f t="shared" si="5"/>
        <v>90728157.245576262</v>
      </c>
      <c r="O65">
        <f>Input!J66</f>
        <v>86.16535257142823</v>
      </c>
      <c r="P65">
        <f t="shared" si="6"/>
        <v>68.210728000000017</v>
      </c>
      <c r="Q65">
        <f t="shared" si="7"/>
        <v>90.446763397314953</v>
      </c>
      <c r="R65">
        <f t="shared" si="8"/>
        <v>18.330478660020038</v>
      </c>
      <c r="S65">
        <f t="shared" si="9"/>
        <v>15177.562588366929</v>
      </c>
    </row>
    <row r="66" spans="1:19" x14ac:dyDescent="0.25">
      <c r="A66">
        <f>Input!G67</f>
        <v>216</v>
      </c>
      <c r="B66">
        <f t="shared" si="1"/>
        <v>63</v>
      </c>
      <c r="C66">
        <f t="shared" si="12"/>
        <v>-1.4065465242260786</v>
      </c>
      <c r="D66">
        <f t="shared" si="2"/>
        <v>4.0818345184148006</v>
      </c>
      <c r="E66">
        <f t="shared" si="3"/>
        <v>0.24498788363139096</v>
      </c>
      <c r="F66">
        <f>Input!I67</f>
        <v>7935.8738861428574</v>
      </c>
      <c r="G66">
        <f t="shared" si="10"/>
        <v>2850.1387290000002</v>
      </c>
      <c r="H66">
        <f t="shared" si="11"/>
        <v>771.53805614801331</v>
      </c>
      <c r="I66">
        <f t="shared" si="4"/>
        <v>4320580.7571807327</v>
      </c>
      <c r="J66">
        <f t="shared" si="5"/>
        <v>88818665.54795517</v>
      </c>
      <c r="O66">
        <f>Input!J67</f>
        <v>93.268589428572341</v>
      </c>
      <c r="P66">
        <f t="shared" si="6"/>
        <v>75.313964857144128</v>
      </c>
      <c r="Q66">
        <f t="shared" si="7"/>
        <v>100.76740039472887</v>
      </c>
      <c r="R66">
        <f t="shared" si="8"/>
        <v>56.232165906149369</v>
      </c>
      <c r="S66">
        <f t="shared" si="9"/>
        <v>12741.129928593436</v>
      </c>
    </row>
    <row r="67" spans="1:19" x14ac:dyDescent="0.25">
      <c r="A67">
        <f>Input!G68</f>
        <v>217</v>
      </c>
      <c r="B67">
        <f t="shared" si="1"/>
        <v>64</v>
      </c>
      <c r="C67">
        <f t="shared" ref="C67:C98" si="13">(B67-$AB$3)/$AC$3</f>
        <v>-1.3722720392226992</v>
      </c>
      <c r="D67">
        <f t="shared" si="2"/>
        <v>3.9443021317621052</v>
      </c>
      <c r="E67">
        <f t="shared" si="3"/>
        <v>0.25353027394817063</v>
      </c>
      <c r="F67">
        <f>Input!I68</f>
        <v>8038.7304417142859</v>
      </c>
      <c r="G67">
        <f t="shared" si="10"/>
        <v>2952.9952845714288</v>
      </c>
      <c r="H67">
        <f t="shared" si="11"/>
        <v>883.26666507761365</v>
      </c>
      <c r="I67">
        <f t="shared" si="4"/>
        <v>4283776.5583517738</v>
      </c>
      <c r="J67">
        <f t="shared" si="5"/>
        <v>86725206.329713956</v>
      </c>
      <c r="O67">
        <f>Input!J68</f>
        <v>102.85655557142854</v>
      </c>
      <c r="P67">
        <f t="shared" si="6"/>
        <v>84.901931000000332</v>
      </c>
      <c r="Q67">
        <f t="shared" si="7"/>
        <v>111.72860892960033</v>
      </c>
      <c r="R67">
        <f t="shared" si="8"/>
        <v>78.713330790247213</v>
      </c>
      <c r="S67">
        <f t="shared" si="9"/>
        <v>10386.749817389034</v>
      </c>
    </row>
    <row r="68" spans="1:19" x14ac:dyDescent="0.25">
      <c r="A68">
        <f>Input!G69</f>
        <v>218</v>
      </c>
      <c r="B68">
        <f t="shared" ref="B68:B110" si="14">A68-$A$3</f>
        <v>65</v>
      </c>
      <c r="C68">
        <f t="shared" si="13"/>
        <v>-1.3379975542193199</v>
      </c>
      <c r="D68">
        <f t="shared" ref="D68:D131" si="15">EXP(-C68)</f>
        <v>3.8114037294840957</v>
      </c>
      <c r="E68">
        <f t="shared" ref="E68:E131" si="16">EXP(C68)</f>
        <v>0.26237052565810398</v>
      </c>
      <c r="F68">
        <f>Input!I69</f>
        <v>8144.1980685714288</v>
      </c>
      <c r="G68">
        <f t="shared" si="10"/>
        <v>3058.4629114285717</v>
      </c>
      <c r="H68">
        <f t="shared" si="11"/>
        <v>1006.5760736335208</v>
      </c>
      <c r="I68">
        <f t="shared" ref="I68:I110" si="17">(G68-H68)^2</f>
        <v>4210239.5951165743</v>
      </c>
      <c r="J68">
        <f t="shared" ref="J68:J110" si="18">(H68-$K$4)^2</f>
        <v>84443740.039530426</v>
      </c>
      <c r="O68">
        <f>Input!J69</f>
        <v>105.46762685714293</v>
      </c>
      <c r="P68">
        <f t="shared" ref="P68:P110" si="19">O68-$O$3</f>
        <v>87.51300228571472</v>
      </c>
      <c r="Q68">
        <f t="shared" ref="Q68:Q131" si="20">$AA$3*(EXP(1-C68-D68))</f>
        <v>123.3094085559071</v>
      </c>
      <c r="R68">
        <f t="shared" ref="R68:R110" si="21">(O68-Q68)^2</f>
        <v>318.32917418635594</v>
      </c>
      <c r="S68">
        <f t="shared" ref="S68:S110" si="22">(Q68-$T$4)^2</f>
        <v>8160.3409644284802</v>
      </c>
    </row>
    <row r="69" spans="1:19" x14ac:dyDescent="0.25">
      <c r="A69">
        <f>Input!G70</f>
        <v>219</v>
      </c>
      <c r="B69">
        <f t="shared" si="14"/>
        <v>66</v>
      </c>
      <c r="C69">
        <f t="shared" si="13"/>
        <v>-1.3037230692159407</v>
      </c>
      <c r="D69">
        <f t="shared" si="15"/>
        <v>3.6829831751847748</v>
      </c>
      <c r="E69">
        <f t="shared" si="16"/>
        <v>0.27151902477801304</v>
      </c>
      <c r="F69">
        <f>Input!I70</f>
        <v>8256.8952744285725</v>
      </c>
      <c r="G69">
        <f t="shared" ref="G69:G110" si="23">F69-$F$3</f>
        <v>3171.1601172857154</v>
      </c>
      <c r="H69">
        <f t="shared" ref="H69:H132" si="24">H68+Q69</f>
        <v>1142.0586145599871</v>
      </c>
      <c r="I69">
        <f t="shared" si="17"/>
        <v>4117252.9083638089</v>
      </c>
      <c r="J69">
        <f t="shared" si="18"/>
        <v>81972108.678191528</v>
      </c>
      <c r="O69">
        <f>Input!J70</f>
        <v>112.69720585714367</v>
      </c>
      <c r="P69">
        <f t="shared" si="19"/>
        <v>94.74258128571546</v>
      </c>
      <c r="Q69">
        <f t="shared" si="20"/>
        <v>135.48254092646621</v>
      </c>
      <c r="R69">
        <f t="shared" si="21"/>
        <v>519.17149422129967</v>
      </c>
      <c r="S69">
        <f t="shared" si="22"/>
        <v>6109.2158935211146</v>
      </c>
    </row>
    <row r="70" spans="1:19" x14ac:dyDescent="0.25">
      <c r="A70">
        <f>Input!G71</f>
        <v>220</v>
      </c>
      <c r="B70">
        <f t="shared" si="14"/>
        <v>67</v>
      </c>
      <c r="C70">
        <f t="shared" si="13"/>
        <v>-1.2694485842125613</v>
      </c>
      <c r="D70">
        <f t="shared" si="15"/>
        <v>3.5588895932917004</v>
      </c>
      <c r="E70">
        <f t="shared" si="16"/>
        <v>0.28098651947083203</v>
      </c>
      <c r="F70">
        <f>Input!I71</f>
        <v>8380.5561721428567</v>
      </c>
      <c r="G70">
        <f t="shared" si="23"/>
        <v>3294.8210149999995</v>
      </c>
      <c r="H70">
        <f t="shared" si="24"/>
        <v>1290.2733118076617</v>
      </c>
      <c r="I70">
        <f t="shared" si="17"/>
        <v>4018211.4943736768</v>
      </c>
      <c r="J70">
        <f t="shared" si="18"/>
        <v>79310250.493384719</v>
      </c>
      <c r="O70">
        <f>Input!J71</f>
        <v>123.66089771428415</v>
      </c>
      <c r="P70">
        <f t="shared" si="19"/>
        <v>105.70627314285593</v>
      </c>
      <c r="Q70">
        <f t="shared" si="20"/>
        <v>148.21469724767451</v>
      </c>
      <c r="R70">
        <f t="shared" si="21"/>
        <v>602.88907152592071</v>
      </c>
      <c r="S70">
        <f t="shared" si="22"/>
        <v>4280.9955078337416</v>
      </c>
    </row>
    <row r="71" spans="1:19" x14ac:dyDescent="0.25">
      <c r="A71">
        <f>Input!G72</f>
        <v>221</v>
      </c>
      <c r="B71">
        <f t="shared" si="14"/>
        <v>68</v>
      </c>
      <c r="C71">
        <f t="shared" si="13"/>
        <v>-1.235174099209182</v>
      </c>
      <c r="D71">
        <f t="shared" si="15"/>
        <v>3.4389771917990175</v>
      </c>
      <c r="E71">
        <f t="shared" si="16"/>
        <v>0.29078413267314351</v>
      </c>
      <c r="F71">
        <f>Input!I72</f>
        <v>8520.0519537142864</v>
      </c>
      <c r="G71">
        <f t="shared" si="23"/>
        <v>3434.3167965714292</v>
      </c>
      <c r="H71">
        <f t="shared" si="24"/>
        <v>1451.7401517499488</v>
      </c>
      <c r="I71">
        <f t="shared" si="17"/>
        <v>3930610.1525915982</v>
      </c>
      <c r="J71">
        <f t="shared" si="18"/>
        <v>76460394.079230741</v>
      </c>
      <c r="O71">
        <f>Input!J72</f>
        <v>139.49578157142969</v>
      </c>
      <c r="P71">
        <f t="shared" si="19"/>
        <v>121.54115700000148</v>
      </c>
      <c r="Q71">
        <f t="shared" si="20"/>
        <v>161.46683994228724</v>
      </c>
      <c r="R71">
        <f t="shared" si="21"/>
        <v>482.72740593562958</v>
      </c>
      <c r="S71">
        <f t="shared" si="22"/>
        <v>2722.4575063313305</v>
      </c>
    </row>
    <row r="72" spans="1:19" x14ac:dyDescent="0.25">
      <c r="A72">
        <f>Input!G73</f>
        <v>222</v>
      </c>
      <c r="B72">
        <f t="shared" si="14"/>
        <v>69</v>
      </c>
      <c r="C72">
        <f t="shared" si="13"/>
        <v>-1.2008996142058026</v>
      </c>
      <c r="D72">
        <f t="shared" si="15"/>
        <v>3.3231050909829403</v>
      </c>
      <c r="E72">
        <f t="shared" si="16"/>
        <v>0.3009233751630197</v>
      </c>
      <c r="F72">
        <f>Input!I73</f>
        <v>8671.1010238571434</v>
      </c>
      <c r="G72">
        <f t="shared" si="23"/>
        <v>3585.3658667142863</v>
      </c>
      <c r="H72">
        <f t="shared" si="24"/>
        <v>1626.9347615343966</v>
      </c>
      <c r="I72">
        <f t="shared" si="17"/>
        <v>3835452.3937361245</v>
      </c>
      <c r="J72">
        <f t="shared" si="18"/>
        <v>73427226.630734473</v>
      </c>
      <c r="O72">
        <f>Input!J73</f>
        <v>151.04907014285709</v>
      </c>
      <c r="P72">
        <f t="shared" si="19"/>
        <v>133.09444557142888</v>
      </c>
      <c r="Q72">
        <f t="shared" si="20"/>
        <v>175.19460978444775</v>
      </c>
      <c r="R72">
        <f t="shared" si="21"/>
        <v>583.00708458362601</v>
      </c>
      <c r="S72">
        <f t="shared" si="22"/>
        <v>1478.3566946135561</v>
      </c>
    </row>
    <row r="73" spans="1:19" x14ac:dyDescent="0.25">
      <c r="A73">
        <f>Input!G74</f>
        <v>223</v>
      </c>
      <c r="B73">
        <f t="shared" si="14"/>
        <v>70</v>
      </c>
      <c r="C73">
        <f t="shared" si="13"/>
        <v>-1.1666251292024234</v>
      </c>
      <c r="D73">
        <f t="shared" si="15"/>
        <v>3.2111371578884613</v>
      </c>
      <c r="E73">
        <f t="shared" si="16"/>
        <v>0.31141615908352144</v>
      </c>
      <c r="F73">
        <f>Input!I74</f>
        <v>8839.1922475714291</v>
      </c>
      <c r="G73">
        <f t="shared" si="23"/>
        <v>3753.457090428572</v>
      </c>
      <c r="H73">
        <f t="shared" si="24"/>
        <v>1816.283569712783</v>
      </c>
      <c r="I73">
        <f t="shared" si="17"/>
        <v>3752641.2493624054</v>
      </c>
      <c r="J73">
        <f t="shared" si="18"/>
        <v>70218031.535287008</v>
      </c>
      <c r="O73">
        <f>Input!J74</f>
        <v>168.09122371428566</v>
      </c>
      <c r="P73">
        <f t="shared" si="19"/>
        <v>150.13659914285745</v>
      </c>
      <c r="Q73">
        <f t="shared" si="20"/>
        <v>189.34880817838638</v>
      </c>
      <c r="R73">
        <f t="shared" si="21"/>
        <v>451.88489724837615</v>
      </c>
      <c r="S73">
        <f t="shared" si="22"/>
        <v>590.25703228552652</v>
      </c>
    </row>
    <row r="74" spans="1:19" x14ac:dyDescent="0.25">
      <c r="A74">
        <f>Input!G75</f>
        <v>224</v>
      </c>
      <c r="B74">
        <f t="shared" si="14"/>
        <v>71</v>
      </c>
      <c r="C74">
        <f t="shared" si="13"/>
        <v>-1.1323506441990441</v>
      </c>
      <c r="D74">
        <f t="shared" si="15"/>
        <v>3.1029418463928193</v>
      </c>
      <c r="E74">
        <f t="shared" si="16"/>
        <v>0.32227481193774338</v>
      </c>
      <c r="F74">
        <f>Input!I75</f>
        <v>9014.4007461428573</v>
      </c>
      <c r="G74">
        <f t="shared" si="23"/>
        <v>3928.6655890000002</v>
      </c>
      <c r="H74">
        <f t="shared" si="24"/>
        <v>2020.1595127593041</v>
      </c>
      <c r="I74">
        <f t="shared" si="17"/>
        <v>3642395.4430476576</v>
      </c>
      <c r="J74">
        <f t="shared" si="18"/>
        <v>66842791.071052849</v>
      </c>
      <c r="O74">
        <f>Input!J75</f>
        <v>175.20849857142821</v>
      </c>
      <c r="P74">
        <f t="shared" si="19"/>
        <v>157.253874</v>
      </c>
      <c r="Q74">
        <f t="shared" si="20"/>
        <v>203.87594304652109</v>
      </c>
      <c r="R74">
        <f t="shared" si="21"/>
        <v>821.82237273253315</v>
      </c>
      <c r="S74">
        <f t="shared" si="22"/>
        <v>95.415212713690252</v>
      </c>
    </row>
    <row r="75" spans="1:19" x14ac:dyDescent="0.25">
      <c r="A75">
        <f>Input!G76</f>
        <v>225</v>
      </c>
      <c r="B75">
        <f t="shared" si="14"/>
        <v>72</v>
      </c>
      <c r="C75">
        <f t="shared" si="13"/>
        <v>-1.0980761591956647</v>
      </c>
      <c r="D75">
        <f t="shared" si="15"/>
        <v>2.9983920426578412</v>
      </c>
      <c r="E75">
        <f t="shared" si="16"/>
        <v>0.33351209107184593</v>
      </c>
      <c r="F75">
        <f>Input!I76</f>
        <v>9200.3623662857153</v>
      </c>
      <c r="G75">
        <f t="shared" si="23"/>
        <v>4114.6272091428582</v>
      </c>
      <c r="H75">
        <f t="shared" si="24"/>
        <v>2238.8783387386352</v>
      </c>
      <c r="I75">
        <f t="shared" si="17"/>
        <v>3518433.8248227187</v>
      </c>
      <c r="J75">
        <f t="shared" si="18"/>
        <v>63314250.707619518</v>
      </c>
      <c r="O75">
        <f>Input!J76</f>
        <v>185.96162014285801</v>
      </c>
      <c r="P75">
        <f t="shared" si="19"/>
        <v>168.0069955714298</v>
      </c>
      <c r="Q75">
        <f t="shared" si="20"/>
        <v>218.71882597933092</v>
      </c>
      <c r="R75">
        <f t="shared" si="21"/>
        <v>1073.0345342130547</v>
      </c>
      <c r="S75">
        <f t="shared" si="22"/>
        <v>25.753715294787156</v>
      </c>
    </row>
    <row r="76" spans="1:19" x14ac:dyDescent="0.25">
      <c r="A76">
        <f>Input!G77</f>
        <v>226</v>
      </c>
      <c r="B76">
        <f t="shared" si="14"/>
        <v>73</v>
      </c>
      <c r="C76">
        <f t="shared" si="13"/>
        <v>-1.0638016741922853</v>
      </c>
      <c r="D76">
        <f t="shared" si="15"/>
        <v>2.8973649157895691</v>
      </c>
      <c r="E76">
        <f t="shared" si="16"/>
        <v>0.34514119866309184</v>
      </c>
      <c r="F76">
        <f>Input!I77</f>
        <v>9396.1505988571425</v>
      </c>
      <c r="G76">
        <f t="shared" si="23"/>
        <v>4310.4154417142854</v>
      </c>
      <c r="H76">
        <f t="shared" si="24"/>
        <v>2472.6955466077316</v>
      </c>
      <c r="I76">
        <f t="shared" si="17"/>
        <v>3377214.4128704434</v>
      </c>
      <c r="J76">
        <f t="shared" si="18"/>
        <v>59647942.344088234</v>
      </c>
      <c r="O76">
        <f>Input!J77</f>
        <v>195.78823257142722</v>
      </c>
      <c r="P76">
        <f t="shared" si="19"/>
        <v>177.833607999999</v>
      </c>
      <c r="Q76">
        <f t="shared" si="20"/>
        <v>233.81720786909619</v>
      </c>
      <c r="R76">
        <f t="shared" si="21"/>
        <v>1446.2029621907175</v>
      </c>
      <c r="S76">
        <f t="shared" si="22"/>
        <v>406.95774559010187</v>
      </c>
    </row>
    <row r="77" spans="1:19" x14ac:dyDescent="0.25">
      <c r="A77">
        <f>Input!G78</f>
        <v>227</v>
      </c>
      <c r="B77">
        <f t="shared" si="14"/>
        <v>74</v>
      </c>
      <c r="C77">
        <f t="shared" si="13"/>
        <v>-1.0295271891889062</v>
      </c>
      <c r="D77">
        <f t="shared" si="15"/>
        <v>2.7997417735297319</v>
      </c>
      <c r="E77">
        <f t="shared" si="16"/>
        <v>0.35717579723049431</v>
      </c>
      <c r="F77">
        <f>Input!I78</f>
        <v>9601.3162271428573</v>
      </c>
      <c r="G77">
        <f t="shared" si="23"/>
        <v>4515.5810700000002</v>
      </c>
      <c r="H77">
        <f t="shared" si="24"/>
        <v>2721.8039867884722</v>
      </c>
      <c r="I77">
        <f t="shared" si="17"/>
        <v>3217636.2242548568</v>
      </c>
      <c r="J77">
        <f t="shared" si="18"/>
        <v>55862164.745728679</v>
      </c>
      <c r="O77">
        <f>Input!J78</f>
        <v>205.16562828571477</v>
      </c>
      <c r="P77">
        <f t="shared" si="19"/>
        <v>187.21100371428656</v>
      </c>
      <c r="Q77">
        <f t="shared" si="20"/>
        <v>249.1084401807407</v>
      </c>
      <c r="R77">
        <f t="shared" si="21"/>
        <v>1930.970717241632</v>
      </c>
      <c r="S77">
        <f t="shared" si="22"/>
        <v>1257.7255150293317</v>
      </c>
    </row>
    <row r="78" spans="1:19" x14ac:dyDescent="0.25">
      <c r="A78">
        <f>Input!G79</f>
        <v>228</v>
      </c>
      <c r="B78">
        <f t="shared" si="14"/>
        <v>75</v>
      </c>
      <c r="C78">
        <f t="shared" si="13"/>
        <v>-0.9952527041855268</v>
      </c>
      <c r="D78">
        <f t="shared" si="15"/>
        <v>2.7054079228095089</v>
      </c>
      <c r="E78">
        <f t="shared" si="16"/>
        <v>0.36963002568630066</v>
      </c>
      <c r="F78">
        <f>Input!I79</f>
        <v>9812.9814577142861</v>
      </c>
      <c r="G78">
        <f t="shared" si="23"/>
        <v>4727.2463005714289</v>
      </c>
      <c r="H78">
        <f t="shared" si="24"/>
        <v>2986.3321360623709</v>
      </c>
      <c r="I78">
        <f t="shared" si="17"/>
        <v>3030782.1281882715</v>
      </c>
      <c r="J78">
        <f t="shared" si="18"/>
        <v>51977920.421141468</v>
      </c>
      <c r="O78">
        <f>Input!J79</f>
        <v>211.66523057142876</v>
      </c>
      <c r="P78">
        <f t="shared" si="19"/>
        <v>193.71060600000055</v>
      </c>
      <c r="Q78">
        <f t="shared" si="20"/>
        <v>264.52814927389846</v>
      </c>
      <c r="R78">
        <f t="shared" si="21"/>
        <v>2794.4881737439205</v>
      </c>
      <c r="S78">
        <f t="shared" si="22"/>
        <v>2589.1952092289962</v>
      </c>
    </row>
    <row r="79" spans="1:19" x14ac:dyDescent="0.25">
      <c r="A79">
        <f>Input!G80</f>
        <v>229</v>
      </c>
      <c r="B79">
        <f t="shared" si="14"/>
        <v>76</v>
      </c>
      <c r="C79">
        <f t="shared" si="13"/>
        <v>-0.96097821918214743</v>
      </c>
      <c r="D79">
        <f t="shared" si="15"/>
        <v>2.6142525350017731</v>
      </c>
      <c r="E79">
        <f t="shared" si="16"/>
        <v>0.38251851594716796</v>
      </c>
      <c r="F79">
        <f>Input!I80</f>
        <v>10041.057130857143</v>
      </c>
      <c r="G79">
        <f t="shared" si="23"/>
        <v>4955.3219737142863</v>
      </c>
      <c r="H79">
        <f t="shared" si="24"/>
        <v>3266.3430478040773</v>
      </c>
      <c r="I79">
        <f t="shared" si="17"/>
        <v>2852649.8121688031</v>
      </c>
      <c r="J79">
        <f t="shared" si="18"/>
        <v>48018809.184650429</v>
      </c>
      <c r="O79">
        <f>Input!J80</f>
        <v>228.07567314285734</v>
      </c>
      <c r="P79">
        <f t="shared" si="19"/>
        <v>210.12104857142913</v>
      </c>
      <c r="Q79">
        <f t="shared" si="20"/>
        <v>280.01091174170665</v>
      </c>
      <c r="R79">
        <f t="shared" si="21"/>
        <v>2697.269008319407</v>
      </c>
      <c r="S79">
        <f t="shared" si="22"/>
        <v>4404.5650984546837</v>
      </c>
    </row>
    <row r="80" spans="1:19" x14ac:dyDescent="0.25">
      <c r="A80">
        <f>Input!G81</f>
        <v>230</v>
      </c>
      <c r="B80">
        <f t="shared" si="14"/>
        <v>77</v>
      </c>
      <c r="C80">
        <f t="shared" si="13"/>
        <v>-0.92670373417876817</v>
      </c>
      <c r="D80">
        <f t="shared" si="15"/>
        <v>2.5261685157134846</v>
      </c>
      <c r="E80">
        <f t="shared" si="16"/>
        <v>0.39585641012454886</v>
      </c>
      <c r="F80">
        <f>Input!I81</f>
        <v>10273.217867142857</v>
      </c>
      <c r="G80">
        <f t="shared" si="23"/>
        <v>5187.4827100000002</v>
      </c>
      <c r="H80">
        <f t="shared" si="24"/>
        <v>3561.8339673334326</v>
      </c>
      <c r="I80">
        <f t="shared" si="17"/>
        <v>2642733.834533392</v>
      </c>
      <c r="J80">
        <f t="shared" si="18"/>
        <v>44010879.640337236</v>
      </c>
      <c r="O80">
        <f>Input!J81</f>
        <v>232.16073628571394</v>
      </c>
      <c r="P80">
        <f t="shared" si="19"/>
        <v>214.20611171428573</v>
      </c>
      <c r="Q80">
        <f t="shared" si="20"/>
        <v>295.49091952935532</v>
      </c>
      <c r="R80">
        <f t="shared" si="21"/>
        <v>4010.7121096731962</v>
      </c>
      <c r="S80">
        <f t="shared" si="22"/>
        <v>6698.9159232684124</v>
      </c>
    </row>
    <row r="81" spans="1:19" x14ac:dyDescent="0.25">
      <c r="A81">
        <f>Input!G82</f>
        <v>231</v>
      </c>
      <c r="B81">
        <f t="shared" si="14"/>
        <v>78</v>
      </c>
      <c r="C81">
        <f t="shared" si="13"/>
        <v>-0.89242924917538879</v>
      </c>
      <c r="D81">
        <f t="shared" si="15"/>
        <v>2.4410523789652707</v>
      </c>
      <c r="E81">
        <f t="shared" si="16"/>
        <v>0.40965937831448196</v>
      </c>
      <c r="F81">
        <f>Input!I82</f>
        <v>10526.660238285713</v>
      </c>
      <c r="G81">
        <f t="shared" si="23"/>
        <v>5440.9250811428556</v>
      </c>
      <c r="H81">
        <f t="shared" si="24"/>
        <v>3872.7365919253293</v>
      </c>
      <c r="I81">
        <f t="shared" si="17"/>
        <v>2459215.1377143473</v>
      </c>
      <c r="J81">
        <f t="shared" si="18"/>
        <v>39982440.773022898</v>
      </c>
      <c r="O81">
        <f>Input!J82</f>
        <v>253.44237114285534</v>
      </c>
      <c r="P81">
        <f t="shared" si="19"/>
        <v>235.48774657142712</v>
      </c>
      <c r="Q81">
        <f t="shared" si="20"/>
        <v>310.9026245918966</v>
      </c>
      <c r="R81">
        <f t="shared" si="21"/>
        <v>3301.6807264280583</v>
      </c>
      <c r="S81">
        <f t="shared" si="22"/>
        <v>9459.2373087619508</v>
      </c>
    </row>
    <row r="82" spans="1:19" x14ac:dyDescent="0.25">
      <c r="A82">
        <f>Input!G83</f>
        <v>232</v>
      </c>
      <c r="B82">
        <f t="shared" si="14"/>
        <v>79</v>
      </c>
      <c r="C82">
        <f t="shared" si="13"/>
        <v>-0.85815476417200953</v>
      </c>
      <c r="D82">
        <f t="shared" si="15"/>
        <v>2.3588041256103769</v>
      </c>
      <c r="E82">
        <f t="shared" si="16"/>
        <v>0.42394363700768695</v>
      </c>
      <c r="F82">
        <f>Input!I83</f>
        <v>10790.224020142856</v>
      </c>
      <c r="G82">
        <f t="shared" si="23"/>
        <v>5704.4888629999987</v>
      </c>
      <c r="H82">
        <f t="shared" si="24"/>
        <v>4198.917945923663</v>
      </c>
      <c r="I82">
        <f t="shared" si="17"/>
        <v>2266743.7863460784</v>
      </c>
      <c r="J82">
        <f t="shared" si="18"/>
        <v>35963836.708544187</v>
      </c>
      <c r="O82">
        <f>Input!J83</f>
        <v>263.56378185714311</v>
      </c>
      <c r="P82">
        <f t="shared" si="19"/>
        <v>245.6091572857149</v>
      </c>
      <c r="Q82">
        <f t="shared" si="20"/>
        <v>326.18135399833386</v>
      </c>
      <c r="R82">
        <f t="shared" si="21"/>
        <v>3920.9603408572279</v>
      </c>
      <c r="S82">
        <f t="shared" si="22"/>
        <v>12664.652864389805</v>
      </c>
    </row>
    <row r="83" spans="1:19" x14ac:dyDescent="0.25">
      <c r="A83">
        <f>Input!G84</f>
        <v>233</v>
      </c>
      <c r="B83">
        <f t="shared" si="14"/>
        <v>80</v>
      </c>
      <c r="C83">
        <f t="shared" si="13"/>
        <v>-0.82388027916863016</v>
      </c>
      <c r="D83">
        <f t="shared" si="15"/>
        <v>2.2793271258501302</v>
      </c>
      <c r="E83">
        <f t="shared" si="16"/>
        <v>0.43872596814159615</v>
      </c>
      <c r="F83">
        <f>Input!I84</f>
        <v>11060.778734714286</v>
      </c>
      <c r="G83">
        <f t="shared" si="23"/>
        <v>5975.0435775714286</v>
      </c>
      <c r="H83">
        <f t="shared" si="24"/>
        <v>4540.1818335643775</v>
      </c>
      <c r="I83">
        <f t="shared" si="17"/>
        <v>2058828.2244149563</v>
      </c>
      <c r="J83">
        <f t="shared" si="18"/>
        <v>31987188.485578377</v>
      </c>
      <c r="O83">
        <f>Input!J84</f>
        <v>270.55471457142994</v>
      </c>
      <c r="P83">
        <f t="shared" si="19"/>
        <v>252.60009000000173</v>
      </c>
      <c r="Q83">
        <f t="shared" si="20"/>
        <v>341.26388764071436</v>
      </c>
      <c r="R83">
        <f t="shared" si="21"/>
        <v>4999.787156142017</v>
      </c>
      <c r="S83">
        <f t="shared" si="22"/>
        <v>16286.832114606003</v>
      </c>
    </row>
    <row r="84" spans="1:19" x14ac:dyDescent="0.25">
      <c r="A84">
        <f>Input!G85</f>
        <v>234</v>
      </c>
      <c r="B84">
        <f t="shared" si="14"/>
        <v>81</v>
      </c>
      <c r="C84">
        <f t="shared" si="13"/>
        <v>-0.7896057941652509</v>
      </c>
      <c r="D84">
        <f t="shared" si="15"/>
        <v>2.2025280057079106</v>
      </c>
      <c r="E84">
        <f t="shared" si="16"/>
        <v>0.45402373881670199</v>
      </c>
      <c r="F84">
        <f>Input!I85</f>
        <v>11351.309548571429</v>
      </c>
      <c r="G84">
        <f t="shared" si="23"/>
        <v>6265.5743914285722</v>
      </c>
      <c r="H84">
        <f t="shared" si="24"/>
        <v>4896.2708255829066</v>
      </c>
      <c r="I84">
        <f t="shared" si="17"/>
        <v>1874992.2554376551</v>
      </c>
      <c r="J84">
        <f t="shared" si="18"/>
        <v>28086107.34337873</v>
      </c>
      <c r="O84">
        <f>Input!J85</f>
        <v>290.53081385714358</v>
      </c>
      <c r="P84">
        <f t="shared" si="19"/>
        <v>272.57618928571537</v>
      </c>
      <c r="Q84">
        <f t="shared" si="20"/>
        <v>356.0889920185295</v>
      </c>
      <c r="R84">
        <f t="shared" si="21"/>
        <v>4297.8747238400165</v>
      </c>
      <c r="S84">
        <f t="shared" si="22"/>
        <v>20290.57172534585</v>
      </c>
    </row>
    <row r="85" spans="1:19" x14ac:dyDescent="0.25">
      <c r="A85">
        <f>Input!G86</f>
        <v>235</v>
      </c>
      <c r="B85">
        <f t="shared" si="14"/>
        <v>82</v>
      </c>
      <c r="C85">
        <f t="shared" si="13"/>
        <v>-0.75533130916187152</v>
      </c>
      <c r="D85">
        <f t="shared" si="15"/>
        <v>2.1283165373282347</v>
      </c>
      <c r="E85">
        <f t="shared" si="16"/>
        <v>0.46985492170038867</v>
      </c>
      <c r="F85">
        <f>Input!I86</f>
        <v>11661.844537571427</v>
      </c>
      <c r="G85">
        <f t="shared" si="23"/>
        <v>6576.1093804285701</v>
      </c>
      <c r="H85">
        <f t="shared" si="24"/>
        <v>5266.8687304825262</v>
      </c>
      <c r="I85">
        <f t="shared" si="17"/>
        <v>1714111.0794711397</v>
      </c>
      <c r="J85">
        <f t="shared" si="18"/>
        <v>24295384.558628622</v>
      </c>
      <c r="O85">
        <f>Input!J86</f>
        <v>310.53498899999795</v>
      </c>
      <c r="P85">
        <f t="shared" si="19"/>
        <v>292.58036442856974</v>
      </c>
      <c r="Q85">
        <f t="shared" si="20"/>
        <v>370.59790489961938</v>
      </c>
      <c r="R85">
        <f t="shared" si="21"/>
        <v>3607.5538663649968</v>
      </c>
      <c r="S85">
        <f t="shared" si="22"/>
        <v>24634.523827371435</v>
      </c>
    </row>
    <row r="86" spans="1:19" x14ac:dyDescent="0.25">
      <c r="A86">
        <f>Input!G87</f>
        <v>236</v>
      </c>
      <c r="B86">
        <f t="shared" si="14"/>
        <v>83</v>
      </c>
      <c r="C86">
        <f t="shared" si="13"/>
        <v>-0.72105682415849226</v>
      </c>
      <c r="D86">
        <f t="shared" si="15"/>
        <v>2.0566055329720783</v>
      </c>
      <c r="E86">
        <f t="shared" si="16"/>
        <v>0.48623811614221524</v>
      </c>
      <c r="F86">
        <f>Input!I87</f>
        <v>11985.771795428573</v>
      </c>
      <c r="G86">
        <f t="shared" si="23"/>
        <v>6900.0366382857155</v>
      </c>
      <c r="H86">
        <f t="shared" si="24"/>
        <v>5651.6034974554668</v>
      </c>
      <c r="I86">
        <f t="shared" si="17"/>
        <v>1558585.3071232797</v>
      </c>
      <c r="J86">
        <f t="shared" si="18"/>
        <v>20650663.250236604</v>
      </c>
      <c r="O86">
        <f>Input!J87</f>
        <v>323.92725785714538</v>
      </c>
      <c r="P86">
        <f t="shared" si="19"/>
        <v>305.97263328571717</v>
      </c>
      <c r="Q86">
        <f t="shared" si="20"/>
        <v>384.73476697294046</v>
      </c>
      <c r="R86">
        <f t="shared" si="21"/>
        <v>3697.5531648675023</v>
      </c>
      <c r="S86">
        <f t="shared" si="22"/>
        <v>29272.045707982423</v>
      </c>
    </row>
    <row r="87" spans="1:19" x14ac:dyDescent="0.25">
      <c r="A87">
        <f>Input!G88</f>
        <v>237</v>
      </c>
      <c r="B87">
        <f t="shared" si="14"/>
        <v>84</v>
      </c>
      <c r="C87">
        <f t="shared" si="13"/>
        <v>-0.68678233915511289</v>
      </c>
      <c r="D87">
        <f t="shared" si="15"/>
        <v>1.9873107425838992</v>
      </c>
      <c r="E87">
        <f t="shared" si="16"/>
        <v>0.50319257002546125</v>
      </c>
      <c r="F87">
        <f>Input!I88</f>
        <v>12334.363850285716</v>
      </c>
      <c r="G87">
        <f t="shared" si="23"/>
        <v>7248.6286931428585</v>
      </c>
      <c r="H87">
        <f t="shared" si="24"/>
        <v>6050.0504953305472</v>
      </c>
      <c r="I87">
        <f t="shared" si="17"/>
        <v>1436589.6962710081</v>
      </c>
      <c r="J87">
        <f t="shared" si="18"/>
        <v>17188097.808806803</v>
      </c>
      <c r="O87">
        <f>Input!J88</f>
        <v>348.59205485714301</v>
      </c>
      <c r="P87">
        <f t="shared" si="19"/>
        <v>330.6374302857148</v>
      </c>
      <c r="Q87">
        <f t="shared" si="20"/>
        <v>398.44699787508063</v>
      </c>
      <c r="R87">
        <f t="shared" si="21"/>
        <v>2485.5153433218065</v>
      </c>
      <c r="S87">
        <f t="shared" si="22"/>
        <v>34152.142800672227</v>
      </c>
    </row>
    <row r="88" spans="1:19" x14ac:dyDescent="0.25">
      <c r="A88">
        <f>Input!G89</f>
        <v>238</v>
      </c>
      <c r="B88">
        <f t="shared" si="14"/>
        <v>85</v>
      </c>
      <c r="C88">
        <f t="shared" si="13"/>
        <v>-0.65250785415173362</v>
      </c>
      <c r="D88">
        <f t="shared" si="15"/>
        <v>1.9203507548100076</v>
      </c>
      <c r="E88">
        <f t="shared" si="16"/>
        <v>0.52073820238060431</v>
      </c>
      <c r="F88">
        <f>Input!I89</f>
        <v>12687.700755142856</v>
      </c>
      <c r="G88">
        <f t="shared" si="23"/>
        <v>7601.9655979999989</v>
      </c>
      <c r="H88">
        <f t="shared" si="24"/>
        <v>6461.7361104962874</v>
      </c>
      <c r="I88">
        <f t="shared" si="17"/>
        <v>1300123.2841729764</v>
      </c>
      <c r="J88">
        <f t="shared" si="18"/>
        <v>13944006.698535383</v>
      </c>
      <c r="O88">
        <f>Input!J89</f>
        <v>353.33690485714033</v>
      </c>
      <c r="P88">
        <f t="shared" si="19"/>
        <v>335.38228028571211</v>
      </c>
      <c r="Q88">
        <f t="shared" si="20"/>
        <v>411.68561516573999</v>
      </c>
      <c r="R88">
        <f t="shared" si="21"/>
        <v>3404.5719946768845</v>
      </c>
      <c r="S88">
        <f t="shared" si="22"/>
        <v>39220.47574035736</v>
      </c>
    </row>
    <row r="89" spans="1:19" x14ac:dyDescent="0.25">
      <c r="A89">
        <f>Input!G90</f>
        <v>239</v>
      </c>
      <c r="B89">
        <f t="shared" si="14"/>
        <v>86</v>
      </c>
      <c r="C89">
        <f t="shared" si="13"/>
        <v>-0.61823336914835425</v>
      </c>
      <c r="D89">
        <f t="shared" si="15"/>
        <v>1.8556469013520056</v>
      </c>
      <c r="E89">
        <f t="shared" si="16"/>
        <v>0.53889562678729996</v>
      </c>
      <c r="F89">
        <f>Input!I90</f>
        <v>13047.846098571428</v>
      </c>
      <c r="G89">
        <f t="shared" si="23"/>
        <v>7962.1109414285711</v>
      </c>
      <c r="H89">
        <f t="shared" si="24"/>
        <v>6886.1416064236655</v>
      </c>
      <c r="I89">
        <f t="shared" si="17"/>
        <v>1157710.0098708987</v>
      </c>
      <c r="J89">
        <f t="shared" si="18"/>
        <v>10954524.32903152</v>
      </c>
      <c r="O89">
        <f>Input!J90</f>
        <v>360.14534342857223</v>
      </c>
      <c r="P89">
        <f t="shared" si="19"/>
        <v>342.19071885714402</v>
      </c>
      <c r="Q89">
        <f t="shared" si="20"/>
        <v>424.40549592737841</v>
      </c>
      <c r="R89">
        <f t="shared" si="21"/>
        <v>4129.3671991698257</v>
      </c>
      <c r="S89">
        <f t="shared" si="22"/>
        <v>44420.402208956446</v>
      </c>
    </row>
    <row r="90" spans="1:19" x14ac:dyDescent="0.25">
      <c r="A90">
        <f>Input!G91</f>
        <v>240</v>
      </c>
      <c r="B90">
        <f t="shared" si="14"/>
        <v>87</v>
      </c>
      <c r="C90">
        <f t="shared" si="13"/>
        <v>-0.58395888414497499</v>
      </c>
      <c r="D90">
        <f t="shared" si="15"/>
        <v>1.7931231645429171</v>
      </c>
      <c r="E90">
        <f t="shared" si="16"/>
        <v>0.55768617559235478</v>
      </c>
      <c r="F90">
        <f>Input!I91</f>
        <v>13408.819685142857</v>
      </c>
      <c r="G90">
        <f t="shared" si="23"/>
        <v>8323.0845279999994</v>
      </c>
      <c r="H90">
        <f t="shared" si="24"/>
        <v>7322.7071880796429</v>
      </c>
      <c r="I90">
        <f t="shared" si="17"/>
        <v>1000754.8222261284</v>
      </c>
      <c r="J90">
        <f t="shared" si="18"/>
        <v>8255257.5128809288</v>
      </c>
      <c r="O90">
        <f>Input!J91</f>
        <v>360.97358657142831</v>
      </c>
      <c r="P90">
        <f t="shared" si="19"/>
        <v>343.0189620000001</v>
      </c>
      <c r="Q90">
        <f t="shared" si="20"/>
        <v>436.56558165597789</v>
      </c>
      <c r="R90">
        <f t="shared" si="21"/>
        <v>5714.1497208625678</v>
      </c>
      <c r="S90">
        <f t="shared" si="22"/>
        <v>49694.025267741767</v>
      </c>
    </row>
    <row r="91" spans="1:19" x14ac:dyDescent="0.25">
      <c r="A91">
        <f>Input!G92</f>
        <v>241</v>
      </c>
      <c r="B91">
        <f t="shared" si="14"/>
        <v>88</v>
      </c>
      <c r="C91">
        <f t="shared" si="13"/>
        <v>-0.54968439914159561</v>
      </c>
      <c r="D91">
        <f t="shared" si="15"/>
        <v>1.7327060880374259</v>
      </c>
      <c r="E91">
        <f t="shared" si="16"/>
        <v>0.57713192497214816</v>
      </c>
      <c r="F91">
        <f>Input!I92</f>
        <v>13759.924545142858</v>
      </c>
      <c r="G91">
        <f t="shared" si="23"/>
        <v>8674.1893880000007</v>
      </c>
      <c r="H91">
        <f t="shared" si="24"/>
        <v>7770.8362160630004</v>
      </c>
      <c r="I91">
        <f t="shared" si="17"/>
        <v>816046.95324863959</v>
      </c>
      <c r="J91">
        <f t="shared" si="18"/>
        <v>5880951.7249807799</v>
      </c>
      <c r="O91">
        <f>Input!J92</f>
        <v>351.10486000000128</v>
      </c>
      <c r="P91">
        <f t="shared" si="19"/>
        <v>333.15023542857307</v>
      </c>
      <c r="Q91">
        <f t="shared" si="20"/>
        <v>448.12902798335784</v>
      </c>
      <c r="R91">
        <f t="shared" si="21"/>
        <v>9413.6891728625924</v>
      </c>
      <c r="S91">
        <f t="shared" si="22"/>
        <v>54983.221721286267</v>
      </c>
    </row>
    <row r="92" spans="1:19" x14ac:dyDescent="0.25">
      <c r="A92">
        <f>Input!G93</f>
        <v>242</v>
      </c>
      <c r="B92">
        <f t="shared" si="14"/>
        <v>89</v>
      </c>
      <c r="C92">
        <f t="shared" si="13"/>
        <v>-0.51540991413821635</v>
      </c>
      <c r="D92">
        <f t="shared" si="15"/>
        <v>1.6743246905112987</v>
      </c>
      <c r="E92">
        <f t="shared" si="16"/>
        <v>0.59725572086894563</v>
      </c>
      <c r="F92">
        <f>Input!I93</f>
        <v>14160.681873714288</v>
      </c>
      <c r="G92">
        <f t="shared" si="23"/>
        <v>9074.9467165714304</v>
      </c>
      <c r="H92">
        <f t="shared" si="24"/>
        <v>8229.8995175842356</v>
      </c>
      <c r="I92">
        <f t="shared" si="17"/>
        <v>714104.76851610374</v>
      </c>
      <c r="J92">
        <f t="shared" si="18"/>
        <v>3865171.9777712668</v>
      </c>
      <c r="O92">
        <f>Input!J93</f>
        <v>400.75732857142975</v>
      </c>
      <c r="P92">
        <f t="shared" si="19"/>
        <v>382.80270400000154</v>
      </c>
      <c r="Q92">
        <f t="shared" si="20"/>
        <v>459.0633015212361</v>
      </c>
      <c r="R92">
        <f t="shared" si="21"/>
        <v>3399.5864816235494</v>
      </c>
      <c r="S92">
        <f t="shared" si="22"/>
        <v>60230.62662307459</v>
      </c>
    </row>
    <row r="93" spans="1:19" x14ac:dyDescent="0.25">
      <c r="A93">
        <f>Input!G94</f>
        <v>243</v>
      </c>
      <c r="B93">
        <f t="shared" si="14"/>
        <v>90</v>
      </c>
      <c r="C93">
        <f t="shared" si="13"/>
        <v>-0.48113542913483698</v>
      </c>
      <c r="D93">
        <f t="shared" si="15"/>
        <v>1.6179103822685965</v>
      </c>
      <c r="E93">
        <f t="shared" si="16"/>
        <v>0.61808120583157589</v>
      </c>
      <c r="F93">
        <f>Input!I94</f>
        <v>14564.050273571429</v>
      </c>
      <c r="G93">
        <f t="shared" si="23"/>
        <v>9478.3151164285719</v>
      </c>
      <c r="H93">
        <f t="shared" si="24"/>
        <v>8699.2397443259324</v>
      </c>
      <c r="I93">
        <f t="shared" si="17"/>
        <v>606958.43541686609</v>
      </c>
      <c r="J93">
        <f t="shared" si="18"/>
        <v>2240002.6403154712</v>
      </c>
      <c r="O93">
        <f>Input!J94</f>
        <v>403.36839985714141</v>
      </c>
      <c r="P93">
        <f t="shared" si="19"/>
        <v>385.4137752857132</v>
      </c>
      <c r="Q93">
        <f t="shared" si="20"/>
        <v>469.34022674169671</v>
      </c>
      <c r="R93">
        <f t="shared" si="21"/>
        <v>4352.2819424857335</v>
      </c>
      <c r="S93">
        <f t="shared" si="22"/>
        <v>65380.553143395526</v>
      </c>
    </row>
    <row r="94" spans="1:19" x14ac:dyDescent="0.25">
      <c r="A94">
        <f>Input!G95</f>
        <v>244</v>
      </c>
      <c r="B94">
        <f t="shared" si="14"/>
        <v>91</v>
      </c>
      <c r="C94">
        <f t="shared" si="13"/>
        <v>-0.44686094413145766</v>
      </c>
      <c r="D94">
        <f t="shared" si="15"/>
        <v>1.5633968846587059</v>
      </c>
      <c r="E94">
        <f t="shared" si="16"/>
        <v>0.63963284679200505</v>
      </c>
      <c r="F94">
        <f>Input!I95</f>
        <v>14979.968661285715</v>
      </c>
      <c r="G94">
        <f t="shared" si="23"/>
        <v>9894.2335041428578</v>
      </c>
      <c r="H94">
        <f t="shared" si="24"/>
        <v>9178.1757306357085</v>
      </c>
      <c r="I94">
        <f t="shared" si="17"/>
        <v>512738.73500001588</v>
      </c>
      <c r="J94">
        <f t="shared" si="18"/>
        <v>1035769.977616242</v>
      </c>
      <c r="O94">
        <f>Input!J95</f>
        <v>415.91838771428593</v>
      </c>
      <c r="P94">
        <f t="shared" si="19"/>
        <v>397.96376314285772</v>
      </c>
      <c r="Q94">
        <f t="shared" si="20"/>
        <v>478.9359863097759</v>
      </c>
      <c r="R94">
        <f t="shared" si="21"/>
        <v>3971.2177327422996</v>
      </c>
      <c r="S94">
        <f t="shared" si="22"/>
        <v>70379.830502443088</v>
      </c>
    </row>
    <row r="95" spans="1:19" x14ac:dyDescent="0.25">
      <c r="A95">
        <f>Input!G96</f>
        <v>245</v>
      </c>
      <c r="B95">
        <f t="shared" si="14"/>
        <v>92</v>
      </c>
      <c r="C95">
        <f t="shared" si="13"/>
        <v>-0.41258645912807834</v>
      </c>
      <c r="D95">
        <f t="shared" si="15"/>
        <v>1.5107201522085125</v>
      </c>
      <c r="E95">
        <f t="shared" si="16"/>
        <v>0.6619359638104424</v>
      </c>
      <c r="F95">
        <f>Input!I96</f>
        <v>15432.849149571428</v>
      </c>
      <c r="G95">
        <f t="shared" si="23"/>
        <v>10347.113992428571</v>
      </c>
      <c r="H95">
        <f t="shared" si="24"/>
        <v>9666.0068093019454</v>
      </c>
      <c r="I95">
        <f t="shared" si="17"/>
        <v>463906.99490668642</v>
      </c>
      <c r="J95">
        <f t="shared" si="18"/>
        <v>280790.58876490215</v>
      </c>
      <c r="O95">
        <f>Input!J96</f>
        <v>452.880488285713</v>
      </c>
      <c r="P95">
        <f t="shared" si="19"/>
        <v>434.92586371428479</v>
      </c>
      <c r="Q95">
        <f t="shared" si="20"/>
        <v>487.83107866623607</v>
      </c>
      <c r="R95">
        <f t="shared" si="21"/>
        <v>1221.5437679471115</v>
      </c>
      <c r="S95">
        <f t="shared" si="22"/>
        <v>75178.546358386331</v>
      </c>
    </row>
    <row r="96" spans="1:19" x14ac:dyDescent="0.25">
      <c r="A96">
        <f>Input!G97</f>
        <v>246</v>
      </c>
      <c r="B96">
        <f t="shared" si="14"/>
        <v>93</v>
      </c>
      <c r="C96">
        <f t="shared" si="13"/>
        <v>-0.37831197412469902</v>
      </c>
      <c r="D96">
        <f t="shared" si="15"/>
        <v>1.4598182973782365</v>
      </c>
      <c r="E96">
        <f t="shared" si="16"/>
        <v>0.68501675982274779</v>
      </c>
      <c r="F96">
        <f>Input!I97</f>
        <v>15923.941121857144</v>
      </c>
      <c r="G96">
        <f t="shared" si="23"/>
        <v>10838.205964714287</v>
      </c>
      <c r="H96">
        <f t="shared" si="24"/>
        <v>10162.017046231143</v>
      </c>
      <c r="I96">
        <f t="shared" si="17"/>
        <v>457231.45347940316</v>
      </c>
      <c r="J96">
        <f t="shared" si="18"/>
        <v>1148.2972456038483</v>
      </c>
      <c r="O96">
        <f>Input!J97</f>
        <v>491.09197228571611</v>
      </c>
      <c r="P96">
        <f t="shared" si="19"/>
        <v>473.1373477142879</v>
      </c>
      <c r="Q96">
        <f t="shared" si="20"/>
        <v>496.01023692919716</v>
      </c>
      <c r="R96">
        <f t="shared" si="21"/>
        <v>24.189327103315801</v>
      </c>
      <c r="S96">
        <f t="shared" si="22"/>
        <v>79730.68377725585</v>
      </c>
    </row>
    <row r="97" spans="1:19" x14ac:dyDescent="0.25">
      <c r="A97">
        <f>Input!G98</f>
        <v>247</v>
      </c>
      <c r="B97">
        <f t="shared" si="14"/>
        <v>94</v>
      </c>
      <c r="C97">
        <f t="shared" si="13"/>
        <v>-0.34403748912131976</v>
      </c>
      <c r="D97">
        <f t="shared" si="15"/>
        <v>1.4106315178525262</v>
      </c>
      <c r="E97">
        <f t="shared" si="16"/>
        <v>0.70890235142509028</v>
      </c>
      <c r="F97">
        <f>Input!I98</f>
        <v>16437.353542285717</v>
      </c>
      <c r="G97">
        <f t="shared" si="23"/>
        <v>11351.61838514286</v>
      </c>
      <c r="H97">
        <f t="shared" si="24"/>
        <v>10665.479359581994</v>
      </c>
      <c r="I97">
        <f t="shared" si="17"/>
        <v>470786.76239761442</v>
      </c>
      <c r="J97">
        <f t="shared" si="18"/>
        <v>220501.41173439831</v>
      </c>
      <c r="O97">
        <f>Input!J98</f>
        <v>513.41242042857266</v>
      </c>
      <c r="P97">
        <f t="shared" si="19"/>
        <v>495.45779585714445</v>
      </c>
      <c r="Q97">
        <f t="shared" si="20"/>
        <v>503.46231335084974</v>
      </c>
      <c r="R97">
        <f t="shared" si="21"/>
        <v>99.004630858151728</v>
      </c>
      <c r="S97">
        <f t="shared" si="22"/>
        <v>83994.646562619368</v>
      </c>
    </row>
    <row r="98" spans="1:19" x14ac:dyDescent="0.25">
      <c r="A98">
        <f>Input!G99</f>
        <v>248</v>
      </c>
      <c r="B98">
        <f t="shared" si="14"/>
        <v>95</v>
      </c>
      <c r="C98">
        <f t="shared" si="13"/>
        <v>-0.30976300411794044</v>
      </c>
      <c r="D98">
        <f t="shared" si="15"/>
        <v>1.3631020262813893</v>
      </c>
      <c r="E98">
        <f t="shared" si="16"/>
        <v>0.73362080073202607</v>
      </c>
      <c r="F98">
        <f>Input!I99</f>
        <v>16967.906382285717</v>
      </c>
      <c r="G98">
        <f t="shared" si="23"/>
        <v>11882.17122514286</v>
      </c>
      <c r="H98">
        <f t="shared" si="24"/>
        <v>11175.659493221843</v>
      </c>
      <c r="I98">
        <f t="shared" si="17"/>
        <v>499158.82734203455</v>
      </c>
      <c r="J98">
        <f t="shared" si="18"/>
        <v>959921.64733233803</v>
      </c>
      <c r="O98">
        <f>Input!J99</f>
        <v>530.55284000000029</v>
      </c>
      <c r="P98">
        <f t="shared" si="19"/>
        <v>512.59821542857208</v>
      </c>
      <c r="Q98">
        <f t="shared" si="20"/>
        <v>510.18013363984971</v>
      </c>
      <c r="R98">
        <f t="shared" si="21"/>
        <v>415.04716443691962</v>
      </c>
      <c r="S98">
        <f t="shared" si="22"/>
        <v>87933.670173298262</v>
      </c>
    </row>
    <row r="99" spans="1:19" x14ac:dyDescent="0.25">
      <c r="A99">
        <f>Input!G100</f>
        <v>249</v>
      </c>
      <c r="B99">
        <f t="shared" si="14"/>
        <v>96</v>
      </c>
      <c r="C99">
        <f t="shared" ref="C99:C110" si="25">(B99-$AB$3)/$AC$3</f>
        <v>-0.27548851911456113</v>
      </c>
      <c r="D99">
        <f t="shared" si="15"/>
        <v>1.317173982388417</v>
      </c>
      <c r="E99">
        <f t="shared" si="16"/>
        <v>0.75920114834542296</v>
      </c>
      <c r="F99">
        <f>Input!I100</f>
        <v>17462.493821</v>
      </c>
      <c r="G99">
        <f t="shared" si="23"/>
        <v>12376.758663857143</v>
      </c>
      <c r="H99">
        <f t="shared" si="24"/>
        <v>11691.819818673699</v>
      </c>
      <c r="I99">
        <f t="shared" si="17"/>
        <v>469141.22164122964</v>
      </c>
      <c r="J99">
        <f t="shared" si="18"/>
        <v>2237765.3898284575</v>
      </c>
      <c r="O99">
        <f>Input!J100</f>
        <v>494.58743871428305</v>
      </c>
      <c r="P99">
        <f t="shared" si="19"/>
        <v>476.63281414285484</v>
      </c>
      <c r="Q99">
        <f t="shared" si="20"/>
        <v>516.16032545185556</v>
      </c>
      <c r="R99">
        <f t="shared" si="21"/>
        <v>465.38944219213158</v>
      </c>
      <c r="S99">
        <f t="shared" si="22"/>
        <v>91516.118615106883</v>
      </c>
    </row>
    <row r="100" spans="1:19" x14ac:dyDescent="0.25">
      <c r="A100">
        <f>Input!G101</f>
        <v>250</v>
      </c>
      <c r="B100">
        <f t="shared" si="14"/>
        <v>97</v>
      </c>
      <c r="C100">
        <f t="shared" si="25"/>
        <v>-0.24121403411118178</v>
      </c>
      <c r="D100">
        <f t="shared" si="15"/>
        <v>1.2727934273665376</v>
      </c>
      <c r="E100">
        <f t="shared" si="16"/>
        <v>0.78567344747296619</v>
      </c>
      <c r="F100">
        <f>Input!I101</f>
        <v>17977.141586999998</v>
      </c>
      <c r="G100">
        <f t="shared" si="23"/>
        <v>12891.406429857141</v>
      </c>
      <c r="H100">
        <f t="shared" si="24"/>
        <v>12213.222943944698</v>
      </c>
      <c r="I100">
        <f t="shared" si="17"/>
        <v>459932.84056435258</v>
      </c>
      <c r="J100">
        <f t="shared" si="18"/>
        <v>4069577.4116970892</v>
      </c>
      <c r="O100">
        <f>Input!J101</f>
        <v>514.64776599999823</v>
      </c>
      <c r="P100">
        <f t="shared" si="19"/>
        <v>496.69314142857002</v>
      </c>
      <c r="Q100">
        <f t="shared" si="20"/>
        <v>521.40312527099866</v>
      </c>
      <c r="R100">
        <f t="shared" si="21"/>
        <v>45.634878880291453</v>
      </c>
      <c r="S100">
        <f t="shared" si="22"/>
        <v>94715.670489610915</v>
      </c>
    </row>
    <row r="101" spans="1:19" x14ac:dyDescent="0.25">
      <c r="A101">
        <f>Input!G102</f>
        <v>251</v>
      </c>
      <c r="B101">
        <f t="shared" si="14"/>
        <v>98</v>
      </c>
      <c r="C101">
        <f t="shared" si="25"/>
        <v>-0.20693954910780246</v>
      </c>
      <c r="D101">
        <f t="shared" si="15"/>
        <v>1.2299082204842249</v>
      </c>
      <c r="E101">
        <f t="shared" si="16"/>
        <v>0.81306879923632991</v>
      </c>
      <c r="F101">
        <f>Input!I102</f>
        <v>18507.273286428572</v>
      </c>
      <c r="G101">
        <f t="shared" si="23"/>
        <v>13421.538129285715</v>
      </c>
      <c r="H101">
        <f t="shared" si="24"/>
        <v>12739.135111709604</v>
      </c>
      <c r="I101">
        <f t="shared" si="17"/>
        <v>465673.87839698186</v>
      </c>
      <c r="J101">
        <f t="shared" si="18"/>
        <v>6468026.6182729369</v>
      </c>
      <c r="O101">
        <f>Input!J102</f>
        <v>530.13169942857348</v>
      </c>
      <c r="P101">
        <f t="shared" si="19"/>
        <v>512.17707485714527</v>
      </c>
      <c r="Q101">
        <f t="shared" si="20"/>
        <v>525.91216776490592</v>
      </c>
      <c r="R101">
        <f t="shared" si="21"/>
        <v>17.804447460693186</v>
      </c>
      <c r="S101">
        <f t="shared" si="22"/>
        <v>97511.399773856494</v>
      </c>
    </row>
    <row r="102" spans="1:19" x14ac:dyDescent="0.25">
      <c r="A102">
        <f>Input!G103</f>
        <v>252</v>
      </c>
      <c r="B102">
        <f t="shared" si="14"/>
        <v>99</v>
      </c>
      <c r="C102">
        <f t="shared" si="25"/>
        <v>-0.17266506410442314</v>
      </c>
      <c r="D102">
        <f t="shared" si="15"/>
        <v>1.1884679778276814</v>
      </c>
      <c r="E102">
        <f t="shared" si="16"/>
        <v>0.84141938921049519</v>
      </c>
      <c r="F102">
        <f>Input!I103</f>
        <v>19036.871541142853</v>
      </c>
      <c r="G102">
        <f t="shared" si="23"/>
        <v>13951.136383999996</v>
      </c>
      <c r="H102">
        <f t="shared" si="24"/>
        <v>13268.829373215556</v>
      </c>
      <c r="I102">
        <f t="shared" si="17"/>
        <v>465542.85696559743</v>
      </c>
      <c r="J102">
        <f t="shared" si="18"/>
        <v>9442872.9238321856</v>
      </c>
      <c r="O102">
        <f>Input!J103</f>
        <v>529.59825471428121</v>
      </c>
      <c r="P102">
        <f t="shared" si="19"/>
        <v>511.643630142853</v>
      </c>
      <c r="Q102">
        <f t="shared" si="20"/>
        <v>529.69426150595291</v>
      </c>
      <c r="R102">
        <f t="shared" si="21"/>
        <v>9.2173040470928218E-3</v>
      </c>
      <c r="S102">
        <f t="shared" si="22"/>
        <v>99887.758865695883</v>
      </c>
    </row>
    <row r="103" spans="1:19" x14ac:dyDescent="0.25">
      <c r="A103">
        <f>Input!G104</f>
        <v>253</v>
      </c>
      <c r="B103">
        <f t="shared" si="14"/>
        <v>100</v>
      </c>
      <c r="C103">
        <f t="shared" si="25"/>
        <v>-0.13839057910104383</v>
      </c>
      <c r="D103">
        <f t="shared" si="15"/>
        <v>1.1484240131070289</v>
      </c>
      <c r="E103">
        <f t="shared" si="16"/>
        <v>0.87075852523714481</v>
      </c>
      <c r="F103">
        <f>Input!I104</f>
        <v>19569.993338428572</v>
      </c>
      <c r="G103">
        <f t="shared" si="23"/>
        <v>14484.258181285715</v>
      </c>
      <c r="H103">
        <f t="shared" si="24"/>
        <v>13801.58852793752</v>
      </c>
      <c r="I103">
        <f t="shared" si="17"/>
        <v>466037.85560254531</v>
      </c>
      <c r="J103">
        <f t="shared" si="18"/>
        <v>13000963.935830938</v>
      </c>
      <c r="O103">
        <f>Input!J104</f>
        <v>533.12179728571937</v>
      </c>
      <c r="P103">
        <f t="shared" si="19"/>
        <v>515.16717271429115</v>
      </c>
      <c r="Q103">
        <f t="shared" si="20"/>
        <v>532.759154721963</v>
      </c>
      <c r="R103">
        <f t="shared" si="21"/>
        <v>0.13150962904779073</v>
      </c>
      <c r="S103">
        <f t="shared" si="22"/>
        <v>101834.47295431633</v>
      </c>
    </row>
    <row r="104" spans="1:19" x14ac:dyDescent="0.25">
      <c r="A104">
        <f>Input!G105</f>
        <v>254</v>
      </c>
      <c r="B104">
        <f t="shared" si="14"/>
        <v>101</v>
      </c>
      <c r="C104">
        <f t="shared" si="25"/>
        <v>-0.10411609409766451</v>
      </c>
      <c r="D104">
        <f t="shared" si="15"/>
        <v>1.1097292804569618</v>
      </c>
      <c r="E104">
        <f t="shared" si="16"/>
        <v>0.90112067655655814</v>
      </c>
      <c r="F104">
        <f>Input!I105</f>
        <v>20163.127661285715</v>
      </c>
      <c r="G104">
        <f t="shared" si="23"/>
        <v>15077.392504142857</v>
      </c>
      <c r="H104">
        <f t="shared" si="24"/>
        <v>14336.707822417684</v>
      </c>
      <c r="I104">
        <f t="shared" si="17"/>
        <v>548613.79774232162</v>
      </c>
      <c r="J104">
        <f t="shared" si="18"/>
        <v>17146259.764891837</v>
      </c>
      <c r="O104">
        <f>Input!J105</f>
        <v>593.13432285714225</v>
      </c>
      <c r="P104">
        <f t="shared" si="19"/>
        <v>575.17969828571404</v>
      </c>
      <c r="Q104">
        <f t="shared" si="20"/>
        <v>535.11929448016463</v>
      </c>
      <c r="R104">
        <f t="shared" si="21"/>
        <v>3365.743517581519</v>
      </c>
      <c r="S104">
        <f t="shared" si="22"/>
        <v>103346.35587549969</v>
      </c>
    </row>
    <row r="105" spans="1:19" x14ac:dyDescent="0.25">
      <c r="A105">
        <f>Input!G106</f>
        <v>255</v>
      </c>
      <c r="B105">
        <f t="shared" si="14"/>
        <v>102</v>
      </c>
      <c r="C105">
        <f t="shared" si="25"/>
        <v>-6.984160909428519E-2</v>
      </c>
      <c r="D105">
        <f t="shared" si="15"/>
        <v>1.0723383191646614</v>
      </c>
      <c r="E105">
        <f t="shared" si="16"/>
        <v>0.93254151430398202</v>
      </c>
      <c r="F105">
        <f>Input!I106</f>
        <v>20765.176125285714</v>
      </c>
      <c r="G105">
        <f t="shared" si="23"/>
        <v>15679.440968142857</v>
      </c>
      <c r="H105">
        <f t="shared" si="24"/>
        <v>14873.497404845353</v>
      </c>
      <c r="I105">
        <f t="shared" si="17"/>
        <v>649545.02722067735</v>
      </c>
      <c r="J105">
        <f t="shared" si="18"/>
        <v>21879883.979915053</v>
      </c>
      <c r="O105">
        <f>Input!J106</f>
        <v>602.04846399999951</v>
      </c>
      <c r="P105">
        <f t="shared" si="19"/>
        <v>584.0938394285713</v>
      </c>
      <c r="Q105">
        <f t="shared" si="20"/>
        <v>536.78958242766987</v>
      </c>
      <c r="R105">
        <f t="shared" si="21"/>
        <v>4258.7216240713451</v>
      </c>
      <c r="S105">
        <f t="shared" si="22"/>
        <v>104423.05830970305</v>
      </c>
    </row>
    <row r="106" spans="1:19" x14ac:dyDescent="0.25">
      <c r="A106">
        <f>Input!G107</f>
        <v>256</v>
      </c>
      <c r="B106">
        <f t="shared" si="14"/>
        <v>103</v>
      </c>
      <c r="C106">
        <f t="shared" si="25"/>
        <v>-3.5567124090905879E-2</v>
      </c>
      <c r="D106">
        <f t="shared" si="15"/>
        <v>1.0362072002600344</v>
      </c>
      <c r="E106">
        <f t="shared" si="16"/>
        <v>0.96505795341805356</v>
      </c>
      <c r="F106">
        <f>Input!I107</f>
        <v>21380.644934142856</v>
      </c>
      <c r="G106">
        <f t="shared" si="23"/>
        <v>16294.909776999999</v>
      </c>
      <c r="H106">
        <f t="shared" si="24"/>
        <v>15411.284534763287</v>
      </c>
      <c r="I106">
        <f t="shared" si="17"/>
        <v>780793.56871788879</v>
      </c>
      <c r="J106">
        <f t="shared" si="18"/>
        <v>27200198.491805203</v>
      </c>
      <c r="O106">
        <f>Input!J107</f>
        <v>615.46880885714199</v>
      </c>
      <c r="P106">
        <f t="shared" si="19"/>
        <v>597.51418428571378</v>
      </c>
      <c r="Q106">
        <f t="shared" si="20"/>
        <v>537.78712991793293</v>
      </c>
      <c r="R106">
        <f t="shared" si="21"/>
        <v>6034.4432428143573</v>
      </c>
      <c r="S106">
        <f t="shared" si="22"/>
        <v>105068.75951198609</v>
      </c>
    </row>
    <row r="107" spans="1:19" x14ac:dyDescent="0.25">
      <c r="A107">
        <f>Input!G108</f>
        <v>257</v>
      </c>
      <c r="B107">
        <f t="shared" si="14"/>
        <v>104</v>
      </c>
      <c r="C107">
        <f t="shared" si="25"/>
        <v>-1.2926390875265615E-3</v>
      </c>
      <c r="D107">
        <f t="shared" si="15"/>
        <v>1.00129347490553</v>
      </c>
      <c r="E107">
        <f t="shared" si="16"/>
        <v>0.99870819601051319</v>
      </c>
      <c r="F107">
        <f>Input!I108</f>
        <v>22012.327653571432</v>
      </c>
      <c r="G107">
        <f t="shared" si="23"/>
        <v>16926.592496428573</v>
      </c>
      <c r="H107">
        <f t="shared" si="24"/>
        <v>15949.415549815896</v>
      </c>
      <c r="I107">
        <f t="shared" si="17"/>
        <v>954874.7849912747</v>
      </c>
      <c r="J107">
        <f t="shared" si="18"/>
        <v>33102899.974125553</v>
      </c>
      <c r="O107">
        <f>Input!J108</f>
        <v>631.68271942857609</v>
      </c>
      <c r="P107">
        <f t="shared" si="19"/>
        <v>613.72809485714788</v>
      </c>
      <c r="Q107">
        <f t="shared" si="20"/>
        <v>538.1310150526092</v>
      </c>
      <c r="R107">
        <f t="shared" si="21"/>
        <v>8751.9213916483022</v>
      </c>
      <c r="S107">
        <f t="shared" si="22"/>
        <v>105291.81376702541</v>
      </c>
    </row>
    <row r="108" spans="1:19" x14ac:dyDescent="0.25">
      <c r="A108">
        <f>Input!G109</f>
        <v>258</v>
      </c>
      <c r="B108">
        <f t="shared" si="14"/>
        <v>105</v>
      </c>
      <c r="C108">
        <f t="shared" si="25"/>
        <v>3.2981845915852757E-2</v>
      </c>
      <c r="D108">
        <f t="shared" si="15"/>
        <v>0.9675561245248957</v>
      </c>
      <c r="E108">
        <f t="shared" si="16"/>
        <v>1.0335317762481586</v>
      </c>
      <c r="F108">
        <f>Input!I109</f>
        <v>22641.708138142862</v>
      </c>
      <c r="G108">
        <f t="shared" si="23"/>
        <v>17555.972981000006</v>
      </c>
      <c r="H108">
        <f t="shared" si="24"/>
        <v>16487.257593683909</v>
      </c>
      <c r="I108">
        <f t="shared" si="17"/>
        <v>1142152.579086195</v>
      </c>
      <c r="J108">
        <f t="shared" si="18"/>
        <v>39581135.311621197</v>
      </c>
      <c r="O108">
        <f>Input!J109</f>
        <v>629.38048457142941</v>
      </c>
      <c r="P108">
        <f t="shared" si="19"/>
        <v>611.42586000000119</v>
      </c>
      <c r="Q108">
        <f t="shared" si="20"/>
        <v>537.84204386801332</v>
      </c>
      <c r="R108">
        <f t="shared" si="21"/>
        <v>8379.2861264128223</v>
      </c>
      <c r="S108">
        <f t="shared" si="22"/>
        <v>105104.36248528645</v>
      </c>
    </row>
    <row r="109" spans="1:19" x14ac:dyDescent="0.25">
      <c r="A109">
        <f>Input!G110</f>
        <v>259</v>
      </c>
      <c r="B109">
        <f t="shared" si="14"/>
        <v>106</v>
      </c>
      <c r="C109">
        <f t="shared" si="25"/>
        <v>6.7256330919232069E-2</v>
      </c>
      <c r="D109">
        <f t="shared" si="15"/>
        <v>0.93495551261228438</v>
      </c>
      <c r="E109">
        <f t="shared" si="16"/>
        <v>1.0695696067997718</v>
      </c>
      <c r="F109">
        <f>Input!I110</f>
        <v>23269.263680285712</v>
      </c>
      <c r="G109">
        <f t="shared" si="23"/>
        <v>18183.528523142857</v>
      </c>
      <c r="H109">
        <f t="shared" si="24"/>
        <v>17024.200111284044</v>
      </c>
      <c r="I109">
        <f t="shared" si="17"/>
        <v>1344042.3665430767</v>
      </c>
      <c r="J109">
        <f t="shared" si="18"/>
        <v>46625633.504086055</v>
      </c>
      <c r="O109">
        <f>Input!J110</f>
        <v>627.55554214285075</v>
      </c>
      <c r="P109">
        <f t="shared" si="19"/>
        <v>609.60091757142254</v>
      </c>
      <c r="Q109">
        <f t="shared" si="20"/>
        <v>536.94251760013435</v>
      </c>
      <c r="R109">
        <f t="shared" si="21"/>
        <v>8210.7202167789255</v>
      </c>
      <c r="S109">
        <f t="shared" si="22"/>
        <v>104521.92234530715</v>
      </c>
    </row>
    <row r="110" spans="1:19" x14ac:dyDescent="0.25">
      <c r="A110">
        <f>Input!G111</f>
        <v>260</v>
      </c>
      <c r="B110">
        <f t="shared" si="14"/>
        <v>107</v>
      </c>
      <c r="C110">
        <f t="shared" si="25"/>
        <v>0.10153081592261139</v>
      </c>
      <c r="D110">
        <f t="shared" si="15"/>
        <v>0.90345333816509521</v>
      </c>
      <c r="E110">
        <f t="shared" si="16"/>
        <v>1.1068640269025849</v>
      </c>
      <c r="F110">
        <f>Input!I111</f>
        <v>23879.313814428569</v>
      </c>
      <c r="G110">
        <f t="shared" si="23"/>
        <v>18793.578657285711</v>
      </c>
      <c r="H110">
        <f t="shared" si="24"/>
        <v>17559.656118960218</v>
      </c>
      <c r="I110">
        <f t="shared" si="17"/>
        <v>1522564.8305876264</v>
      </c>
      <c r="J110">
        <f t="shared" si="18"/>
        <v>54224851.438802466</v>
      </c>
      <c r="O110">
        <f>Input!J111</f>
        <v>610.05013414285713</v>
      </c>
      <c r="P110">
        <f t="shared" si="19"/>
        <v>592.09550957142892</v>
      </c>
      <c r="Q110">
        <f t="shared" si="20"/>
        <v>535.45600767617429</v>
      </c>
      <c r="R110">
        <f t="shared" si="21"/>
        <v>5564.2837033274727</v>
      </c>
      <c r="S110">
        <f t="shared" si="22"/>
        <v>103562.95918944493</v>
      </c>
    </row>
    <row r="111" spans="1:19" x14ac:dyDescent="0.25">
      <c r="A111">
        <f>Input!G112</f>
        <v>261</v>
      </c>
      <c r="B111">
        <f t="shared" ref="B111:B120" si="26">A111-$A$3</f>
        <v>108</v>
      </c>
      <c r="C111">
        <f t="shared" ref="C111:C148" si="27">(B111-$AB$3)/$AC$3</f>
        <v>0.13580530092599072</v>
      </c>
      <c r="D111">
        <f t="shared" si="15"/>
        <v>0.87301259068583559</v>
      </c>
      <c r="E111">
        <f t="shared" si="16"/>
        <v>1.1454588521047602</v>
      </c>
      <c r="F111">
        <f>Input!I112</f>
        <v>24428.621446000001</v>
      </c>
      <c r="G111">
        <f t="shared" ref="G111:G120" si="28">F111-$F$3</f>
        <v>19342.886288857146</v>
      </c>
      <c r="H111">
        <f t="shared" si="24"/>
        <v>18093.063258767506</v>
      </c>
      <c r="I111">
        <f t="shared" ref="I111:I120" si="29">(G111-H111)^2</f>
        <v>1562057.6065424476</v>
      </c>
      <c r="J111">
        <f t="shared" ref="J111:J120" si="30">(H111-$K$4)^2</f>
        <v>62365130.974534295</v>
      </c>
      <c r="O111">
        <f>Input!J112</f>
        <v>549.30763157143156</v>
      </c>
      <c r="P111">
        <f t="shared" ref="P111:P120" si="31">O111-$O$3</f>
        <v>531.35300700000334</v>
      </c>
      <c r="Q111">
        <f t="shared" si="20"/>
        <v>533.40713980728935</v>
      </c>
      <c r="R111">
        <f t="shared" ref="R111:R120" si="32">(O111-Q111)^2</f>
        <v>252.82563834155403</v>
      </c>
      <c r="S111">
        <f t="shared" ref="S111:S120" si="33">(Q111-$T$4)^2</f>
        <v>102248.45654219651</v>
      </c>
    </row>
    <row r="112" spans="1:19" x14ac:dyDescent="0.25">
      <c r="A112">
        <f>Input!G113</f>
        <v>262</v>
      </c>
      <c r="B112">
        <f t="shared" si="26"/>
        <v>109</v>
      </c>
      <c r="C112">
        <f t="shared" si="27"/>
        <v>0.17007978592937004</v>
      </c>
      <c r="D112">
        <f t="shared" si="15"/>
        <v>0.84359750670014177</v>
      </c>
      <c r="E112">
        <f t="shared" si="16"/>
        <v>1.1853994257423188</v>
      </c>
      <c r="F112">
        <f>Input!I113</f>
        <v>24970.446814285715</v>
      </c>
      <c r="G112">
        <f t="shared" si="28"/>
        <v>19884.711657142856</v>
      </c>
      <c r="H112">
        <f t="shared" si="24"/>
        <v>18623.884647066807</v>
      </c>
      <c r="I112">
        <f t="shared" si="29"/>
        <v>1589684.7493373097</v>
      </c>
      <c r="J112">
        <f t="shared" si="30"/>
        <v>71030864.848248824</v>
      </c>
      <c r="O112">
        <f>Input!J113</f>
        <v>541.82536828571392</v>
      </c>
      <c r="P112">
        <f t="shared" si="31"/>
        <v>523.87074371428571</v>
      </c>
      <c r="Q112">
        <f t="shared" si="20"/>
        <v>530.82138829930204</v>
      </c>
      <c r="R112">
        <f t="shared" si="32"/>
        <v>121.08757554135315</v>
      </c>
      <c r="S112">
        <f t="shared" si="33"/>
        <v>100601.48668422576</v>
      </c>
    </row>
    <row r="113" spans="1:19" x14ac:dyDescent="0.25">
      <c r="A113">
        <f>Input!G114</f>
        <v>263</v>
      </c>
      <c r="B113">
        <f t="shared" si="26"/>
        <v>110</v>
      </c>
      <c r="C113">
        <f t="shared" si="27"/>
        <v>0.20435427093274935</v>
      </c>
      <c r="D113">
        <f t="shared" si="15"/>
        <v>0.81517352773986995</v>
      </c>
      <c r="E113">
        <f t="shared" si="16"/>
        <v>1.2267326722110019</v>
      </c>
      <c r="F113">
        <f>Input!I114</f>
        <v>25503.835333857143</v>
      </c>
      <c r="G113">
        <f t="shared" si="28"/>
        <v>20418.100176714288</v>
      </c>
      <c r="H113">
        <f t="shared" si="24"/>
        <v>19151.609528524423</v>
      </c>
      <c r="I113">
        <f t="shared" si="29"/>
        <v>1603998.5619523849</v>
      </c>
      <c r="J113">
        <f t="shared" si="30"/>
        <v>80204669.016684115</v>
      </c>
      <c r="O113">
        <f>Input!J114</f>
        <v>533.38851957142833</v>
      </c>
      <c r="P113">
        <f t="shared" si="31"/>
        <v>515.43389500000012</v>
      </c>
      <c r="Q113">
        <f t="shared" si="20"/>
        <v>527.7248814576144</v>
      </c>
      <c r="R113">
        <f t="shared" si="32"/>
        <v>32.076796684245828</v>
      </c>
      <c r="S113">
        <f t="shared" si="33"/>
        <v>98646.791220565763</v>
      </c>
    </row>
    <row r="114" spans="1:19" x14ac:dyDescent="0.25">
      <c r="A114">
        <f>Input!G115</f>
        <v>264</v>
      </c>
      <c r="B114">
        <f t="shared" si="26"/>
        <v>111</v>
      </c>
      <c r="C114">
        <f t="shared" si="27"/>
        <v>0.23862875593612867</v>
      </c>
      <c r="D114">
        <f t="shared" si="15"/>
        <v>0.78770725974189604</v>
      </c>
      <c r="E114">
        <f t="shared" si="16"/>
        <v>1.2695071520956462</v>
      </c>
      <c r="F114">
        <f>Input!I115</f>
        <v>26028.646624571429</v>
      </c>
      <c r="G114">
        <f t="shared" si="28"/>
        <v>20942.911467428574</v>
      </c>
      <c r="H114">
        <f t="shared" si="24"/>
        <v>19675.753747265164</v>
      </c>
      <c r="I114">
        <f t="shared" si="29"/>
        <v>1605688.6877697308</v>
      </c>
      <c r="J114">
        <f t="shared" si="30"/>
        <v>89867559.172889754</v>
      </c>
      <c r="O114">
        <f>Input!J115</f>
        <v>524.81129071428586</v>
      </c>
      <c r="P114">
        <f t="shared" si="31"/>
        <v>506.85666614285765</v>
      </c>
      <c r="Q114">
        <f t="shared" si="20"/>
        <v>524.14421874074071</v>
      </c>
      <c r="R114">
        <f t="shared" si="32"/>
        <v>0.44498501788941924</v>
      </c>
      <c r="S114">
        <f t="shared" si="33"/>
        <v>96410.377062619082</v>
      </c>
    </row>
    <row r="115" spans="1:19" x14ac:dyDescent="0.25">
      <c r="A115">
        <f>Input!G116</f>
        <v>265</v>
      </c>
      <c r="B115">
        <f t="shared" si="26"/>
        <v>112</v>
      </c>
      <c r="C115">
        <f t="shared" si="27"/>
        <v>0.27290324093950796</v>
      </c>
      <c r="D115">
        <f t="shared" si="15"/>
        <v>0.76116643381492299</v>
      </c>
      <c r="E115">
        <f t="shared" si="16"/>
        <v>1.3137731192218458</v>
      </c>
      <c r="F115">
        <f>Input!I116</f>
        <v>26538.788186857146</v>
      </c>
      <c r="G115">
        <f t="shared" si="28"/>
        <v>21453.05302971429</v>
      </c>
      <c r="H115">
        <f t="shared" si="24"/>
        <v>20195.860047379778</v>
      </c>
      <c r="I115">
        <f t="shared" si="29"/>
        <v>1580534.1948311462</v>
      </c>
      <c r="J115">
        <f t="shared" si="30"/>
        <v>99999129.32743597</v>
      </c>
      <c r="O115">
        <f>Input!J116</f>
        <v>510.14156228571665</v>
      </c>
      <c r="P115">
        <f t="shared" si="31"/>
        <v>492.18693771428843</v>
      </c>
      <c r="Q115">
        <f t="shared" si="20"/>
        <v>520.10630011461217</v>
      </c>
      <c r="R115">
        <f t="shared" si="32"/>
        <v>99.295999998621454</v>
      </c>
      <c r="S115">
        <f t="shared" si="33"/>
        <v>93919.132730230456</v>
      </c>
    </row>
    <row r="116" spans="1:19" x14ac:dyDescent="0.25">
      <c r="A116">
        <f>Input!G117</f>
        <v>266</v>
      </c>
      <c r="B116">
        <f t="shared" si="26"/>
        <v>113</v>
      </c>
      <c r="C116">
        <f t="shared" si="27"/>
        <v>0.30717772594288728</v>
      </c>
      <c r="D116">
        <f t="shared" si="15"/>
        <v>0.73551986832820104</v>
      </c>
      <c r="E116">
        <f t="shared" si="16"/>
        <v>1.3595825796969274</v>
      </c>
      <c r="F116">
        <f>Input!I117</f>
        <v>27026.412768857143</v>
      </c>
      <c r="G116">
        <f t="shared" si="28"/>
        <v>21940.677611714287</v>
      </c>
      <c r="H116">
        <f t="shared" si="24"/>
        <v>20711.498215257212</v>
      </c>
      <c r="I116">
        <f t="shared" si="29"/>
        <v>1510881.9886745797</v>
      </c>
      <c r="J116">
        <f t="shared" si="30"/>
        <v>110577730.50985835</v>
      </c>
      <c r="O116">
        <f>Input!J117</f>
        <v>487.62458199999674</v>
      </c>
      <c r="P116">
        <f t="shared" si="31"/>
        <v>469.66995742856852</v>
      </c>
      <c r="Q116">
        <f t="shared" si="20"/>
        <v>515.63816787743281</v>
      </c>
      <c r="R116">
        <f t="shared" si="32"/>
        <v>784.76099371248574</v>
      </c>
      <c r="S116">
        <f t="shared" si="33"/>
        <v>91200.468896954291</v>
      </c>
    </row>
    <row r="117" spans="1:19" x14ac:dyDescent="0.25">
      <c r="A117">
        <f>Input!G118</f>
        <v>267</v>
      </c>
      <c r="B117">
        <f t="shared" si="26"/>
        <v>114</v>
      </c>
      <c r="C117">
        <f t="shared" si="27"/>
        <v>0.3414522109462666</v>
      </c>
      <c r="D117">
        <f t="shared" si="15"/>
        <v>0.71073743227762376</v>
      </c>
      <c r="E117">
        <f t="shared" si="16"/>
        <v>1.4069893530096025</v>
      </c>
      <c r="F117">
        <f>Input!I118</f>
        <v>27504.280928571425</v>
      </c>
      <c r="G117">
        <f t="shared" si="28"/>
        <v>22418.545771428566</v>
      </c>
      <c r="H117">
        <f t="shared" si="24"/>
        <v>21222.265076319527</v>
      </c>
      <c r="I117">
        <f t="shared" si="29"/>
        <v>1431087.501490565</v>
      </c>
      <c r="J117">
        <f t="shared" si="30"/>
        <v>121580647.82319941</v>
      </c>
      <c r="O117">
        <f>Input!J118</f>
        <v>477.86815971428223</v>
      </c>
      <c r="P117">
        <f t="shared" si="31"/>
        <v>459.91353514285402</v>
      </c>
      <c r="Q117">
        <f t="shared" si="20"/>
        <v>510.76686106231546</v>
      </c>
      <c r="R117">
        <f t="shared" si="32"/>
        <v>1082.3245503870833</v>
      </c>
      <c r="S117">
        <f t="shared" si="33"/>
        <v>88281.986168501244</v>
      </c>
    </row>
    <row r="118" spans="1:19" x14ac:dyDescent="0.25">
      <c r="A118">
        <f>Input!G119</f>
        <v>268</v>
      </c>
      <c r="B118">
        <f t="shared" si="26"/>
        <v>115</v>
      </c>
      <c r="C118">
        <f t="shared" si="27"/>
        <v>0.37572669594964592</v>
      </c>
      <c r="D118">
        <f t="shared" si="15"/>
        <v>0.68679000988615668</v>
      </c>
      <c r="E118">
        <f t="shared" si="16"/>
        <v>1.4560491352600797</v>
      </c>
      <c r="F118">
        <f>Input!I119</f>
        <v>27971.171358428575</v>
      </c>
      <c r="G118">
        <f t="shared" si="28"/>
        <v>22885.436201285716</v>
      </c>
      <c r="H118">
        <f t="shared" si="24"/>
        <v>21727.784358701356</v>
      </c>
      <c r="I118">
        <f t="shared" si="29"/>
        <v>1340157.7886389652</v>
      </c>
      <c r="J118">
        <f t="shared" si="30"/>
        <v>132984274.26874848</v>
      </c>
      <c r="O118">
        <f>Input!J119</f>
        <v>466.89042985715059</v>
      </c>
      <c r="P118">
        <f t="shared" si="31"/>
        <v>448.93580528572238</v>
      </c>
      <c r="Q118">
        <f t="shared" si="20"/>
        <v>505.51928238182734</v>
      </c>
      <c r="R118">
        <f t="shared" si="32"/>
        <v>1492.1882473732248</v>
      </c>
      <c r="S118">
        <f t="shared" si="33"/>
        <v>85191.172216424951</v>
      </c>
    </row>
    <row r="119" spans="1:19" x14ac:dyDescent="0.25">
      <c r="A119">
        <f>Input!G120</f>
        <v>269</v>
      </c>
      <c r="B119">
        <f t="shared" si="26"/>
        <v>116</v>
      </c>
      <c r="C119">
        <f t="shared" si="27"/>
        <v>0.41000118095302523</v>
      </c>
      <c r="D119">
        <f t="shared" si="15"/>
        <v>0.6636494663970115</v>
      </c>
      <c r="E119">
        <f t="shared" si="16"/>
        <v>1.5068195645949261</v>
      </c>
      <c r="F119">
        <f>Input!I120</f>
        <v>28416.752077428573</v>
      </c>
      <c r="G119">
        <f t="shared" si="28"/>
        <v>23331.016920285714</v>
      </c>
      <c r="H119">
        <f t="shared" si="24"/>
        <v>22227.706436255601</v>
      </c>
      <c r="I119">
        <f t="shared" si="29"/>
        <v>1217294.0241707622</v>
      </c>
      <c r="J119">
        <f t="shared" si="30"/>
        <v>144764279.94526458</v>
      </c>
      <c r="O119">
        <f>Input!J120</f>
        <v>445.58071899999777</v>
      </c>
      <c r="P119">
        <f t="shared" si="31"/>
        <v>427.62609442856956</v>
      </c>
      <c r="Q119">
        <f t="shared" si="20"/>
        <v>499.9220775542442</v>
      </c>
      <c r="R119">
        <f t="shared" si="32"/>
        <v>2952.9832495211713</v>
      </c>
      <c r="S119">
        <f t="shared" si="33"/>
        <v>81955.129597296851</v>
      </c>
    </row>
    <row r="120" spans="1:19" x14ac:dyDescent="0.25">
      <c r="A120">
        <f>Input!G121</f>
        <v>270</v>
      </c>
      <c r="B120">
        <f t="shared" si="26"/>
        <v>117</v>
      </c>
      <c r="C120">
        <f t="shared" si="27"/>
        <v>0.44427566595640455</v>
      </c>
      <c r="D120">
        <f t="shared" si="15"/>
        <v>0.64128861501937773</v>
      </c>
      <c r="E120">
        <f t="shared" si="16"/>
        <v>1.5593602889235498</v>
      </c>
      <c r="F120">
        <f>Input!I121</f>
        <v>28835.576334857142</v>
      </c>
      <c r="G120">
        <f t="shared" si="28"/>
        <v>23749.841177714283</v>
      </c>
      <c r="H120">
        <f t="shared" si="24"/>
        <v>22721.707963000496</v>
      </c>
      <c r="I120">
        <f t="shared" si="29"/>
        <v>1057057.9071977066</v>
      </c>
      <c r="J120">
        <f t="shared" si="30"/>
        <v>156895775.41356903</v>
      </c>
      <c r="O120">
        <f>Input!J121</f>
        <v>418.82425742856867</v>
      </c>
      <c r="P120">
        <f t="shared" si="31"/>
        <v>400.86963285714046</v>
      </c>
      <c r="Q120">
        <f t="shared" si="20"/>
        <v>494.00152674489527</v>
      </c>
      <c r="R120">
        <f t="shared" si="32"/>
        <v>5651.6218218595013</v>
      </c>
      <c r="S120">
        <f t="shared" si="33"/>
        <v>78600.334878985639</v>
      </c>
    </row>
    <row r="121" spans="1:19" x14ac:dyDescent="0.25">
      <c r="A121">
        <f>Input!G122</f>
        <v>271</v>
      </c>
      <c r="B121">
        <f t="shared" ref="B121:B148" si="34">A121-$A$3</f>
        <v>118</v>
      </c>
      <c r="C121">
        <f t="shared" si="27"/>
        <v>0.47855015095978387</v>
      </c>
      <c r="D121">
        <f t="shared" si="15"/>
        <v>0.61968118498787605</v>
      </c>
      <c r="E121">
        <f t="shared" si="16"/>
        <v>1.6137330359958644</v>
      </c>
      <c r="F121">
        <f>Input!I122</f>
        <v>29217.747328142861</v>
      </c>
      <c r="G121">
        <f t="shared" ref="G121:G148" si="35">F121-$F$3</f>
        <v>24132.012171000002</v>
      </c>
      <c r="H121">
        <f t="shared" si="24"/>
        <v>23209.491410766936</v>
      </c>
      <c r="I121">
        <f t="shared" ref="I121:I148" si="36">(G121-H121)^2</f>
        <v>851044.55306099507</v>
      </c>
      <c r="J121">
        <f t="shared" ref="J121:J148" si="37">(H121-$K$4)^2</f>
        <v>169353468.20038411</v>
      </c>
      <c r="O121">
        <f>Input!J122</f>
        <v>382.17099328571931</v>
      </c>
      <c r="P121">
        <f t="shared" ref="P121:P148" si="38">O121-$O$3</f>
        <v>364.21636871429109</v>
      </c>
      <c r="Q121">
        <f t="shared" si="20"/>
        <v>487.78344776643996</v>
      </c>
      <c r="R121">
        <f t="shared" ref="R121:R148" si="39">(O121-Q121)^2</f>
        <v>11153.990541442294</v>
      </c>
      <c r="S121">
        <f t="shared" ref="S121:S148" si="40">(Q121-$T$4)^2</f>
        <v>75152.429073896434</v>
      </c>
    </row>
    <row r="122" spans="1:19" x14ac:dyDescent="0.25">
      <c r="A122">
        <f>Input!G123</f>
        <v>272</v>
      </c>
      <c r="B122">
        <f t="shared" si="34"/>
        <v>119</v>
      </c>
      <c r="C122">
        <f t="shared" si="27"/>
        <v>0.51282463596316319</v>
      </c>
      <c r="D122">
        <f t="shared" si="15"/>
        <v>0.59880179069820971</v>
      </c>
      <c r="E122">
        <f t="shared" si="16"/>
        <v>1.670001685923465</v>
      </c>
      <c r="F122">
        <f>Input!I123</f>
        <v>29592.772970285714</v>
      </c>
      <c r="G122">
        <f t="shared" si="35"/>
        <v>24507.037813142859</v>
      </c>
      <c r="H122">
        <f t="shared" si="24"/>
        <v>23690.784521375037</v>
      </c>
      <c r="I122">
        <f t="shared" si="36"/>
        <v>666269.43632180477</v>
      </c>
      <c r="J122">
        <f t="shared" si="37"/>
        <v>182111811.59212455</v>
      </c>
      <c r="O122">
        <f>Input!J123</f>
        <v>375.02564214285303</v>
      </c>
      <c r="P122">
        <f t="shared" si="38"/>
        <v>357.07101757142482</v>
      </c>
      <c r="Q122">
        <f t="shared" si="20"/>
        <v>481.29311060810068</v>
      </c>
      <c r="R122">
        <f t="shared" si="39"/>
        <v>11292.774854012403</v>
      </c>
      <c r="S122">
        <f t="shared" si="40"/>
        <v>71636.03884494651</v>
      </c>
    </row>
    <row r="123" spans="1:19" x14ac:dyDescent="0.25">
      <c r="A123">
        <f>Input!G124</f>
        <v>273</v>
      </c>
      <c r="B123">
        <f t="shared" si="34"/>
        <v>120</v>
      </c>
      <c r="C123">
        <f t="shared" si="27"/>
        <v>0.54709912096654256</v>
      </c>
      <c r="D123">
        <f t="shared" si="15"/>
        <v>0.57862590188275242</v>
      </c>
      <c r="E123">
        <f t="shared" si="16"/>
        <v>1.7282323462295179</v>
      </c>
      <c r="F123">
        <f>Input!I124</f>
        <v>29984.910956000003</v>
      </c>
      <c r="G123">
        <f t="shared" si="35"/>
        <v>24899.175798857148</v>
      </c>
      <c r="H123">
        <f t="shared" si="24"/>
        <v>24165.339684179606</v>
      </c>
      <c r="I123">
        <f t="shared" si="36"/>
        <v>538515.4432050311</v>
      </c>
      <c r="J123">
        <f t="shared" si="37"/>
        <v>195145145.03794739</v>
      </c>
      <c r="O123">
        <f>Input!J124</f>
        <v>392.13798571428924</v>
      </c>
      <c r="P123">
        <f t="shared" si="38"/>
        <v>374.18336114286103</v>
      </c>
      <c r="Q123">
        <f t="shared" si="20"/>
        <v>474.55516280457016</v>
      </c>
      <c r="R123">
        <f t="shared" si="39"/>
        <v>6792.5910795307254</v>
      </c>
      <c r="S123">
        <f t="shared" si="40"/>
        <v>68074.627502101532</v>
      </c>
    </row>
    <row r="124" spans="1:19" x14ac:dyDescent="0.25">
      <c r="A124">
        <f>Input!G125</f>
        <v>274</v>
      </c>
      <c r="B124">
        <f t="shared" si="34"/>
        <v>121</v>
      </c>
      <c r="C124">
        <f t="shared" si="27"/>
        <v>0.58137360596992183</v>
      </c>
      <c r="D124">
        <f t="shared" si="15"/>
        <v>0.55912981479103263</v>
      </c>
      <c r="E124">
        <f t="shared" si="16"/>
        <v>1.7884934295155355</v>
      </c>
      <c r="F124">
        <f>Input!I125</f>
        <v>30373.41309514286</v>
      </c>
      <c r="G124">
        <f t="shared" si="35"/>
        <v>25287.677938000001</v>
      </c>
      <c r="H124">
        <f t="shared" si="24"/>
        <v>24632.933249288861</v>
      </c>
      <c r="I124">
        <f t="shared" si="36"/>
        <v>428690.60739544767</v>
      </c>
      <c r="J124">
        <f t="shared" si="37"/>
        <v>208427825.64008629</v>
      </c>
      <c r="O124">
        <f>Input!J125</f>
        <v>388.50213914285632</v>
      </c>
      <c r="P124">
        <f t="shared" si="38"/>
        <v>370.54751457142811</v>
      </c>
      <c r="Q124">
        <f t="shared" si="20"/>
        <v>467.59356510925602</v>
      </c>
      <c r="R124">
        <f t="shared" si="39"/>
        <v>6255.4536613984847</v>
      </c>
      <c r="S124">
        <f t="shared" si="40"/>
        <v>64490.374441999171</v>
      </c>
    </row>
    <row r="125" spans="1:19" x14ac:dyDescent="0.25">
      <c r="A125">
        <f>Input!G126</f>
        <v>275</v>
      </c>
      <c r="B125">
        <f t="shared" si="34"/>
        <v>122</v>
      </c>
      <c r="C125">
        <f t="shared" si="27"/>
        <v>0.6156480909733012</v>
      </c>
      <c r="D125">
        <f t="shared" si="15"/>
        <v>0.54029062434125552</v>
      </c>
      <c r="E125">
        <f t="shared" si="16"/>
        <v>1.8508557338362865</v>
      </c>
      <c r="F125">
        <f>Input!I126</f>
        <v>30752.579952571428</v>
      </c>
      <c r="G125">
        <f t="shared" si="35"/>
        <v>25666.844795428573</v>
      </c>
      <c r="H125">
        <f t="shared" si="24"/>
        <v>25093.364786191305</v>
      </c>
      <c r="I125">
        <f t="shared" si="36"/>
        <v>328879.32099477691</v>
      </c>
      <c r="J125">
        <f t="shared" si="37"/>
        <v>221934350.35711887</v>
      </c>
      <c r="O125">
        <f>Input!J126</f>
        <v>379.16685742856862</v>
      </c>
      <c r="P125">
        <f t="shared" si="38"/>
        <v>361.21223285714041</v>
      </c>
      <c r="Q125">
        <f t="shared" si="20"/>
        <v>460.43153690244549</v>
      </c>
      <c r="R125">
        <f t="shared" si="39"/>
        <v>6603.9481299919444</v>
      </c>
      <c r="S125">
        <f t="shared" si="40"/>
        <v>60904.081395609697</v>
      </c>
    </row>
    <row r="126" spans="1:19" x14ac:dyDescent="0.25">
      <c r="A126">
        <f>Input!G127</f>
        <v>276</v>
      </c>
      <c r="B126">
        <f t="shared" si="34"/>
        <v>123</v>
      </c>
      <c r="C126">
        <f t="shared" si="27"/>
        <v>0.64992257597668046</v>
      </c>
      <c r="D126">
        <f t="shared" si="15"/>
        <v>0.5220861972101466</v>
      </c>
      <c r="E126">
        <f t="shared" si="16"/>
        <v>1.9153925258772677</v>
      </c>
      <c r="F126">
        <f>Input!I127</f>
        <v>31138.821970857138</v>
      </c>
      <c r="G126">
        <f t="shared" si="35"/>
        <v>26053.086813714282</v>
      </c>
      <c r="H126">
        <f t="shared" si="24"/>
        <v>25546.456296932924</v>
      </c>
      <c r="I126">
        <f t="shared" si="36"/>
        <v>256674.48053414677</v>
      </c>
      <c r="J126">
        <f t="shared" si="37"/>
        <v>235639468.68148145</v>
      </c>
      <c r="O126">
        <f>Input!J127</f>
        <v>386.24201828570949</v>
      </c>
      <c r="P126">
        <f t="shared" si="38"/>
        <v>368.28739371428128</v>
      </c>
      <c r="Q126">
        <f t="shared" si="20"/>
        <v>453.09151074161707</v>
      </c>
      <c r="R126">
        <f t="shared" si="39"/>
        <v>4468.8546416124445</v>
      </c>
      <c r="S126">
        <f t="shared" si="40"/>
        <v>57335.103633036146</v>
      </c>
    </row>
    <row r="127" spans="1:19" x14ac:dyDescent="0.25">
      <c r="A127">
        <f>Input!G128</f>
        <v>277</v>
      </c>
      <c r="B127">
        <f t="shared" si="34"/>
        <v>124</v>
      </c>
      <c r="C127">
        <f t="shared" si="27"/>
        <v>0.68419706098005983</v>
      </c>
      <c r="D127">
        <f t="shared" si="15"/>
        <v>0.50449514582949762</v>
      </c>
      <c r="E127">
        <f t="shared" si="16"/>
        <v>1.9821796270324599</v>
      </c>
      <c r="F127">
        <f>Input!I128</f>
        <v>31535.073095714288</v>
      </c>
      <c r="G127">
        <f t="shared" si="35"/>
        <v>26449.337938571429</v>
      </c>
      <c r="H127">
        <f t="shared" si="24"/>
        <v>25992.051392380192</v>
      </c>
      <c r="I127">
        <f t="shared" si="36"/>
        <v>209110.98532751034</v>
      </c>
      <c r="J127">
        <f t="shared" si="37"/>
        <v>249518285.67572546</v>
      </c>
      <c r="O127">
        <f>Input!J128</f>
        <v>396.25112485714999</v>
      </c>
      <c r="P127">
        <f t="shared" si="38"/>
        <v>378.29650028572178</v>
      </c>
      <c r="Q127">
        <f t="shared" si="20"/>
        <v>445.59509544726797</v>
      </c>
      <c r="R127">
        <f t="shared" si="39"/>
        <v>2434.8274335984279</v>
      </c>
      <c r="S127">
        <f t="shared" si="40"/>
        <v>53801.304123732356</v>
      </c>
    </row>
    <row r="128" spans="1:19" x14ac:dyDescent="0.25">
      <c r="A128">
        <f>Input!G129</f>
        <v>278</v>
      </c>
      <c r="B128">
        <f t="shared" si="34"/>
        <v>125</v>
      </c>
      <c r="C128">
        <f t="shared" si="27"/>
        <v>0.7184715459834391</v>
      </c>
      <c r="D128">
        <f t="shared" si="15"/>
        <v>0.48749680325886935</v>
      </c>
      <c r="E128">
        <f t="shared" si="16"/>
        <v>2.0512955024834953</v>
      </c>
      <c r="F128">
        <f>Input!I129</f>
        <v>31922.367965285717</v>
      </c>
      <c r="G128">
        <f t="shared" si="35"/>
        <v>26836.632808142858</v>
      </c>
      <c r="H128">
        <f t="shared" si="24"/>
        <v>26430.014439492283</v>
      </c>
      <c r="I128">
        <f t="shared" si="36"/>
        <v>165338.49772405537</v>
      </c>
      <c r="J128">
        <f t="shared" si="37"/>
        <v>263546355.3624813</v>
      </c>
      <c r="O128">
        <f>Input!J129</f>
        <v>387.29486957142944</v>
      </c>
      <c r="P128">
        <f t="shared" si="38"/>
        <v>369.34024500000123</v>
      </c>
      <c r="Q128">
        <f t="shared" si="20"/>
        <v>437.9630471120916</v>
      </c>
      <c r="R128">
        <f t="shared" si="39"/>
        <v>2567.2642152920612</v>
      </c>
      <c r="S128">
        <f t="shared" si="40"/>
        <v>50319.028557520229</v>
      </c>
    </row>
    <row r="129" spans="1:19" x14ac:dyDescent="0.25">
      <c r="A129">
        <f>Input!G130</f>
        <v>279</v>
      </c>
      <c r="B129">
        <f t="shared" si="34"/>
        <v>126</v>
      </c>
      <c r="C129">
        <f t="shared" si="27"/>
        <v>0.75274603098681847</v>
      </c>
      <c r="D129">
        <f t="shared" si="15"/>
        <v>0.4710711989049256</v>
      </c>
      <c r="E129">
        <f t="shared" si="16"/>
        <v>2.1228213533848965</v>
      </c>
      <c r="F129">
        <f>Input!I130</f>
        <v>32311.69834757143</v>
      </c>
      <c r="G129">
        <f t="shared" si="35"/>
        <v>27225.963190428571</v>
      </c>
      <c r="H129">
        <f t="shared" si="24"/>
        <v>26860.229686915296</v>
      </c>
      <c r="I129">
        <f t="shared" si="36"/>
        <v>133760.99559209446</v>
      </c>
      <c r="J129">
        <f t="shared" si="37"/>
        <v>277699764.56086588</v>
      </c>
      <c r="O129">
        <f>Input!J130</f>
        <v>389.3303822857124</v>
      </c>
      <c r="P129">
        <f t="shared" si="38"/>
        <v>371.37575771428419</v>
      </c>
      <c r="Q129">
        <f t="shared" si="20"/>
        <v>430.2152474230146</v>
      </c>
      <c r="R129">
        <f t="shared" si="39"/>
        <v>1671.5721972953888</v>
      </c>
      <c r="S129">
        <f t="shared" si="40"/>
        <v>46903.099089574171</v>
      </c>
    </row>
    <row r="130" spans="1:19" x14ac:dyDescent="0.25">
      <c r="A130">
        <f>Input!G131</f>
        <v>280</v>
      </c>
      <c r="B130">
        <f t="shared" si="34"/>
        <v>127</v>
      </c>
      <c r="C130">
        <f t="shared" si="27"/>
        <v>0.78702051599019773</v>
      </c>
      <c r="D130">
        <f t="shared" si="15"/>
        <v>0.45519903505887599</v>
      </c>
      <c r="E130">
        <f t="shared" si="16"/>
        <v>2.1968412122636836</v>
      </c>
      <c r="F130">
        <f>Input!I131</f>
        <v>32677.529088285715</v>
      </c>
      <c r="G130">
        <f t="shared" si="35"/>
        <v>27591.793931142856</v>
      </c>
      <c r="H130">
        <f t="shared" si="24"/>
        <v>27282.600375608734</v>
      </c>
      <c r="I130">
        <f t="shared" si="36"/>
        <v>95600.654783832448</v>
      </c>
      <c r="J130">
        <f t="shared" si="37"/>
        <v>291955207.34738147</v>
      </c>
      <c r="O130">
        <f>Input!J131</f>
        <v>365.83074071428564</v>
      </c>
      <c r="P130">
        <f t="shared" si="38"/>
        <v>347.87611614285743</v>
      </c>
      <c r="Q130">
        <f t="shared" si="20"/>
        <v>422.37068869343943</v>
      </c>
      <c r="R130">
        <f t="shared" si="39"/>
        <v>3196.7657174854171</v>
      </c>
      <c r="S130">
        <f t="shared" si="40"/>
        <v>43566.824673846269</v>
      </c>
    </row>
    <row r="131" spans="1:19" x14ac:dyDescent="0.25">
      <c r="A131">
        <f>Input!G132</f>
        <v>281</v>
      </c>
      <c r="B131">
        <f t="shared" si="34"/>
        <v>128</v>
      </c>
      <c r="C131">
        <f t="shared" si="27"/>
        <v>0.82129500099357711</v>
      </c>
      <c r="D131">
        <f t="shared" si="15"/>
        <v>0.4398616642244591</v>
      </c>
      <c r="E131">
        <f t="shared" si="16"/>
        <v>2.2734420417454366</v>
      </c>
      <c r="F131">
        <f>Input!I132</f>
        <v>33046.307812571424</v>
      </c>
      <c r="G131">
        <f t="shared" si="35"/>
        <v>27960.572655428565</v>
      </c>
      <c r="H131">
        <f t="shared" si="24"/>
        <v>27697.0478406248</v>
      </c>
      <c r="I131">
        <f t="shared" si="36"/>
        <v>69445.328017358348</v>
      </c>
      <c r="J131">
        <f t="shared" si="37"/>
        <v>306290050.39260203</v>
      </c>
      <c r="O131">
        <f>Input!J132</f>
        <v>368.77872428570845</v>
      </c>
      <c r="P131">
        <f t="shared" si="38"/>
        <v>350.82409971428024</v>
      </c>
      <c r="Q131">
        <f t="shared" si="20"/>
        <v>414.44746501606704</v>
      </c>
      <c r="R131">
        <f t="shared" si="39"/>
        <v>2085.633879896714</v>
      </c>
      <c r="S131">
        <f t="shared" si="40"/>
        <v>40322.025887305128</v>
      </c>
    </row>
    <row r="132" spans="1:19" x14ac:dyDescent="0.25">
      <c r="A132">
        <f>Input!G133</f>
        <v>282</v>
      </c>
      <c r="B132">
        <f t="shared" si="34"/>
        <v>129</v>
      </c>
      <c r="C132">
        <f>(B132-$AB$3)/$AC$3</f>
        <v>0.85556948599695637</v>
      </c>
      <c r="D132">
        <f t="shared" ref="D132:D148" si="41">EXP(-C132)</f>
        <v>0.42504106720983298</v>
      </c>
      <c r="E132">
        <f t="shared" ref="E132:E148" si="42">EXP(C132)</f>
        <v>2.3527138367228009</v>
      </c>
      <c r="F132">
        <f>Input!I133</f>
        <v>33409.429215714285</v>
      </c>
      <c r="G132">
        <f t="shared" si="35"/>
        <v>28323.694058571426</v>
      </c>
      <c r="H132">
        <f t="shared" si="24"/>
        <v>28103.510609588797</v>
      </c>
      <c r="I132">
        <f t="shared" si="36"/>
        <v>48480.751205885885</v>
      </c>
      <c r="J132">
        <f t="shared" si="37"/>
        <v>320682389.48668325</v>
      </c>
      <c r="O132">
        <f>Input!J133</f>
        <v>363.1214031428608</v>
      </c>
      <c r="P132">
        <f t="shared" si="38"/>
        <v>345.16677857143259</v>
      </c>
      <c r="Q132">
        <f t="shared" ref="Q132:Q148" si="43">$AA$3*(EXP(1-C132-D132))</f>
        <v>406.46276896399627</v>
      </c>
      <c r="R132">
        <f t="shared" si="39"/>
        <v>1878.4739912414898</v>
      </c>
      <c r="S132">
        <f t="shared" si="40"/>
        <v>37179.072215302564</v>
      </c>
    </row>
    <row r="133" spans="1:19" x14ac:dyDescent="0.25">
      <c r="A133">
        <f>Input!G134</f>
        <v>283</v>
      </c>
      <c r="B133">
        <f t="shared" si="34"/>
        <v>130</v>
      </c>
      <c r="C133">
        <f t="shared" si="27"/>
        <v>0.88984397100033574</v>
      </c>
      <c r="D133">
        <f t="shared" si="41"/>
        <v>0.41071983195763095</v>
      </c>
      <c r="E133">
        <f t="shared" si="42"/>
        <v>2.4347497300864642</v>
      </c>
      <c r="F133">
        <f>Input!I134</f>
        <v>33768.802468285721</v>
      </c>
      <c r="G133">
        <f t="shared" si="35"/>
        <v>28683.067311142862</v>
      </c>
      <c r="H133">
        <f t="shared" ref="H133:H148" si="44">H132+Q133</f>
        <v>28501.943502877399</v>
      </c>
      <c r="I133">
        <f t="shared" si="36"/>
        <v>32805.833920584417</v>
      </c>
      <c r="J133">
        <f t="shared" si="37"/>
        <v>335111097.61760759</v>
      </c>
      <c r="O133">
        <f>Input!J134</f>
        <v>359.37325257143675</v>
      </c>
      <c r="P133">
        <f t="shared" si="38"/>
        <v>341.41862800000854</v>
      </c>
      <c r="Q133">
        <f t="shared" si="43"/>
        <v>398.43289328860186</v>
      </c>
      <c r="R133">
        <f t="shared" si="39"/>
        <v>1525.6555329540224</v>
      </c>
      <c r="S133">
        <f t="shared" si="40"/>
        <v>34146.929860280085</v>
      </c>
    </row>
    <row r="134" spans="1:19" x14ac:dyDescent="0.25">
      <c r="A134">
        <f>Input!G135</f>
        <v>284</v>
      </c>
      <c r="B134">
        <f t="shared" si="34"/>
        <v>131</v>
      </c>
      <c r="C134">
        <f t="shared" si="27"/>
        <v>0.92411845600371501</v>
      </c>
      <c r="D134">
        <f t="shared" si="41"/>
        <v>0.39688113308831374</v>
      </c>
      <c r="E134">
        <f t="shared" si="42"/>
        <v>2.5196461021428314</v>
      </c>
      <c r="F134">
        <f>Input!I135</f>
        <v>34136.921405857145</v>
      </c>
      <c r="G134">
        <f t="shared" si="35"/>
        <v>29051.186248714286</v>
      </c>
      <c r="H134">
        <f t="shared" si="44"/>
        <v>28892.316739963637</v>
      </c>
      <c r="I134">
        <f t="shared" si="36"/>
        <v>25239.520810672668</v>
      </c>
      <c r="J134">
        <f t="shared" si="37"/>
        <v>349555865.00682694</v>
      </c>
      <c r="O134">
        <f>Input!J135</f>
        <v>368.11893757142388</v>
      </c>
      <c r="P134">
        <f t="shared" si="38"/>
        <v>350.16431299999567</v>
      </c>
      <c r="Q134">
        <f t="shared" si="43"/>
        <v>390.3732370862395</v>
      </c>
      <c r="R134">
        <f t="shared" si="39"/>
        <v>495.25384689512248</v>
      </c>
      <c r="S134">
        <f t="shared" si="40"/>
        <v>31233.218246321914</v>
      </c>
    </row>
    <row r="135" spans="1:19" x14ac:dyDescent="0.25">
      <c r="A135">
        <f>Input!G136</f>
        <v>285</v>
      </c>
      <c r="B135">
        <f t="shared" si="34"/>
        <v>132</v>
      </c>
      <c r="C135">
        <f t="shared" si="27"/>
        <v>0.95839294100709427</v>
      </c>
      <c r="D135">
        <f t="shared" si="41"/>
        <v>0.38350871213278231</v>
      </c>
      <c r="E135">
        <f t="shared" si="42"/>
        <v>2.6075026938469388</v>
      </c>
      <c r="F135">
        <f>Input!I136</f>
        <v>34521.689432285712</v>
      </c>
      <c r="G135">
        <f t="shared" si="35"/>
        <v>29435.954275142853</v>
      </c>
      <c r="H135">
        <f t="shared" si="44"/>
        <v>29274.61505589509</v>
      </c>
      <c r="I135">
        <f t="shared" si="36"/>
        <v>26030.343667477489</v>
      </c>
      <c r="J135">
        <f t="shared" si="37"/>
        <v>363997231.53837335</v>
      </c>
      <c r="O135">
        <f>Input!J136</f>
        <v>384.76802642856637</v>
      </c>
      <c r="P135">
        <f t="shared" si="38"/>
        <v>366.81340185713816</v>
      </c>
      <c r="Q135">
        <f t="shared" si="43"/>
        <v>382.29831593145462</v>
      </c>
      <c r="R135">
        <f t="shared" si="39"/>
        <v>6.0994699395439591</v>
      </c>
      <c r="S135">
        <f t="shared" si="40"/>
        <v>28444.273515759858</v>
      </c>
    </row>
    <row r="136" spans="1:19" x14ac:dyDescent="0.25">
      <c r="A136">
        <f>Input!G137</f>
        <v>286</v>
      </c>
      <c r="B136">
        <f t="shared" si="34"/>
        <v>133</v>
      </c>
      <c r="C136">
        <f t="shared" si="27"/>
        <v>0.99266742601047364</v>
      </c>
      <c r="D136">
        <f t="shared" si="41"/>
        <v>0.3705868584310289</v>
      </c>
      <c r="E136">
        <f t="shared" si="42"/>
        <v>2.6984227239836494</v>
      </c>
      <c r="F136">
        <f>Input!I137</f>
        <v>34896.013173571424</v>
      </c>
      <c r="G136">
        <f t="shared" si="35"/>
        <v>29810.278016428565</v>
      </c>
      <c r="H136">
        <f t="shared" si="44"/>
        <v>29648.836831396591</v>
      </c>
      <c r="I136">
        <f t="shared" si="36"/>
        <v>26063.256224528024</v>
      </c>
      <c r="J136">
        <f t="shared" si="37"/>
        <v>378416612.04038817</v>
      </c>
      <c r="O136">
        <f>Input!J137</f>
        <v>374.32374128571246</v>
      </c>
      <c r="P136">
        <f t="shared" si="38"/>
        <v>356.36911671428425</v>
      </c>
      <c r="Q136">
        <f t="shared" si="43"/>
        <v>374.22177550149928</v>
      </c>
      <c r="R136">
        <f t="shared" si="39"/>
        <v>1.0397021150208342E-2</v>
      </c>
      <c r="S136">
        <f t="shared" si="40"/>
        <v>25785.217446723906</v>
      </c>
    </row>
    <row r="137" spans="1:19" x14ac:dyDescent="0.25">
      <c r="A137">
        <f>Input!G138</f>
        <v>287</v>
      </c>
      <c r="B137">
        <f t="shared" si="34"/>
        <v>134</v>
      </c>
      <c r="C137">
        <f t="shared" si="27"/>
        <v>1.0269419110138529</v>
      </c>
      <c r="D137">
        <f t="shared" si="41"/>
        <v>0.35810039067438465</v>
      </c>
      <c r="E137">
        <f t="shared" si="42"/>
        <v>2.7925130104347891</v>
      </c>
      <c r="F137">
        <f>Input!I138</f>
        <v>35262.222940571432</v>
      </c>
      <c r="G137">
        <f t="shared" si="35"/>
        <v>30176.487783428573</v>
      </c>
      <c r="H137">
        <f t="shared" si="44"/>
        <v>30014.993239641659</v>
      </c>
      <c r="I137">
        <f t="shared" si="36"/>
        <v>26080.487672943389</v>
      </c>
      <c r="J137">
        <f t="shared" si="37"/>
        <v>392796314.89320439</v>
      </c>
      <c r="O137">
        <f>Input!J138</f>
        <v>366.20976700000756</v>
      </c>
      <c r="P137">
        <f t="shared" si="38"/>
        <v>348.25514242857935</v>
      </c>
      <c r="Q137">
        <f t="shared" si="43"/>
        <v>366.15640824506642</v>
      </c>
      <c r="R137">
        <f t="shared" si="39"/>
        <v>2.8471567288690181E-3</v>
      </c>
      <c r="S137">
        <f t="shared" si="40"/>
        <v>23260.030358369077</v>
      </c>
    </row>
    <row r="138" spans="1:19" x14ac:dyDescent="0.25">
      <c r="A138">
        <f>Input!G139</f>
        <v>288</v>
      </c>
      <c r="B138">
        <f t="shared" si="34"/>
        <v>135</v>
      </c>
      <c r="C138">
        <f t="shared" si="27"/>
        <v>1.0612163960172323</v>
      </c>
      <c r="D138">
        <f t="shared" si="41"/>
        <v>0.34603463906967791</v>
      </c>
      <c r="E138">
        <f t="shared" si="42"/>
        <v>2.8898840956747076</v>
      </c>
      <c r="F138">
        <f>Input!I139</f>
        <v>35618.465715142855</v>
      </c>
      <c r="G138">
        <f t="shared" si="35"/>
        <v>30532.730557999996</v>
      </c>
      <c r="H138">
        <f t="shared" si="44"/>
        <v>30373.107412318448</v>
      </c>
      <c r="I138">
        <f t="shared" si="36"/>
        <v>25479.548637272572</v>
      </c>
      <c r="J138">
        <f t="shared" si="37"/>
        <v>407119554.44642591</v>
      </c>
      <c r="O138">
        <f>Input!J139</f>
        <v>356.24277457142307</v>
      </c>
      <c r="P138">
        <f t="shared" si="38"/>
        <v>338.28814999999486</v>
      </c>
      <c r="Q138">
        <f t="shared" si="43"/>
        <v>358.11417267679082</v>
      </c>
      <c r="R138">
        <f t="shared" si="39"/>
        <v>3.5021308687739885</v>
      </c>
      <c r="S138">
        <f t="shared" si="40"/>
        <v>20871.626710212549</v>
      </c>
    </row>
    <row r="139" spans="1:19" x14ac:dyDescent="0.25">
      <c r="A139">
        <f>Input!G140</f>
        <v>289</v>
      </c>
      <c r="B139">
        <f t="shared" si="34"/>
        <v>136</v>
      </c>
      <c r="C139">
        <f t="shared" si="27"/>
        <v>1.0954908810206117</v>
      </c>
      <c r="D139">
        <f t="shared" si="41"/>
        <v>0.33437542810434973</v>
      </c>
      <c r="E139">
        <f t="shared" si="42"/>
        <v>2.9906503766416903</v>
      </c>
      <c r="F139">
        <f>Input!I140</f>
        <v>35973.374878000002</v>
      </c>
      <c r="G139">
        <f t="shared" si="35"/>
        <v>30887.639720857143</v>
      </c>
      <c r="H139">
        <f t="shared" si="44"/>
        <v>30723.213627226294</v>
      </c>
      <c r="I139">
        <f t="shared" si="36"/>
        <v>27035.940266700793</v>
      </c>
      <c r="J139">
        <f t="shared" si="37"/>
        <v>421370457.72968507</v>
      </c>
      <c r="O139">
        <f>Input!J140</f>
        <v>354.90916285714775</v>
      </c>
      <c r="P139">
        <f t="shared" si="38"/>
        <v>336.95453828571954</v>
      </c>
      <c r="Q139">
        <f t="shared" si="43"/>
        <v>350.1062149078478</v>
      </c>
      <c r="R139">
        <f t="shared" si="39"/>
        <v>23.068309003684579</v>
      </c>
      <c r="S139">
        <f t="shared" si="40"/>
        <v>18621.932240829188</v>
      </c>
    </row>
    <row r="140" spans="1:19" x14ac:dyDescent="0.25">
      <c r="A140">
        <f>Input!G141</f>
        <v>290</v>
      </c>
      <c r="B140">
        <f t="shared" si="34"/>
        <v>137</v>
      </c>
      <c r="C140">
        <f t="shared" si="27"/>
        <v>1.1297653660239908</v>
      </c>
      <c r="D140">
        <f t="shared" si="41"/>
        <v>0.32310905989227751</v>
      </c>
      <c r="E140">
        <f t="shared" si="42"/>
        <v>3.094930239137812</v>
      </c>
      <c r="F140">
        <f>Input!I141</f>
        <v>36325.448361285715</v>
      </c>
      <c r="G140">
        <f t="shared" si="35"/>
        <v>31239.713204142856</v>
      </c>
      <c r="H140">
        <f t="shared" si="44"/>
        <v>31065.356519277877</v>
      </c>
      <c r="I140">
        <f t="shared" si="36"/>
        <v>30400.25355710556</v>
      </c>
      <c r="J140">
        <f t="shared" si="37"/>
        <v>435534065.93870693</v>
      </c>
      <c r="O140">
        <f>Input!J141</f>
        <v>352.07348328571243</v>
      </c>
      <c r="P140">
        <f t="shared" si="38"/>
        <v>334.11885871428422</v>
      </c>
      <c r="Q140">
        <f t="shared" si="43"/>
        <v>342.1428920515815</v>
      </c>
      <c r="R140">
        <f t="shared" si="39"/>
        <v>98.616642259398063</v>
      </c>
      <c r="S140">
        <f t="shared" si="40"/>
        <v>16511.961626818815</v>
      </c>
    </row>
    <row r="141" spans="1:19" x14ac:dyDescent="0.25">
      <c r="A141">
        <f>Input!G142</f>
        <v>291</v>
      </c>
      <c r="B141">
        <f t="shared" si="34"/>
        <v>138</v>
      </c>
      <c r="C141">
        <f t="shared" si="27"/>
        <v>1.1640398510273702</v>
      </c>
      <c r="D141">
        <f t="shared" si="41"/>
        <v>0.31222229808074003</v>
      </c>
      <c r="E141">
        <f t="shared" si="42"/>
        <v>3.2028461969151287</v>
      </c>
      <c r="F141">
        <f>Input!I142</f>
        <v>36675.865358428571</v>
      </c>
      <c r="G141">
        <f t="shared" si="35"/>
        <v>31590.130201285712</v>
      </c>
      <c r="H141">
        <f t="shared" si="44"/>
        <v>31399.590316449106</v>
      </c>
      <c r="I141">
        <f t="shared" si="36"/>
        <v>36305.447713546993</v>
      </c>
      <c r="J141">
        <f t="shared" si="37"/>
        <v>449596331.17070353</v>
      </c>
      <c r="O141">
        <f>Input!J142</f>
        <v>350.41699714285642</v>
      </c>
      <c r="P141">
        <f t="shared" si="38"/>
        <v>332.4623725714282</v>
      </c>
      <c r="Q141">
        <f t="shared" si="43"/>
        <v>334.23379717123095</v>
      </c>
      <c r="R141">
        <f t="shared" si="39"/>
        <v>261.89596132161859</v>
      </c>
      <c r="S141">
        <f t="shared" si="40"/>
        <v>14541.895773662105</v>
      </c>
    </row>
    <row r="142" spans="1:19" x14ac:dyDescent="0.25">
      <c r="A142">
        <f>Input!G143</f>
        <v>292</v>
      </c>
      <c r="B142">
        <f t="shared" si="34"/>
        <v>139</v>
      </c>
      <c r="C142">
        <f t="shared" si="27"/>
        <v>1.1983143360307495</v>
      </c>
      <c r="D142">
        <f t="shared" si="41"/>
        <v>0.30170235229961861</v>
      </c>
      <c r="E142">
        <f t="shared" si="42"/>
        <v>3.3145250356116103</v>
      </c>
      <c r="F142">
        <f>Input!I143</f>
        <v>37027.096560714286</v>
      </c>
      <c r="G142">
        <f t="shared" si="35"/>
        <v>31941.361403571427</v>
      </c>
      <c r="H142">
        <f t="shared" si="44"/>
        <v>31725.978101913377</v>
      </c>
      <c r="I142">
        <f t="shared" si="36"/>
        <v>46389.966633122647</v>
      </c>
      <c r="J142">
        <f t="shared" si="37"/>
        <v>463544108.87165946</v>
      </c>
      <c r="O142">
        <f>Input!J143</f>
        <v>351.23120228571497</v>
      </c>
      <c r="P142">
        <f t="shared" si="38"/>
        <v>333.27657771428676</v>
      </c>
      <c r="Q142">
        <f t="shared" si="43"/>
        <v>326.38778546427221</v>
      </c>
      <c r="R142">
        <f t="shared" si="39"/>
        <v>617.19535936394504</v>
      </c>
      <c r="S142">
        <f t="shared" si="40"/>
        <v>12711.15797442312</v>
      </c>
    </row>
    <row r="143" spans="1:19" x14ac:dyDescent="0.25">
      <c r="A143">
        <f>Input!G144</f>
        <v>293</v>
      </c>
      <c r="B143">
        <f t="shared" si="34"/>
        <v>140</v>
      </c>
      <c r="C143">
        <f>(B143-$AB$3)/$AC$3</f>
        <v>1.2325888210341289</v>
      </c>
      <c r="D143">
        <f t="shared" si="41"/>
        <v>0.29153686313456223</v>
      </c>
      <c r="E143">
        <f t="shared" si="42"/>
        <v>3.4300979617059211</v>
      </c>
      <c r="F143">
        <f>Input!I144</f>
        <v>37375.660539571429</v>
      </c>
      <c r="G143">
        <f t="shared" si="35"/>
        <v>32289.92538242857</v>
      </c>
      <c r="H143">
        <f t="shared" si="44"/>
        <v>32044.591103317842</v>
      </c>
      <c r="I143">
        <f t="shared" si="36"/>
        <v>60188.908506780564</v>
      </c>
      <c r="J143">
        <f t="shared" si="37"/>
        <v>477365146.44339794</v>
      </c>
      <c r="O143">
        <f>Input!J144</f>
        <v>348.5639788571425</v>
      </c>
      <c r="P143">
        <f t="shared" si="38"/>
        <v>330.60935428571429</v>
      </c>
      <c r="Q143">
        <f t="shared" si="43"/>
        <v>318.61300140446576</v>
      </c>
      <c r="R143">
        <f t="shared" si="39"/>
        <v>897.06105037075042</v>
      </c>
      <c r="S143">
        <f t="shared" si="40"/>
        <v>11018.488289192761</v>
      </c>
    </row>
    <row r="144" spans="1:19" x14ac:dyDescent="0.25">
      <c r="A144">
        <f>Input!G145</f>
        <v>294</v>
      </c>
      <c r="B144">
        <f t="shared" si="34"/>
        <v>141</v>
      </c>
      <c r="C144">
        <f t="shared" si="27"/>
        <v>1.2668633060375081</v>
      </c>
      <c r="D144">
        <f t="shared" si="41"/>
        <v>0.28171388760646371</v>
      </c>
      <c r="E144">
        <f t="shared" si="42"/>
        <v>3.5497007566660539</v>
      </c>
      <c r="F144">
        <f>Input!I145</f>
        <v>37687.430874142854</v>
      </c>
      <c r="G144">
        <f t="shared" si="35"/>
        <v>32601.695716999995</v>
      </c>
      <c r="H144">
        <f t="shared" si="44"/>
        <v>32355.508009906094</v>
      </c>
      <c r="I144">
        <f t="shared" si="36"/>
        <v>60608.387124152308</v>
      </c>
      <c r="J144">
        <f t="shared" si="37"/>
        <v>491048068.44104129</v>
      </c>
      <c r="O144">
        <f>Input!J145</f>
        <v>311.77033457142534</v>
      </c>
      <c r="P144">
        <f t="shared" si="38"/>
        <v>293.81570999999713</v>
      </c>
      <c r="Q144">
        <f t="shared" si="43"/>
        <v>310.91690658825115</v>
      </c>
      <c r="R144">
        <f t="shared" si="39"/>
        <v>0.72833932246475797</v>
      </c>
      <c r="S144">
        <f t="shared" si="40"/>
        <v>9462.0156069774694</v>
      </c>
    </row>
    <row r="145" spans="1:19" x14ac:dyDescent="0.25">
      <c r="A145">
        <f>Input!G146</f>
        <v>295</v>
      </c>
      <c r="B145">
        <f t="shared" si="34"/>
        <v>142</v>
      </c>
      <c r="C145">
        <f t="shared" si="27"/>
        <v>1.3011377910408874</v>
      </c>
      <c r="D145">
        <f t="shared" si="41"/>
        <v>0.27222188514018714</v>
      </c>
      <c r="E145">
        <f t="shared" si="42"/>
        <v>3.6734739364729112</v>
      </c>
      <c r="F145">
        <f>Input!I146</f>
        <v>37974.536411571426</v>
      </c>
      <c r="G145">
        <f t="shared" si="35"/>
        <v>32888.801254428567</v>
      </c>
      <c r="H145">
        <f t="shared" si="44"/>
        <v>32658.814317962639</v>
      </c>
      <c r="I145">
        <f t="shared" si="36"/>
        <v>52893.990944982805</v>
      </c>
      <c r="J145">
        <f t="shared" si="37"/>
        <v>504582358.77213579</v>
      </c>
      <c r="O145">
        <f>Input!J146</f>
        <v>287.10553742857155</v>
      </c>
      <c r="P145">
        <f t="shared" si="38"/>
        <v>269.15091285714334</v>
      </c>
      <c r="Q145">
        <f t="shared" si="43"/>
        <v>303.30630805654391</v>
      </c>
      <c r="R145">
        <f t="shared" si="39"/>
        <v>262.46496894017196</v>
      </c>
      <c r="S145">
        <f t="shared" si="40"/>
        <v>8039.3269519699097</v>
      </c>
    </row>
    <row r="146" spans="1:19" x14ac:dyDescent="0.25">
      <c r="A146">
        <f>Input!G147</f>
        <v>296</v>
      </c>
      <c r="B146">
        <f t="shared" si="34"/>
        <v>143</v>
      </c>
      <c r="C146">
        <f t="shared" si="27"/>
        <v>1.3354122760442668</v>
      </c>
      <c r="D146">
        <f t="shared" si="41"/>
        <v>0.26304970400606181</v>
      </c>
      <c r="E146">
        <f t="shared" si="42"/>
        <v>3.8015629167062501</v>
      </c>
      <c r="F146">
        <f>Input!I147</f>
        <v>38261.557720999997</v>
      </c>
      <c r="G146">
        <f t="shared" si="35"/>
        <v>33175.822563857138</v>
      </c>
      <c r="H146">
        <f t="shared" si="44"/>
        <v>32954.601704848828</v>
      </c>
      <c r="I146">
        <f t="shared" si="36"/>
        <v>48938.668460374603</v>
      </c>
      <c r="J146">
        <f t="shared" si="37"/>
        <v>517958340.28780377</v>
      </c>
      <c r="O146">
        <f>Input!J147</f>
        <v>287.02130942857184</v>
      </c>
      <c r="P146">
        <f t="shared" si="38"/>
        <v>269.06668485714363</v>
      </c>
      <c r="Q146">
        <f t="shared" si="43"/>
        <v>295.78738688619092</v>
      </c>
      <c r="R146">
        <f t="shared" si="39"/>
        <v>76.844113992977327</v>
      </c>
      <c r="S146">
        <f t="shared" si="40"/>
        <v>6747.5336875792591</v>
      </c>
    </row>
    <row r="147" spans="1:19" x14ac:dyDescent="0.25">
      <c r="A147">
        <f>Input!G148</f>
        <v>297</v>
      </c>
      <c r="B147">
        <f t="shared" si="34"/>
        <v>144</v>
      </c>
      <c r="C147">
        <f t="shared" si="27"/>
        <v>1.3696867610476462</v>
      </c>
      <c r="D147">
        <f t="shared" si="41"/>
        <v>0.254186568218213</v>
      </c>
      <c r="E147">
        <f t="shared" si="42"/>
        <v>3.9341181833869534</v>
      </c>
      <c r="F147">
        <f>Input!I148</f>
        <v>38561.213246285704</v>
      </c>
      <c r="G147">
        <f t="shared" si="35"/>
        <v>33475.478089142845</v>
      </c>
      <c r="H147">
        <f t="shared" si="44"/>
        <v>33242.96743171609</v>
      </c>
      <c r="I147">
        <f t="shared" si="36"/>
        <v>54061.205817022121</v>
      </c>
      <c r="J147">
        <f t="shared" si="37"/>
        <v>531167152.13424867</v>
      </c>
      <c r="O147">
        <f>Input!J148</f>
        <v>299.65552528570697</v>
      </c>
      <c r="P147">
        <f t="shared" si="38"/>
        <v>281.70090071427876</v>
      </c>
      <c r="Q147">
        <f t="shared" si="43"/>
        <v>288.3657268672635</v>
      </c>
      <c r="R147">
        <f t="shared" si="39"/>
        <v>127.45954832908862</v>
      </c>
      <c r="S147">
        <f t="shared" si="40"/>
        <v>5583.334354223417</v>
      </c>
    </row>
    <row r="148" spans="1:19" x14ac:dyDescent="0.25">
      <c r="A148">
        <f>Input!G149</f>
        <v>298</v>
      </c>
      <c r="B148">
        <f t="shared" si="34"/>
        <v>145</v>
      </c>
      <c r="C148">
        <f t="shared" si="27"/>
        <v>1.4039612460510253</v>
      </c>
      <c r="D148">
        <f t="shared" si="41"/>
        <v>0.24562206487433777</v>
      </c>
      <c r="E148">
        <f t="shared" si="42"/>
        <v>4.0712954697763335</v>
      </c>
      <c r="F148">
        <f>Input!I149</f>
        <v>38881.181783142856</v>
      </c>
      <c r="G148">
        <f t="shared" si="35"/>
        <v>33795.446625999997</v>
      </c>
      <c r="H148">
        <f t="shared" si="44"/>
        <v>33524.013774819075</v>
      </c>
      <c r="I148">
        <f t="shared" si="36"/>
        <v>73675.792700204402</v>
      </c>
      <c r="J148">
        <f t="shared" si="37"/>
        <v>544200725.21017206</v>
      </c>
      <c r="O148">
        <f>Input!J149</f>
        <v>319.96853685715178</v>
      </c>
      <c r="P148">
        <f t="shared" si="38"/>
        <v>302.01391228572356</v>
      </c>
      <c r="Q148">
        <f t="shared" si="43"/>
        <v>281.04634310298542</v>
      </c>
      <c r="R148">
        <f t="shared" si="39"/>
        <v>1514.9371666368666</v>
      </c>
      <c r="S148">
        <f t="shared" si="40"/>
        <v>4543.0739508321694</v>
      </c>
    </row>
    <row r="150" spans="1:19" x14ac:dyDescent="0.25">
      <c r="Q150">
        <f>MAX(Q3:Q148)</f>
        <v>538.1310150526092</v>
      </c>
    </row>
    <row r="151" spans="1:19" x14ac:dyDescent="0.25">
      <c r="Q151">
        <f>2/3*Q150</f>
        <v>358.75401003507278</v>
      </c>
    </row>
  </sheetData>
  <mergeCells count="2">
    <mergeCell ref="F1:M1"/>
    <mergeCell ref="O1:V1"/>
  </mergeCells>
  <conditionalFormatting sqref="Y5:Z7">
    <cfRule type="cellIs" dxfId="22" priority="3" operator="lessThan">
      <formula>0.025</formula>
    </cfRule>
    <cfRule type="cellIs" dxfId="21" priority="4" operator="between">
      <formula>0.025</formula>
      <formula>0.05</formula>
    </cfRule>
    <cfRule type="cellIs" dxfId="20" priority="5" operator="greaterThan">
      <formula>0.05</formula>
    </cfRule>
  </conditionalFormatting>
  <conditionalFormatting sqref="H1:H1048576">
    <cfRule type="cellIs" dxfId="19" priority="2" operator="greaterThan">
      <formula>$AB$13</formula>
    </cfRule>
  </conditionalFormatting>
  <conditionalFormatting sqref="Q2:Q148">
    <cfRule type="cellIs" dxfId="18" priority="1" operator="equal">
      <formula>$Q$150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4"/>
  <sheetViews>
    <sheetView zoomScale="106" zoomScaleNormal="55" workbookViewId="0">
      <selection sqref="A1:XFD1048576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36" t="s">
        <v>18</v>
      </c>
      <c r="D1" s="36"/>
      <c r="E1" s="36"/>
      <c r="F1" s="36"/>
      <c r="G1" s="36"/>
      <c r="H1" s="36"/>
      <c r="I1" s="36"/>
      <c r="J1" s="36"/>
      <c r="L1" s="36" t="s">
        <v>19</v>
      </c>
      <c r="M1" s="36"/>
      <c r="N1" s="36"/>
      <c r="O1" s="36"/>
      <c r="P1" s="36"/>
      <c r="Q1" s="36"/>
      <c r="R1" s="36"/>
      <c r="S1" s="36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464</v>
      </c>
      <c r="G2" t="s">
        <v>465</v>
      </c>
      <c r="I2" t="s">
        <v>466</v>
      </c>
      <c r="J2" t="s">
        <v>3</v>
      </c>
      <c r="L2" t="s">
        <v>0</v>
      </c>
      <c r="M2" t="s">
        <v>21</v>
      </c>
      <c r="N2" t="s">
        <v>8</v>
      </c>
      <c r="O2" t="s">
        <v>464</v>
      </c>
      <c r="P2" t="s">
        <v>465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153</v>
      </c>
      <c r="B3">
        <f>A3-$A$3</f>
        <v>0</v>
      </c>
      <c r="C3" s="4">
        <f>Input!I4</f>
        <v>5085.7351571428571</v>
      </c>
      <c r="D3">
        <f>C3-$C$3</f>
        <v>0</v>
      </c>
      <c r="E3">
        <f t="shared" ref="E3:E34" si="0">(_Ac/(1+EXP(-1*(B3-_Muc)/_sc)))</f>
        <v>27.967933103411539</v>
      </c>
      <c r="F3">
        <f>(D3-E3)^2</f>
        <v>782.20528207690302</v>
      </c>
      <c r="G3">
        <f>(E3-$H$4)^2</f>
        <v>17570430.977208465</v>
      </c>
      <c r="H3" s="2" t="s">
        <v>11</v>
      </c>
      <c r="I3" s="16">
        <f>SUM(F3:F167)</f>
        <v>3001825374.2645988</v>
      </c>
      <c r="J3">
        <f>1-(I3/I5)</f>
        <v>-2.1721396538850146</v>
      </c>
      <c r="L3">
        <f>Input!J4</f>
        <v>17.954624571428212</v>
      </c>
      <c r="M3">
        <f>L3-$L$3</f>
        <v>0</v>
      </c>
      <c r="N3">
        <f>_Ac*EXP(-1*(B3-_Muc)/_sc)*(1/_sc)*(1/(1+EXP(-1*(B3-_Muc)/_sc))^2)+$L$3</f>
        <v>21.127790234743717</v>
      </c>
      <c r="O3">
        <f>(L3-N3)^2</f>
        <v>10.068980326844528</v>
      </c>
      <c r="P3">
        <f>(N3-$Q$4)^2</f>
        <v>18251.590899165243</v>
      </c>
      <c r="Q3" s="1" t="s">
        <v>11</v>
      </c>
      <c r="R3" s="16">
        <f>SUM(O3:O167)</f>
        <v>6482103.1202329127</v>
      </c>
      <c r="S3" s="5">
        <f>1-(R3/R5)</f>
        <v>-3.1270797310253871</v>
      </c>
      <c r="V3">
        <f>COUNT(B3:B500)</f>
        <v>108</v>
      </c>
      <c r="X3">
        <v>2127.8399546254805</v>
      </c>
      <c r="Y3">
        <v>37.563129381104332</v>
      </c>
      <c r="Z3">
        <v>8.6980418655760783</v>
      </c>
      <c r="AA3">
        <v>0.28440957142857137</v>
      </c>
      <c r="AB3" s="37" t="s">
        <v>22</v>
      </c>
      <c r="AC3" s="37"/>
      <c r="AD3" s="37"/>
      <c r="AE3" s="37"/>
      <c r="AF3" s="37"/>
      <c r="AG3" s="37"/>
      <c r="AH3" s="37"/>
      <c r="AI3" s="37"/>
    </row>
    <row r="4" spans="1:35" x14ac:dyDescent="0.25">
      <c r="A4">
        <f>Input!G5</f>
        <v>154</v>
      </c>
      <c r="B4">
        <f t="shared" ref="B4:B67" si="1">A4-$A$3</f>
        <v>1</v>
      </c>
      <c r="C4" s="4">
        <f>Input!I5</f>
        <v>5102.9598048571424</v>
      </c>
      <c r="D4">
        <f>C4-$C$3</f>
        <v>17.224647714285311</v>
      </c>
      <c r="E4">
        <f t="shared" si="0"/>
        <v>31.325325053645454</v>
      </c>
      <c r="F4">
        <f t="shared" ref="F4:F67" si="2">(D4-E4)^2</f>
        <v>198.82910142874462</v>
      </c>
      <c r="G4">
        <f t="shared" ref="G4:G67" si="3">(E4-$H$4)^2</f>
        <v>17542295.823864929</v>
      </c>
      <c r="H4">
        <f>AVERAGE(D3:D167)</f>
        <v>4219.6777247288364</v>
      </c>
      <c r="I4" t="s">
        <v>5</v>
      </c>
      <c r="J4" t="s">
        <v>6</v>
      </c>
      <c r="L4">
        <f>Input!J5</f>
        <v>17.224647714285311</v>
      </c>
      <c r="M4">
        <f t="shared" ref="M4:M67" si="4">L4-$L$3</f>
        <v>-0.72997685714290128</v>
      </c>
      <c r="N4">
        <f t="shared" ref="N4:N34" si="5">_Ac*EXP(-1*(B4-_Muc)/_sc)*(1/_sc)*(1/(1+EXP(-1*(B4-_Muc)/_sc))^2)+$L$3</f>
        <v>21.503028328509949</v>
      </c>
      <c r="O4">
        <f t="shared" ref="O4:O67" si="6">(L4-N4)^2</f>
        <v>18.304540680173186</v>
      </c>
      <c r="P4">
        <f t="shared" ref="P4:P67" si="7">(N4-$Q$4)^2</f>
        <v>18150.343533909185</v>
      </c>
      <c r="Q4">
        <f>AVERAGE(M3:M167)</f>
        <v>156.22623914947124</v>
      </c>
      <c r="R4" t="s">
        <v>5</v>
      </c>
      <c r="S4" t="s">
        <v>6</v>
      </c>
      <c r="AB4" s="37"/>
      <c r="AC4" s="37"/>
      <c r="AD4" s="37"/>
      <c r="AE4" s="37"/>
      <c r="AF4" s="37"/>
      <c r="AG4" s="37"/>
      <c r="AH4" s="37"/>
      <c r="AI4" s="37"/>
    </row>
    <row r="5" spans="1:35" x14ac:dyDescent="0.25">
      <c r="A5">
        <f>Input!G6</f>
        <v>155</v>
      </c>
      <c r="B5">
        <f t="shared" si="1"/>
        <v>2</v>
      </c>
      <c r="C5" s="4">
        <f>Input!I6</f>
        <v>5119.8756161428564</v>
      </c>
      <c r="D5">
        <f t="shared" ref="D5:D67" si="8">C5-$C$3</f>
        <v>34.140458999999282</v>
      </c>
      <c r="E5">
        <f t="shared" si="0"/>
        <v>35.079020049461455</v>
      </c>
      <c r="F5">
        <f t="shared" si="2"/>
        <v>0.8808968435675355</v>
      </c>
      <c r="G5">
        <f t="shared" si="3"/>
        <v>17510866.319204304</v>
      </c>
      <c r="I5">
        <f>SUM(G3:G167)</f>
        <v>946309337.48083043</v>
      </c>
      <c r="J5" s="5">
        <f>1-((1-J3)*(V3-1)/(V3-1-1))</f>
        <v>-2.2020654996763827</v>
      </c>
      <c r="L5">
        <f>Input!J6</f>
        <v>16.915811285713971</v>
      </c>
      <c r="M5">
        <f t="shared" si="4"/>
        <v>-1.0388132857142409</v>
      </c>
      <c r="N5">
        <f t="shared" si="5"/>
        <v>21.921116905689715</v>
      </c>
      <c r="O5">
        <f t="shared" si="6"/>
        <v>25.053084349360763</v>
      </c>
      <c r="P5">
        <f t="shared" si="7"/>
        <v>18037.865860917096</v>
      </c>
      <c r="R5">
        <f>SUM(P3:P167)</f>
        <v>1570627.0638542792</v>
      </c>
      <c r="S5" s="5">
        <f>1-((1-S3)*(V3-1)/(V3-1-1))</f>
        <v>-3.1660144454690231</v>
      </c>
      <c r="V5" s="17"/>
      <c r="W5" s="18"/>
      <c r="AB5" s="37"/>
      <c r="AC5" s="37"/>
      <c r="AD5" s="37"/>
      <c r="AE5" s="37"/>
      <c r="AF5" s="37"/>
      <c r="AG5" s="37"/>
      <c r="AH5" s="37"/>
      <c r="AI5" s="37"/>
    </row>
    <row r="6" spans="1:35" x14ac:dyDescent="0.25">
      <c r="A6">
        <f>Input!G7</f>
        <v>156</v>
      </c>
      <c r="B6">
        <f t="shared" si="1"/>
        <v>3</v>
      </c>
      <c r="C6" s="4">
        <f>Input!I7</f>
        <v>5137.507366428571</v>
      </c>
      <c r="D6">
        <f t="shared" si="8"/>
        <v>51.77220928571387</v>
      </c>
      <c r="E6">
        <f t="shared" si="0"/>
        <v>39.274091897133921</v>
      </c>
      <c r="F6">
        <f t="shared" si="2"/>
        <v>156.20293825872449</v>
      </c>
      <c r="G6">
        <f t="shared" si="3"/>
        <v>17475774.533392496</v>
      </c>
      <c r="L6">
        <f>Input!J7</f>
        <v>17.631750285714588</v>
      </c>
      <c r="M6">
        <f t="shared" si="4"/>
        <v>-0.32287428571362398</v>
      </c>
      <c r="N6">
        <f t="shared" si="5"/>
        <v>22.386564590795629</v>
      </c>
      <c r="O6">
        <f t="shared" si="6"/>
        <v>22.608259075803304</v>
      </c>
      <c r="P6">
        <f t="shared" si="7"/>
        <v>17913.058485972197</v>
      </c>
      <c r="V6" s="19" t="s">
        <v>17</v>
      </c>
      <c r="W6" s="20">
        <f>SQRT((S5-J5)^2)</f>
        <v>0.96394894579264045</v>
      </c>
      <c r="AB6" s="37"/>
      <c r="AC6" s="37"/>
      <c r="AD6" s="37"/>
      <c r="AE6" s="37"/>
      <c r="AF6" s="37"/>
      <c r="AG6" s="37"/>
      <c r="AH6" s="37"/>
      <c r="AI6" s="37"/>
    </row>
    <row r="7" spans="1:35" x14ac:dyDescent="0.25">
      <c r="A7">
        <f>Input!G8</f>
        <v>157</v>
      </c>
      <c r="B7">
        <f t="shared" si="1"/>
        <v>4</v>
      </c>
      <c r="C7" s="4">
        <f>Input!I8</f>
        <v>5155.2514208571429</v>
      </c>
      <c r="D7">
        <f t="shared" si="8"/>
        <v>69.516263714285742</v>
      </c>
      <c r="E7">
        <f t="shared" si="0"/>
        <v>43.960310672616231</v>
      </c>
      <c r="F7">
        <f t="shared" si="2"/>
        <v>653.10673586801715</v>
      </c>
      <c r="G7">
        <f t="shared" si="3"/>
        <v>17436615.922052365</v>
      </c>
      <c r="L7">
        <f>Input!J8</f>
        <v>17.744054428571872</v>
      </c>
      <c r="M7">
        <f t="shared" si="4"/>
        <v>-0.21057014285634068</v>
      </c>
      <c r="N7">
        <f t="shared" si="5"/>
        <v>22.904256815599879</v>
      </c>
      <c r="O7">
        <f t="shared" si="6"/>
        <v>26.627688675089551</v>
      </c>
      <c r="P7">
        <f t="shared" si="7"/>
        <v>17774.750973433103</v>
      </c>
      <c r="V7" s="21"/>
      <c r="W7" s="22"/>
      <c r="AB7" s="37"/>
      <c r="AC7" s="37"/>
      <c r="AD7" s="37"/>
      <c r="AE7" s="37"/>
      <c r="AF7" s="37"/>
      <c r="AG7" s="37"/>
      <c r="AH7" s="37"/>
      <c r="AI7" s="37"/>
    </row>
    <row r="8" spans="1:35" x14ac:dyDescent="0.25">
      <c r="A8">
        <f>Input!G9</f>
        <v>158</v>
      </c>
      <c r="B8">
        <f t="shared" si="1"/>
        <v>5</v>
      </c>
      <c r="C8" s="4">
        <f>Input!I9</f>
        <v>5174.5536951428576</v>
      </c>
      <c r="D8">
        <f t="shared" si="8"/>
        <v>88.818538000000444</v>
      </c>
      <c r="E8">
        <f t="shared" si="0"/>
        <v>49.192523020067625</v>
      </c>
      <c r="F8">
        <f t="shared" si="2"/>
        <v>1570.2210631898602</v>
      </c>
      <c r="G8">
        <f t="shared" si="3"/>
        <v>17392946.817671828</v>
      </c>
      <c r="L8">
        <f>Input!J9</f>
        <v>19.302274285714702</v>
      </c>
      <c r="M8">
        <f t="shared" si="4"/>
        <v>1.3476497142864901</v>
      </c>
      <c r="N8">
        <f t="shared" si="5"/>
        <v>23.479461672365154</v>
      </c>
      <c r="O8">
        <f t="shared" si="6"/>
        <v>17.448894463191632</v>
      </c>
      <c r="P8">
        <f t="shared" si="7"/>
        <v>17621.70693055632</v>
      </c>
      <c r="AB8" s="37"/>
      <c r="AC8" s="37"/>
      <c r="AD8" s="37"/>
      <c r="AE8" s="37"/>
      <c r="AF8" s="37"/>
      <c r="AG8" s="37"/>
      <c r="AH8" s="37"/>
      <c r="AI8" s="37"/>
    </row>
    <row r="9" spans="1:35" x14ac:dyDescent="0.25">
      <c r="A9">
        <f>Input!G10</f>
        <v>159</v>
      </c>
      <c r="B9">
        <f t="shared" si="1"/>
        <v>6</v>
      </c>
      <c r="C9" s="4">
        <f>Input!I10</f>
        <v>5195.4282274285715</v>
      </c>
      <c r="D9">
        <f t="shared" si="8"/>
        <v>109.69307028571438</v>
      </c>
      <c r="E9">
        <f t="shared" si="0"/>
        <v>55.031034544964768</v>
      </c>
      <c r="F9">
        <f t="shared" si="2"/>
        <v>2987.9381513229882</v>
      </c>
      <c r="G9">
        <f t="shared" si="3"/>
        <v>17344282.054059479</v>
      </c>
      <c r="L9">
        <f>Input!J10</f>
        <v>20.87453228571394</v>
      </c>
      <c r="M9">
        <f t="shared" si="4"/>
        <v>2.9199077142857277</v>
      </c>
      <c r="N9">
        <f t="shared" si="5"/>
        <v>24.11782786415889</v>
      </c>
      <c r="O9">
        <f t="shared" si="6"/>
        <v>10.518966209160565</v>
      </c>
      <c r="P9">
        <f t="shared" si="7"/>
        <v>17452.632332329242</v>
      </c>
      <c r="AB9" s="37"/>
      <c r="AC9" s="37"/>
      <c r="AD9" s="37"/>
      <c r="AE9" s="37"/>
      <c r="AF9" s="37"/>
      <c r="AG9" s="37"/>
      <c r="AH9" s="37"/>
      <c r="AI9" s="37"/>
    </row>
    <row r="10" spans="1:35" x14ac:dyDescent="0.25">
      <c r="A10">
        <f>Input!G11</f>
        <v>160</v>
      </c>
      <c r="B10">
        <f t="shared" si="1"/>
        <v>7</v>
      </c>
      <c r="C10" s="4">
        <f>Input!I11</f>
        <v>5215.5306687142856</v>
      </c>
      <c r="D10">
        <f t="shared" si="8"/>
        <v>129.79551157142851</v>
      </c>
      <c r="E10">
        <f t="shared" si="0"/>
        <v>61.541985165089741</v>
      </c>
      <c r="F10">
        <f t="shared" si="2"/>
        <v>4658.5438669007826</v>
      </c>
      <c r="G10">
        <f t="shared" si="3"/>
        <v>17290092.82863735</v>
      </c>
      <c r="L10">
        <f>Input!J11</f>
        <v>20.102441285714121</v>
      </c>
      <c r="M10">
        <f t="shared" si="4"/>
        <v>2.1478167142859093</v>
      </c>
      <c r="N10">
        <f t="shared" si="5"/>
        <v>24.825372206158956</v>
      </c>
      <c r="O10">
        <f t="shared" si="6"/>
        <v>22.306076479293896</v>
      </c>
      <c r="P10">
        <f t="shared" si="7"/>
        <v>17266.18783345406</v>
      </c>
      <c r="AB10" s="37"/>
      <c r="AC10" s="37"/>
      <c r="AD10" s="37"/>
      <c r="AE10" s="37"/>
      <c r="AF10" s="37"/>
      <c r="AG10" s="37"/>
      <c r="AH10" s="37"/>
      <c r="AI10" s="37"/>
    </row>
    <row r="11" spans="1:35" x14ac:dyDescent="0.25">
      <c r="A11">
        <f>Input!G12</f>
        <v>161</v>
      </c>
      <c r="B11">
        <f t="shared" si="1"/>
        <v>8</v>
      </c>
      <c r="C11" s="4">
        <f>Input!I12</f>
        <v>5235.8015662857142</v>
      </c>
      <c r="D11">
        <f t="shared" si="8"/>
        <v>150.06640914285708</v>
      </c>
      <c r="E11">
        <f t="shared" si="0"/>
        <v>68.797705493651833</v>
      </c>
      <c r="F11">
        <f t="shared" si="2"/>
        <v>6604.6021928223463</v>
      </c>
      <c r="G11">
        <f t="shared" si="3"/>
        <v>17229804.934085887</v>
      </c>
      <c r="L11">
        <f>Input!J12</f>
        <v>20.270897571428577</v>
      </c>
      <c r="M11">
        <f t="shared" si="4"/>
        <v>2.3162730000003648</v>
      </c>
      <c r="N11">
        <f t="shared" si="5"/>
        <v>25.608453638972637</v>
      </c>
      <c r="O11">
        <f t="shared" si="6"/>
        <v>28.489504774176414</v>
      </c>
      <c r="P11">
        <f t="shared" si="7"/>
        <v>17061.00589166662</v>
      </c>
      <c r="AB11" s="37"/>
      <c r="AC11" s="37"/>
      <c r="AD11" s="37"/>
      <c r="AE11" s="37"/>
      <c r="AF11" s="37"/>
      <c r="AG11" s="37"/>
      <c r="AH11" s="37"/>
      <c r="AI11" s="37"/>
    </row>
    <row r="12" spans="1:35" x14ac:dyDescent="0.25">
      <c r="A12">
        <f>Input!G13</f>
        <v>162</v>
      </c>
      <c r="B12">
        <f t="shared" si="1"/>
        <v>9</v>
      </c>
      <c r="C12" s="4">
        <f>Input!I13</f>
        <v>5255.9320837142868</v>
      </c>
      <c r="D12">
        <f t="shared" si="8"/>
        <v>170.19692657142969</v>
      </c>
      <c r="E12">
        <f t="shared" si="0"/>
        <v>76.877039028406372</v>
      </c>
      <c r="F12">
        <f t="shared" si="2"/>
        <v>8708.6014110425185</v>
      </c>
      <c r="G12">
        <f t="shared" si="3"/>
        <v>17162797.521439955</v>
      </c>
      <c r="L12">
        <f>Input!J13</f>
        <v>20.130517428572603</v>
      </c>
      <c r="M12">
        <f t="shared" si="4"/>
        <v>2.1758928571443903</v>
      </c>
      <c r="N12">
        <f t="shared" si="5"/>
        <v>26.473730188013676</v>
      </c>
      <c r="O12">
        <f t="shared" si="6"/>
        <v>40.236348111536032</v>
      </c>
      <c r="P12">
        <f t="shared" si="7"/>
        <v>16835.71358179313</v>
      </c>
      <c r="T12" t="s">
        <v>25</v>
      </c>
      <c r="U12" t="s">
        <v>26</v>
      </c>
      <c r="V12" t="s">
        <v>27</v>
      </c>
      <c r="AB12" s="37"/>
      <c r="AC12" s="37"/>
      <c r="AD12" s="37"/>
      <c r="AE12" s="37"/>
      <c r="AF12" s="37"/>
      <c r="AG12" s="37"/>
      <c r="AH12" s="37"/>
      <c r="AI12" s="37"/>
    </row>
    <row r="13" spans="1:35" x14ac:dyDescent="0.25">
      <c r="A13">
        <f>Input!G14</f>
        <v>163</v>
      </c>
      <c r="B13">
        <f t="shared" si="1"/>
        <v>10</v>
      </c>
      <c r="C13" s="4">
        <f>Input!I14</f>
        <v>5275.7116505714284</v>
      </c>
      <c r="D13">
        <f t="shared" si="8"/>
        <v>189.9764934285713</v>
      </c>
      <c r="E13">
        <f t="shared" si="0"/>
        <v>85.865611085160069</v>
      </c>
      <c r="F13">
        <f t="shared" si="2"/>
        <v>10839.075822323617</v>
      </c>
      <c r="G13">
        <f t="shared" si="3"/>
        <v>17088402.590907201</v>
      </c>
      <c r="L13">
        <f>Input!J14</f>
        <v>19.779566857141617</v>
      </c>
      <c r="M13">
        <f t="shared" si="4"/>
        <v>1.824942285713405</v>
      </c>
      <c r="N13">
        <f t="shared" si="5"/>
        <v>27.428094764575363</v>
      </c>
      <c r="O13">
        <f t="shared" si="6"/>
        <v>58.499979150792832</v>
      </c>
      <c r="P13">
        <f t="shared" si="7"/>
        <v>16588.961996992482</v>
      </c>
      <c r="S13" t="s">
        <v>23</v>
      </c>
      <c r="T13">
        <f>_Ac*0.8413</f>
        <v>1790.1517538264168</v>
      </c>
      <c r="AB13" s="37"/>
      <c r="AC13" s="37"/>
      <c r="AD13" s="37"/>
      <c r="AE13" s="37"/>
      <c r="AF13" s="37"/>
      <c r="AG13" s="37"/>
      <c r="AH13" s="37"/>
      <c r="AI13" s="37"/>
    </row>
    <row r="14" spans="1:35" x14ac:dyDescent="0.25">
      <c r="A14">
        <f>Input!G15</f>
        <v>164</v>
      </c>
      <c r="B14">
        <f t="shared" si="1"/>
        <v>11</v>
      </c>
      <c r="C14" s="4">
        <f>Input!I15</f>
        <v>5296.8107911428579</v>
      </c>
      <c r="D14">
        <f t="shared" si="8"/>
        <v>211.07563400000072</v>
      </c>
      <c r="E14">
        <f t="shared" si="0"/>
        <v>95.856021048786047</v>
      </c>
      <c r="F14">
        <f t="shared" si="2"/>
        <v>13275.559208627716</v>
      </c>
      <c r="G14">
        <f t="shared" si="3"/>
        <v>17005905.443742637</v>
      </c>
      <c r="L14">
        <f>Input!J15</f>
        <v>21.099140571429416</v>
      </c>
      <c r="M14">
        <f t="shared" si="4"/>
        <v>3.1445160000012038</v>
      </c>
      <c r="N14">
        <f t="shared" si="5"/>
        <v>28.47858519035319</v>
      </c>
      <c r="O14">
        <f t="shared" si="6"/>
        <v>54.456202883763041</v>
      </c>
      <c r="P14">
        <f t="shared" si="7"/>
        <v>16319.463092058571</v>
      </c>
      <c r="S14" t="s">
        <v>24</v>
      </c>
      <c r="T14">
        <f>_Ac*0.9772</f>
        <v>2079.3252036600193</v>
      </c>
      <c r="AB14" s="37"/>
      <c r="AC14" s="37"/>
      <c r="AD14" s="37"/>
      <c r="AE14" s="37"/>
      <c r="AF14" s="37"/>
      <c r="AG14" s="37"/>
      <c r="AH14" s="37"/>
      <c r="AI14" s="37"/>
    </row>
    <row r="15" spans="1:35" x14ac:dyDescent="0.25">
      <c r="A15">
        <f>Input!G16</f>
        <v>165</v>
      </c>
      <c r="B15">
        <f t="shared" si="1"/>
        <v>12</v>
      </c>
      <c r="C15" s="4">
        <f>Input!I16</f>
        <v>5317.5589812857152</v>
      </c>
      <c r="D15">
        <f t="shared" si="8"/>
        <v>231.82382414285803</v>
      </c>
      <c r="E15">
        <f t="shared" si="0"/>
        <v>106.94792966928269</v>
      </c>
      <c r="F15">
        <f t="shared" si="2"/>
        <v>15593.989020575526</v>
      </c>
      <c r="G15">
        <f t="shared" si="3"/>
        <v>16914546.367170602</v>
      </c>
      <c r="L15">
        <f>Input!J16</f>
        <v>20.748190142857311</v>
      </c>
      <c r="M15">
        <f t="shared" si="4"/>
        <v>2.7935655714290988</v>
      </c>
      <c r="N15">
        <f t="shared" si="5"/>
        <v>29.632263390904555</v>
      </c>
      <c r="O15">
        <f t="shared" si="6"/>
        <v>78.926757476668712</v>
      </c>
      <c r="P15">
        <f t="shared" si="7"/>
        <v>16026.03469836057</v>
      </c>
      <c r="AB15" s="37"/>
      <c r="AC15" s="37"/>
      <c r="AD15" s="37"/>
      <c r="AE15" s="37"/>
      <c r="AF15" s="37"/>
      <c r="AG15" s="37"/>
      <c r="AH15" s="37"/>
      <c r="AI15" s="37"/>
    </row>
    <row r="16" spans="1:35" x14ac:dyDescent="0.25">
      <c r="A16">
        <f>Input!G17</f>
        <v>166</v>
      </c>
      <c r="B16">
        <f t="shared" si="1"/>
        <v>13</v>
      </c>
      <c r="C16" s="4">
        <f>Input!I17</f>
        <v>5337.8298788571428</v>
      </c>
      <c r="D16">
        <f t="shared" si="8"/>
        <v>252.0947217142857</v>
      </c>
      <c r="E16">
        <f t="shared" si="0"/>
        <v>119.24800791732847</v>
      </c>
      <c r="F16">
        <f t="shared" si="2"/>
        <v>17648.249366650667</v>
      </c>
      <c r="G16">
        <f t="shared" si="3"/>
        <v>16813523.862510905</v>
      </c>
      <c r="L16">
        <f>Input!J17</f>
        <v>20.270897571427668</v>
      </c>
      <c r="M16">
        <f t="shared" si="4"/>
        <v>2.3162729999994554</v>
      </c>
      <c r="N16">
        <f t="shared" si="5"/>
        <v>30.896058419166351</v>
      </c>
      <c r="O16">
        <f t="shared" si="6"/>
        <v>112.89404304031903</v>
      </c>
      <c r="P16">
        <f t="shared" si="7"/>
        <v>15707.654201890888</v>
      </c>
      <c r="AB16" s="37"/>
      <c r="AC16" s="37"/>
      <c r="AD16" s="37"/>
      <c r="AE16" s="37"/>
      <c r="AF16" s="37"/>
      <c r="AG16" s="37"/>
      <c r="AH16" s="37"/>
      <c r="AI16" s="37"/>
    </row>
    <row r="17" spans="1:35" x14ac:dyDescent="0.25">
      <c r="A17">
        <f>Input!G18</f>
        <v>167</v>
      </c>
      <c r="B17">
        <f t="shared" si="1"/>
        <v>14</v>
      </c>
      <c r="C17" s="4">
        <f>Input!I18</f>
        <v>5357.8761681428578</v>
      </c>
      <c r="D17">
        <f t="shared" si="8"/>
        <v>272.14101100000062</v>
      </c>
      <c r="E17">
        <f t="shared" si="0"/>
        <v>132.86970853248482</v>
      </c>
      <c r="F17">
        <f t="shared" si="2"/>
        <v>19396.495690998272</v>
      </c>
      <c r="G17">
        <f t="shared" si="3"/>
        <v>16701999.761246759</v>
      </c>
      <c r="L17">
        <f>Input!J18</f>
        <v>20.04628928571492</v>
      </c>
      <c r="M17">
        <f t="shared" si="4"/>
        <v>2.0916647142867077</v>
      </c>
      <c r="N17">
        <f t="shared" si="5"/>
        <v>32.276567936828314</v>
      </c>
      <c r="O17">
        <f t="shared" si="6"/>
        <v>149.57971588388008</v>
      </c>
      <c r="P17">
        <f t="shared" si="7"/>
        <v>15363.520993722283</v>
      </c>
      <c r="AB17" s="37"/>
      <c r="AC17" s="37"/>
      <c r="AD17" s="37"/>
      <c r="AE17" s="37"/>
      <c r="AF17" s="37"/>
      <c r="AG17" s="37"/>
      <c r="AH17" s="37"/>
      <c r="AI17" s="37"/>
    </row>
    <row r="18" spans="1:35" x14ac:dyDescent="0.25">
      <c r="A18">
        <f>Input!G19</f>
        <v>168</v>
      </c>
      <c r="B18">
        <f t="shared" si="1"/>
        <v>15</v>
      </c>
      <c r="C18" s="4">
        <f>Input!I19</f>
        <v>5378.5260921428571</v>
      </c>
      <c r="D18">
        <f t="shared" si="8"/>
        <v>292.79093499999999</v>
      </c>
      <c r="E18">
        <f t="shared" si="0"/>
        <v>147.93281615961649</v>
      </c>
      <c r="F18">
        <f t="shared" si="2"/>
        <v>20983.87459397467</v>
      </c>
      <c r="G18">
        <f t="shared" si="3"/>
        <v>16579106.600459367</v>
      </c>
      <c r="L18">
        <f>Input!J19</f>
        <v>20.649923999999373</v>
      </c>
      <c r="M18">
        <f t="shared" si="4"/>
        <v>2.6952994285711611</v>
      </c>
      <c r="N18">
        <f t="shared" si="5"/>
        <v>33.779813125529408</v>
      </c>
      <c r="O18">
        <f t="shared" si="6"/>
        <v>172.39398844871187</v>
      </c>
      <c r="P18">
        <f t="shared" si="7"/>
        <v>14993.127246036658</v>
      </c>
      <c r="AB18" s="37"/>
      <c r="AC18" s="37"/>
      <c r="AD18" s="37"/>
      <c r="AE18" s="37"/>
      <c r="AF18" s="37"/>
      <c r="AG18" s="37"/>
      <c r="AH18" s="37"/>
      <c r="AI18" s="37"/>
    </row>
    <row r="19" spans="1:35" x14ac:dyDescent="0.25">
      <c r="A19">
        <f>Input!G20</f>
        <v>169</v>
      </c>
      <c r="B19">
        <f t="shared" si="1"/>
        <v>16</v>
      </c>
      <c r="C19" s="4">
        <f>Input!I20</f>
        <v>5399.5129285714283</v>
      </c>
      <c r="D19">
        <f t="shared" si="8"/>
        <v>313.77777142857121</v>
      </c>
      <c r="E19">
        <f t="shared" si="0"/>
        <v>164.56272732739873</v>
      </c>
      <c r="F19">
        <f t="shared" si="2"/>
        <v>22265.129386114848</v>
      </c>
      <c r="G19">
        <f t="shared" si="3"/>
        <v>16443957.642150063</v>
      </c>
      <c r="L19">
        <f>Input!J20</f>
        <v>20.986836428571223</v>
      </c>
      <c r="M19">
        <f t="shared" si="4"/>
        <v>3.032211857143011</v>
      </c>
      <c r="N19">
        <f t="shared" si="5"/>
        <v>35.410942875143149</v>
      </c>
      <c r="O19">
        <f t="shared" si="6"/>
        <v>208.0548467820378</v>
      </c>
      <c r="P19">
        <f t="shared" si="7"/>
        <v>14596.335813853675</v>
      </c>
    </row>
    <row r="20" spans="1:35" x14ac:dyDescent="0.25">
      <c r="A20">
        <f>Input!G21</f>
        <v>170</v>
      </c>
      <c r="B20">
        <f t="shared" si="1"/>
        <v>17</v>
      </c>
      <c r="C20" s="4">
        <f>Input!I21</f>
        <v>5420.3734228571429</v>
      </c>
      <c r="D20">
        <f t="shared" si="8"/>
        <v>334.63826571428581</v>
      </c>
      <c r="E20">
        <f t="shared" si="0"/>
        <v>182.88940809468906</v>
      </c>
      <c r="F20">
        <f t="shared" si="2"/>
        <v>23027.715788852645</v>
      </c>
      <c r="G20">
        <f t="shared" si="3"/>
        <v>16295659.913313955</v>
      </c>
      <c r="L20">
        <f>Input!J21</f>
        <v>20.860494285714594</v>
      </c>
      <c r="M20">
        <f t="shared" si="4"/>
        <v>2.9058697142863821</v>
      </c>
      <c r="N20">
        <f t="shared" si="5"/>
        <v>37.173884679161759</v>
      </c>
      <c r="O20">
        <f t="shared" si="6"/>
        <v>266.12670612901422</v>
      </c>
      <c r="P20">
        <f t="shared" si="7"/>
        <v>14173.463104924218</v>
      </c>
    </row>
    <row r="21" spans="1:35" x14ac:dyDescent="0.25">
      <c r="A21">
        <f>Input!G22</f>
        <v>171</v>
      </c>
      <c r="B21">
        <f t="shared" si="1"/>
        <v>18</v>
      </c>
      <c r="C21" s="4">
        <f>Input!I22</f>
        <v>5440.9250807142862</v>
      </c>
      <c r="D21">
        <f t="shared" si="8"/>
        <v>355.18992357142906</v>
      </c>
      <c r="E21">
        <f t="shared" si="0"/>
        <v>203.04597577715126</v>
      </c>
      <c r="F21">
        <f t="shared" si="2"/>
        <v>23147.780850427931</v>
      </c>
      <c r="G21">
        <f t="shared" si="3"/>
        <v>16133330.606686672</v>
      </c>
      <c r="L21">
        <f>Input!J22</f>
        <v>20.551657857143255</v>
      </c>
      <c r="M21">
        <f t="shared" si="4"/>
        <v>2.5970332857150424</v>
      </c>
      <c r="N21">
        <f t="shared" si="5"/>
        <v>39.070942145184944</v>
      </c>
      <c r="O21">
        <f t="shared" si="6"/>
        <v>342.96389054130776</v>
      </c>
      <c r="P21">
        <f t="shared" si="7"/>
        <v>13725.363616162535</v>
      </c>
    </row>
    <row r="22" spans="1:35" x14ac:dyDescent="0.25">
      <c r="A22">
        <f>Input!G23</f>
        <v>172</v>
      </c>
      <c r="B22">
        <f t="shared" si="1"/>
        <v>19</v>
      </c>
      <c r="C22" s="4">
        <f>Input!I23</f>
        <v>5463.0068825714279</v>
      </c>
      <c r="D22">
        <f t="shared" si="8"/>
        <v>377.27172542857079</v>
      </c>
      <c r="E22">
        <f t="shared" si="0"/>
        <v>225.16685275439156</v>
      </c>
      <c r="F22">
        <f t="shared" si="2"/>
        <v>23135.892291228276</v>
      </c>
      <c r="G22">
        <f t="shared" si="3"/>
        <v>15956117.106322039</v>
      </c>
      <c r="L22">
        <f>Input!J23</f>
        <v>22.081801857141727</v>
      </c>
      <c r="M22">
        <f t="shared" si="4"/>
        <v>4.1271772857135147</v>
      </c>
      <c r="N22">
        <f t="shared" si="5"/>
        <v>41.102342580599974</v>
      </c>
      <c r="O22">
        <f t="shared" si="6"/>
        <v>361.78096941273355</v>
      </c>
      <c r="P22">
        <f t="shared" si="7"/>
        <v>13253.511561200168</v>
      </c>
    </row>
    <row r="23" spans="1:35" x14ac:dyDescent="0.25">
      <c r="A23">
        <f>Input!G24</f>
        <v>173</v>
      </c>
      <c r="B23">
        <f t="shared" si="1"/>
        <v>20</v>
      </c>
      <c r="C23" s="4">
        <f>Input!I24</f>
        <v>5486.6047902857154</v>
      </c>
      <c r="D23">
        <f t="shared" si="8"/>
        <v>400.86963314285822</v>
      </c>
      <c r="E23">
        <f t="shared" si="0"/>
        <v>249.38544609502361</v>
      </c>
      <c r="F23">
        <f t="shared" si="2"/>
        <v>22947.458925543342</v>
      </c>
      <c r="G23">
        <f t="shared" si="3"/>
        <v>15763220.777779272</v>
      </c>
      <c r="L23">
        <f>Input!J24</f>
        <v>23.59790771428743</v>
      </c>
      <c r="M23">
        <f t="shared" si="4"/>
        <v>5.6432831428592181</v>
      </c>
      <c r="N23">
        <f t="shared" si="5"/>
        <v>43.265742877355848</v>
      </c>
      <c r="O23">
        <f t="shared" si="6"/>
        <v>386.82374000163048</v>
      </c>
      <c r="P23">
        <f t="shared" si="7"/>
        <v>12760.073718042595</v>
      </c>
    </row>
    <row r="24" spans="1:35" x14ac:dyDescent="0.25">
      <c r="A24">
        <f>Input!G25</f>
        <v>174</v>
      </c>
      <c r="B24">
        <f t="shared" si="1"/>
        <v>21</v>
      </c>
      <c r="C24" s="4">
        <f>Input!I25</f>
        <v>5512.7576172857143</v>
      </c>
      <c r="D24">
        <f t="shared" si="8"/>
        <v>427.0224601428572</v>
      </c>
      <c r="E24">
        <f t="shared" si="0"/>
        <v>275.83131787024018</v>
      </c>
      <c r="F24">
        <f t="shared" si="2"/>
        <v>22858.761501698718</v>
      </c>
      <c r="G24">
        <f t="shared" si="3"/>
        <v>15553924.480891461</v>
      </c>
      <c r="L24">
        <f>Input!J25</f>
        <v>26.152826999998979</v>
      </c>
      <c r="M24">
        <f t="shared" si="4"/>
        <v>8.1982024285707666</v>
      </c>
      <c r="N24">
        <f t="shared" si="5"/>
        <v>45.555707946297801</v>
      </c>
      <c r="O24">
        <f t="shared" si="6"/>
        <v>376.47178901624585</v>
      </c>
      <c r="P24">
        <f t="shared" si="7"/>
        <v>12247.966476792586</v>
      </c>
    </row>
    <row r="25" spans="1:35" x14ac:dyDescent="0.25">
      <c r="A25">
        <f>Input!G26</f>
        <v>175</v>
      </c>
      <c r="B25">
        <f t="shared" si="1"/>
        <v>22</v>
      </c>
      <c r="C25" s="4">
        <f>Input!I26</f>
        <v>5540.7775005714293</v>
      </c>
      <c r="D25">
        <f t="shared" si="8"/>
        <v>455.04234342857217</v>
      </c>
      <c r="E25">
        <f t="shared" si="0"/>
        <v>304.62682878624247</v>
      </c>
      <c r="F25">
        <f t="shared" si="2"/>
        <v>22624.827045116901</v>
      </c>
      <c r="G25">
        <f t="shared" si="3"/>
        <v>15327623.517820906</v>
      </c>
      <c r="L25">
        <f>Input!J26</f>
        <v>28.019883285714968</v>
      </c>
      <c r="M25">
        <f t="shared" si="4"/>
        <v>10.065258714286756</v>
      </c>
      <c r="N25">
        <f t="shared" si="5"/>
        <v>47.963183147046678</v>
      </c>
      <c r="O25">
        <f t="shared" si="6"/>
        <v>397.73520935899342</v>
      </c>
      <c r="P25">
        <f t="shared" si="7"/>
        <v>11720.889294984117</v>
      </c>
    </row>
    <row r="26" spans="1:35" x14ac:dyDescent="0.25">
      <c r="A26">
        <f>Input!G27</f>
        <v>176</v>
      </c>
      <c r="B26">
        <f t="shared" si="1"/>
        <v>23</v>
      </c>
      <c r="C26" s="4">
        <f>Input!I27</f>
        <v>5571.2540368571426</v>
      </c>
      <c r="D26">
        <f t="shared" si="8"/>
        <v>485.5188797142855</v>
      </c>
      <c r="E26">
        <f t="shared" si="0"/>
        <v>335.88326318908639</v>
      </c>
      <c r="F26">
        <f t="shared" si="2"/>
        <v>22390.817732876443</v>
      </c>
      <c r="G26">
        <f t="shared" si="3"/>
        <v>15083859.419486837</v>
      </c>
      <c r="L26">
        <f>Input!J27</f>
        <v>30.476536285713337</v>
      </c>
      <c r="M26">
        <f t="shared" si="4"/>
        <v>12.521911714285125</v>
      </c>
      <c r="N26">
        <f t="shared" si="5"/>
        <v>50.474990218674044</v>
      </c>
      <c r="O26">
        <f t="shared" si="6"/>
        <v>399.93815970875158</v>
      </c>
      <c r="P26">
        <f t="shared" si="7"/>
        <v>11183.326650423436</v>
      </c>
    </row>
    <row r="27" spans="1:35" x14ac:dyDescent="0.25">
      <c r="A27">
        <f>Input!G28</f>
        <v>177</v>
      </c>
      <c r="B27">
        <f t="shared" si="1"/>
        <v>24</v>
      </c>
      <c r="C27" s="4">
        <f>Input!I28</f>
        <v>5603.4291734285716</v>
      </c>
      <c r="D27">
        <f t="shared" si="8"/>
        <v>517.6940162857145</v>
      </c>
      <c r="E27">
        <f t="shared" si="0"/>
        <v>369.69647718033758</v>
      </c>
      <c r="F27">
        <f t="shared" si="2"/>
        <v>21903.271581247569</v>
      </c>
      <c r="G27">
        <f t="shared" si="3"/>
        <v>14822355.606475094</v>
      </c>
      <c r="L27">
        <f>Input!J28</f>
        <v>32.175136571428993</v>
      </c>
      <c r="M27">
        <f t="shared" si="4"/>
        <v>14.220512000000781</v>
      </c>
      <c r="N27">
        <f t="shared" si="5"/>
        <v>53.073384557307392</v>
      </c>
      <c r="O27">
        <f t="shared" si="6"/>
        <v>436.73676887927058</v>
      </c>
      <c r="P27">
        <f t="shared" si="7"/>
        <v>10640.511410512097</v>
      </c>
    </row>
    <row r="28" spans="1:35" x14ac:dyDescent="0.25">
      <c r="A28">
        <f>Input!G29</f>
        <v>178</v>
      </c>
      <c r="B28">
        <f t="shared" si="1"/>
        <v>25</v>
      </c>
      <c r="C28" s="4">
        <f>Input!I29</f>
        <v>5636.1517925714288</v>
      </c>
      <c r="D28">
        <f t="shared" si="8"/>
        <v>550.41663542857168</v>
      </c>
      <c r="E28">
        <f t="shared" si="0"/>
        <v>406.14215338460002</v>
      </c>
      <c r="F28">
        <f t="shared" si="2"/>
        <v>20815.126169056301</v>
      </c>
      <c r="G28">
        <f t="shared" si="3"/>
        <v>14543053.553907812</v>
      </c>
      <c r="L28">
        <f>Input!J29</f>
        <v>32.722619142857184</v>
      </c>
      <c r="M28">
        <f t="shared" si="4"/>
        <v>14.767994571428972</v>
      </c>
      <c r="N28">
        <f t="shared" si="5"/>
        <v>55.735719402016635</v>
      </c>
      <c r="O28">
        <f t="shared" si="6"/>
        <v>529.60278353812475</v>
      </c>
      <c r="P28">
        <f t="shared" si="7"/>
        <v>10098.344559113566</v>
      </c>
    </row>
    <row r="29" spans="1:35" x14ac:dyDescent="0.25">
      <c r="A29">
        <f>Input!G30</f>
        <v>179</v>
      </c>
      <c r="B29">
        <f t="shared" si="1"/>
        <v>26</v>
      </c>
      <c r="C29" s="4">
        <f>Input!I30</f>
        <v>5669.2674761428561</v>
      </c>
      <c r="D29">
        <f t="shared" si="8"/>
        <v>583.53231899999901</v>
      </c>
      <c r="E29">
        <f t="shared" si="0"/>
        <v>445.2707946110898</v>
      </c>
      <c r="F29">
        <f t="shared" si="2"/>
        <v>19116.249126344937</v>
      </c>
      <c r="G29">
        <f t="shared" si="3"/>
        <v>14246147.674120871</v>
      </c>
      <c r="L29">
        <f>Input!J30</f>
        <v>33.115683571427326</v>
      </c>
      <c r="M29">
        <f t="shared" si="4"/>
        <v>15.161058999999113</v>
      </c>
      <c r="N29">
        <f t="shared" si="5"/>
        <v>58.434268339263504</v>
      </c>
      <c r="O29">
        <f t="shared" si="6"/>
        <v>641.03073464610611</v>
      </c>
      <c r="P29">
        <f t="shared" si="7"/>
        <v>9563.2695549445234</v>
      </c>
    </row>
    <row r="30" spans="1:35" x14ac:dyDescent="0.25">
      <c r="A30">
        <f>Input!G31</f>
        <v>180</v>
      </c>
      <c r="B30">
        <f t="shared" si="1"/>
        <v>27</v>
      </c>
      <c r="C30" s="4">
        <f>Input!I31</f>
        <v>5702.6498821428559</v>
      </c>
      <c r="D30">
        <f t="shared" si="8"/>
        <v>616.91472499999873</v>
      </c>
      <c r="E30">
        <f t="shared" si="0"/>
        <v>487.10264164526814</v>
      </c>
      <c r="F30">
        <f t="shared" si="2"/>
        <v>16851.176984895523</v>
      </c>
      <c r="G30">
        <f t="shared" si="3"/>
        <v>13932116.750856306</v>
      </c>
      <c r="L30">
        <f>Input!J31</f>
        <v>33.382405999999719</v>
      </c>
      <c r="M30">
        <f t="shared" si="4"/>
        <v>15.427781428571507</v>
      </c>
      <c r="N30">
        <f t="shared" si="5"/>
        <v>61.136260003736325</v>
      </c>
      <c r="O30">
        <f t="shared" si="6"/>
        <v>770.27641206072644</v>
      </c>
      <c r="P30">
        <f t="shared" si="7"/>
        <v>9042.1041339363019</v>
      </c>
    </row>
    <row r="31" spans="1:35" x14ac:dyDescent="0.25">
      <c r="A31">
        <f>Input!G32</f>
        <v>181</v>
      </c>
      <c r="B31">
        <f t="shared" si="1"/>
        <v>28</v>
      </c>
      <c r="C31" s="4">
        <f>Input!I32</f>
        <v>5736.1024781428569</v>
      </c>
      <c r="D31">
        <f t="shared" si="8"/>
        <v>650.36732099999972</v>
      </c>
      <c r="E31">
        <f t="shared" si="0"/>
        <v>531.62275349375068</v>
      </c>
      <c r="F31">
        <f t="shared" si="2"/>
        <v>14100.272312246136</v>
      </c>
      <c r="G31">
        <f t="shared" si="3"/>
        <v>13601749.470851829</v>
      </c>
      <c r="L31">
        <f>Input!J32</f>
        <v>33.452596000000995</v>
      </c>
      <c r="M31">
        <f t="shared" si="4"/>
        <v>15.497971428572782</v>
      </c>
      <c r="N31">
        <f t="shared" si="5"/>
        <v>63.804176301211157</v>
      </c>
      <c r="O31">
        <f t="shared" si="6"/>
        <v>921.21842678080884</v>
      </c>
      <c r="P31">
        <f t="shared" si="7"/>
        <v>8541.8377011277371</v>
      </c>
    </row>
    <row r="32" spans="1:35" x14ac:dyDescent="0.25">
      <c r="A32">
        <f>Input!G33</f>
        <v>182</v>
      </c>
      <c r="B32">
        <f t="shared" si="1"/>
        <v>29</v>
      </c>
      <c r="C32" s="4">
        <f>Input!I33</f>
        <v>5771.1273322857151</v>
      </c>
      <c r="D32">
        <f t="shared" si="8"/>
        <v>685.39217514285792</v>
      </c>
      <c r="E32">
        <f t="shared" si="0"/>
        <v>578.77653578992647</v>
      </c>
      <c r="F32">
        <f t="shared" si="2"/>
        <v>11366.894554634346</v>
      </c>
      <c r="G32">
        <f t="shared" si="3"/>
        <v>13256161.467616767</v>
      </c>
      <c r="L32">
        <f>Input!J33</f>
        <v>35.024854142858203</v>
      </c>
      <c r="M32">
        <f t="shared" si="4"/>
        <v>17.070229571429991</v>
      </c>
      <c r="N32">
        <f t="shared" si="5"/>
        <v>66.396356403393142</v>
      </c>
      <c r="O32">
        <f t="shared" si="6"/>
        <v>984.17115408274879</v>
      </c>
      <c r="P32">
        <f t="shared" si="7"/>
        <v>8069.4078341741397</v>
      </c>
    </row>
    <row r="33" spans="1:16" x14ac:dyDescent="0.25">
      <c r="A33">
        <f>Input!G34</f>
        <v>183</v>
      </c>
      <c r="B33">
        <f t="shared" si="1"/>
        <v>30</v>
      </c>
      <c r="C33" s="4">
        <f>Input!I34</f>
        <v>5806.0819964285711</v>
      </c>
      <c r="D33">
        <f t="shared" si="8"/>
        <v>720.34683928571394</v>
      </c>
      <c r="E33">
        <f t="shared" si="0"/>
        <v>628.46603766077646</v>
      </c>
      <c r="F33">
        <f t="shared" si="2"/>
        <v>8442.0817072411137</v>
      </c>
      <c r="G33">
        <f t="shared" si="3"/>
        <v>12896801.381334223</v>
      </c>
      <c r="L33">
        <f>Input!J34</f>
        <v>34.954664142856018</v>
      </c>
      <c r="M33">
        <f t="shared" si="4"/>
        <v>17.000039571427806</v>
      </c>
      <c r="N33">
        <f t="shared" si="5"/>
        <v>68.867932151090201</v>
      </c>
      <c r="O33">
        <f t="shared" si="6"/>
        <v>1150.1097469983201</v>
      </c>
      <c r="P33">
        <f t="shared" si="7"/>
        <v>7631.4738016233896</v>
      </c>
    </row>
    <row r="34" spans="1:16" x14ac:dyDescent="0.25">
      <c r="A34">
        <f>Input!G35</f>
        <v>184</v>
      </c>
      <c r="B34">
        <f t="shared" si="1"/>
        <v>31</v>
      </c>
      <c r="C34" s="4">
        <f>Input!I35</f>
        <v>5841.1068504285713</v>
      </c>
      <c r="D34">
        <f t="shared" si="8"/>
        <v>755.37169328571417</v>
      </c>
      <c r="E34">
        <f t="shared" si="0"/>
        <v>680.54735146877192</v>
      </c>
      <c r="F34">
        <f t="shared" si="2"/>
        <v>5598.6821283386125</v>
      </c>
      <c r="G34">
        <f t="shared" si="3"/>
        <v>12525443.798931923</v>
      </c>
      <c r="L34">
        <f>Input!J35</f>
        <v>35.024854000000232</v>
      </c>
      <c r="M34">
        <f t="shared" si="4"/>
        <v>17.07022942857202</v>
      </c>
      <c r="N34">
        <f t="shared" si="5"/>
        <v>71.17209623264543</v>
      </c>
      <c r="O34">
        <f t="shared" si="6"/>
        <v>1306.6231210255285</v>
      </c>
      <c r="P34">
        <f t="shared" si="7"/>
        <v>7234.2072273158301</v>
      </c>
    </row>
    <row r="35" spans="1:16" x14ac:dyDescent="0.25">
      <c r="A35">
        <f>Input!G36</f>
        <v>185</v>
      </c>
      <c r="B35">
        <f t="shared" si="1"/>
        <v>32</v>
      </c>
      <c r="C35" s="4">
        <f>Input!I36</f>
        <v>5878.3356732857146</v>
      </c>
      <c r="D35">
        <f t="shared" si="8"/>
        <v>792.60051614285749</v>
      </c>
      <c r="E35">
        <f t="shared" ref="E35:E66" si="9">(_Ac/(1+EXP(-1*(B35-_Muc)/_sc)))</f>
        <v>734.82943627851273</v>
      </c>
      <c r="F35">
        <f t="shared" si="2"/>
        <v>3337.4976686925002</v>
      </c>
      <c r="G35">
        <f t="shared" si="3"/>
        <v>12144167.59351515</v>
      </c>
      <c r="L35">
        <f>Input!J36</f>
        <v>37.228822857143314</v>
      </c>
      <c r="M35">
        <f t="shared" si="4"/>
        <v>19.274198285715102</v>
      </c>
      <c r="N35">
        <f t="shared" ref="N35:N66" si="10">_Ac*EXP(-1*(B35-_Muc)/_sc)*(1/_sc)*(1/(1+EXP(-1*(B35-_Muc)/_sc))^2)+$L$3</f>
        <v>73.261673731980721</v>
      </c>
      <c r="O35">
        <f t="shared" si="6"/>
        <v>1298.3663421682709</v>
      </c>
      <c r="P35">
        <f t="shared" si="7"/>
        <v>6883.1191149130636</v>
      </c>
    </row>
    <row r="36" spans="1:16" x14ac:dyDescent="0.25">
      <c r="A36">
        <f>Input!G37</f>
        <v>186</v>
      </c>
      <c r="B36">
        <f t="shared" si="1"/>
        <v>33</v>
      </c>
      <c r="C36" s="4">
        <f>Input!I37</f>
        <v>5919.1582287142855</v>
      </c>
      <c r="D36">
        <f t="shared" si="8"/>
        <v>833.42307157142841</v>
      </c>
      <c r="E36">
        <f t="shared" si="9"/>
        <v>791.07463934848658</v>
      </c>
      <c r="F36">
        <f t="shared" si="2"/>
        <v>1793.3897117410975</v>
      </c>
      <c r="G36">
        <f t="shared" si="3"/>
        <v>11755319.117079655</v>
      </c>
      <c r="L36">
        <f>Input!J37</f>
        <v>40.822555428570922</v>
      </c>
      <c r="M36">
        <f t="shared" si="4"/>
        <v>22.86793085714271</v>
      </c>
      <c r="N36">
        <f t="shared" si="10"/>
        <v>75.09093301088987</v>
      </c>
      <c r="O36">
        <f t="shared" si="6"/>
        <v>1174.3217021243797</v>
      </c>
      <c r="P36">
        <f t="shared" si="7"/>
        <v>6582.93790220132</v>
      </c>
    </row>
    <row r="37" spans="1:16" x14ac:dyDescent="0.25">
      <c r="A37">
        <f>Input!G38</f>
        <v>187</v>
      </c>
      <c r="B37">
        <f t="shared" si="1"/>
        <v>34</v>
      </c>
      <c r="C37" s="4">
        <f>Input!I38</f>
        <v>5962.3251331428564</v>
      </c>
      <c r="D37">
        <f t="shared" si="8"/>
        <v>876.5899759999993</v>
      </c>
      <c r="E37">
        <f t="shared" si="9"/>
        <v>849.00110849102407</v>
      </c>
      <c r="F37">
        <f t="shared" si="2"/>
        <v>761.14561042778894</v>
      </c>
      <c r="G37">
        <f t="shared" si="3"/>
        <v>11361460.85125239</v>
      </c>
      <c r="L37">
        <f>Input!J38</f>
        <v>43.166904428570888</v>
      </c>
      <c r="M37">
        <f t="shared" si="4"/>
        <v>25.212279857142676</v>
      </c>
      <c r="N37">
        <f t="shared" si="10"/>
        <v>76.617537488377621</v>
      </c>
      <c r="O37">
        <f t="shared" si="6"/>
        <v>1118.9448521018353</v>
      </c>
      <c r="P37">
        <f t="shared" si="7"/>
        <v>6337.5453801650101</v>
      </c>
    </row>
    <row r="38" spans="1:16" x14ac:dyDescent="0.25">
      <c r="A38">
        <f>Input!G39</f>
        <v>188</v>
      </c>
      <c r="B38">
        <f t="shared" si="1"/>
        <v>35</v>
      </c>
      <c r="C38" s="4">
        <f>Input!I39</f>
        <v>6009.4367205714289</v>
      </c>
      <c r="D38">
        <f t="shared" si="8"/>
        <v>923.70156342857172</v>
      </c>
      <c r="E38">
        <f t="shared" si="9"/>
        <v>908.28717450008594</v>
      </c>
      <c r="F38">
        <f t="shared" si="2"/>
        <v>237.60338603862493</v>
      </c>
      <c r="G38">
        <f t="shared" si="3"/>
        <v>10965307.376144268</v>
      </c>
      <c r="L38">
        <f>Input!J39</f>
        <v>47.11158742857242</v>
      </c>
      <c r="M38">
        <f t="shared" si="4"/>
        <v>29.156962857144208</v>
      </c>
      <c r="N38">
        <f t="shared" si="10"/>
        <v>77.80451080738537</v>
      </c>
      <c r="O38">
        <f t="shared" si="6"/>
        <v>942.05554553768252</v>
      </c>
      <c r="P38">
        <f t="shared" si="7"/>
        <v>6149.9674761599144</v>
      </c>
    </row>
    <row r="39" spans="1:16" x14ac:dyDescent="0.25">
      <c r="A39">
        <f>Input!G40</f>
        <v>189</v>
      </c>
      <c r="B39">
        <f t="shared" si="1"/>
        <v>36</v>
      </c>
      <c r="C39" s="4">
        <f>Input!I40</f>
        <v>6056.7027260000004</v>
      </c>
      <c r="D39">
        <f t="shared" si="8"/>
        <v>970.96756885714331</v>
      </c>
      <c r="E39">
        <f t="shared" si="9"/>
        <v>968.57764502955547</v>
      </c>
      <c r="F39">
        <f t="shared" si="2"/>
        <v>5.7117359016720926</v>
      </c>
      <c r="G39">
        <f t="shared" si="3"/>
        <v>10569651.728220673</v>
      </c>
      <c r="L39">
        <f>Input!J40</f>
        <v>47.266005428571589</v>
      </c>
      <c r="M39">
        <f t="shared" si="4"/>
        <v>29.311380857143376</v>
      </c>
      <c r="N39">
        <f t="shared" si="10"/>
        <v>78.62206945549471</v>
      </c>
      <c r="O39">
        <f t="shared" si="6"/>
        <v>983.20275126050228</v>
      </c>
      <c r="P39">
        <f t="shared" si="7"/>
        <v>6022.407153891505</v>
      </c>
    </row>
    <row r="40" spans="1:16" x14ac:dyDescent="0.25">
      <c r="A40">
        <f>Input!G41</f>
        <v>190</v>
      </c>
      <c r="B40">
        <f t="shared" si="1"/>
        <v>37</v>
      </c>
      <c r="C40" s="4">
        <f>Input!I41</f>
        <v>6108.9943417142858</v>
      </c>
      <c r="D40">
        <f t="shared" si="8"/>
        <v>1023.2591845714287</v>
      </c>
      <c r="E40">
        <f t="shared" si="9"/>
        <v>1029.4918023172909</v>
      </c>
      <c r="F40">
        <f t="shared" si="2"/>
        <v>38.845523966036055</v>
      </c>
      <c r="G40">
        <f t="shared" si="3"/>
        <v>10177286.219552804</v>
      </c>
      <c r="L40">
        <f>Input!J41</f>
        <v>52.291615714285399</v>
      </c>
      <c r="M40">
        <f t="shared" si="4"/>
        <v>34.336991142857187</v>
      </c>
      <c r="N40">
        <f t="shared" si="10"/>
        <v>79.049173603795253</v>
      </c>
      <c r="O40">
        <f t="shared" si="6"/>
        <v>715.96690421047106</v>
      </c>
      <c r="P40">
        <f t="shared" si="7"/>
        <v>5956.2994462415672</v>
      </c>
    </row>
    <row r="41" spans="1:16" x14ac:dyDescent="0.25">
      <c r="A41">
        <f>Input!G42</f>
        <v>191</v>
      </c>
      <c r="B41">
        <f t="shared" si="1"/>
        <v>38</v>
      </c>
      <c r="C41" s="4">
        <f>Input!I42</f>
        <v>6166.3957959999998</v>
      </c>
      <c r="D41">
        <f t="shared" si="8"/>
        <v>1080.6606388571427</v>
      </c>
      <c r="E41">
        <f t="shared" si="9"/>
        <v>1090.6327535799173</v>
      </c>
      <c r="F41">
        <f t="shared" si="2"/>
        <v>99.443072044179473</v>
      </c>
      <c r="G41">
        <f t="shared" si="3"/>
        <v>9790922.4314723406</v>
      </c>
      <c r="L41">
        <f>Input!J42</f>
        <v>57.401454285713953</v>
      </c>
      <c r="M41">
        <f t="shared" si="4"/>
        <v>39.446829714285741</v>
      </c>
      <c r="N41">
        <f t="shared" si="10"/>
        <v>79.074661272500862</v>
      </c>
      <c r="O41">
        <f t="shared" si="6"/>
        <v>469.72790109210888</v>
      </c>
      <c r="P41">
        <f t="shared" si="7"/>
        <v>5952.3659689062251</v>
      </c>
    </row>
    <row r="42" spans="1:16" x14ac:dyDescent="0.25">
      <c r="A42">
        <f>Input!G43</f>
        <v>192</v>
      </c>
      <c r="B42">
        <f t="shared" si="1"/>
        <v>39</v>
      </c>
      <c r="C42" s="4">
        <f>Input!I43</f>
        <v>6224.3166570000003</v>
      </c>
      <c r="D42">
        <f t="shared" si="8"/>
        <v>1138.5814998571432</v>
      </c>
      <c r="E42">
        <f t="shared" si="9"/>
        <v>1151.5976625223452</v>
      </c>
      <c r="F42">
        <f t="shared" si="2"/>
        <v>169.42049052699963</v>
      </c>
      <c r="G42">
        <f t="shared" si="3"/>
        <v>9413115.2681089863</v>
      </c>
      <c r="L42">
        <f>Input!J43</f>
        <v>57.920861000000514</v>
      </c>
      <c r="M42">
        <f t="shared" si="4"/>
        <v>39.966236428572302</v>
      </c>
      <c r="N42">
        <f t="shared" si="10"/>
        <v>78.697862665636862</v>
      </c>
      <c r="O42">
        <f t="shared" si="6"/>
        <v>431.6837982138556</v>
      </c>
      <c r="P42">
        <f t="shared" si="7"/>
        <v>6010.6491602191636</v>
      </c>
    </row>
    <row r="43" spans="1:16" x14ac:dyDescent="0.25">
      <c r="A43">
        <f>Input!G44</f>
        <v>193</v>
      </c>
      <c r="B43">
        <f t="shared" si="1"/>
        <v>40</v>
      </c>
      <c r="C43" s="4">
        <f>Input!I44</f>
        <v>6281.6619592857151</v>
      </c>
      <c r="D43">
        <f t="shared" si="8"/>
        <v>1195.9268021428579</v>
      </c>
      <c r="E43">
        <f t="shared" si="9"/>
        <v>1211.9883091885881</v>
      </c>
      <c r="F43">
        <f t="shared" si="2"/>
        <v>257.97200858004072</v>
      </c>
      <c r="G43">
        <f t="shared" si="3"/>
        <v>9046195.6203528401</v>
      </c>
      <c r="L43">
        <f>Input!J44</f>
        <v>57.345302285714752</v>
      </c>
      <c r="M43">
        <f t="shared" si="4"/>
        <v>39.390677714286539</v>
      </c>
      <c r="N43">
        <f t="shared" si="10"/>
        <v>77.928637310334068</v>
      </c>
      <c r="O43">
        <f t="shared" si="6"/>
        <v>423.67368073572027</v>
      </c>
      <c r="P43">
        <f t="shared" si="7"/>
        <v>6130.5144537600563</v>
      </c>
    </row>
    <row r="44" spans="1:16" x14ac:dyDescent="0.25">
      <c r="A44">
        <f>Input!G45</f>
        <v>194</v>
      </c>
      <c r="B44">
        <f t="shared" si="1"/>
        <v>41</v>
      </c>
      <c r="C44" s="4">
        <f>Input!I45</f>
        <v>6341.6042947142851</v>
      </c>
      <c r="D44">
        <f t="shared" si="8"/>
        <v>1255.8691375714279</v>
      </c>
      <c r="E44">
        <f t="shared" si="9"/>
        <v>1271.4213945774172</v>
      </c>
      <c r="F44">
        <f t="shared" si="2"/>
        <v>241.87269798034339</v>
      </c>
      <c r="G44">
        <f t="shared" si="3"/>
        <v>8692215.3882779144</v>
      </c>
      <c r="L44">
        <f>Input!J45</f>
        <v>59.942335428570004</v>
      </c>
      <c r="M44">
        <f t="shared" si="4"/>
        <v>41.987710857141792</v>
      </c>
      <c r="N44">
        <f t="shared" si="10"/>
        <v>76.786830500388135</v>
      </c>
      <c r="O44">
        <f t="shared" si="6"/>
        <v>283.73701422450529</v>
      </c>
      <c r="P44">
        <f t="shared" si="7"/>
        <v>6310.6196465160201</v>
      </c>
    </row>
    <row r="45" spans="1:16" x14ac:dyDescent="0.25">
      <c r="A45">
        <f>Input!G46</f>
        <v>195</v>
      </c>
      <c r="B45">
        <f t="shared" si="1"/>
        <v>42</v>
      </c>
      <c r="C45" s="4">
        <f>Input!I46</f>
        <v>6402.8521657142855</v>
      </c>
      <c r="D45">
        <f t="shared" si="8"/>
        <v>1317.1170085714284</v>
      </c>
      <c r="E45">
        <f t="shared" si="9"/>
        <v>1329.5380304158766</v>
      </c>
      <c r="F45">
        <f t="shared" si="2"/>
        <v>154.28178366025949</v>
      </c>
      <c r="G45">
        <f t="shared" si="3"/>
        <v>8352907.4526434084</v>
      </c>
      <c r="L45">
        <f>Input!J46</f>
        <v>61.247871000000487</v>
      </c>
      <c r="M45">
        <f t="shared" si="4"/>
        <v>43.293246428572274</v>
      </c>
      <c r="N45">
        <f t="shared" si="10"/>
        <v>75.301199905842381</v>
      </c>
      <c r="O45">
        <f t="shared" si="6"/>
        <v>197.49605333577134</v>
      </c>
      <c r="P45">
        <f t="shared" si="7"/>
        <v>6548.8619765828707</v>
      </c>
    </row>
    <row r="46" spans="1:16" x14ac:dyDescent="0.25">
      <c r="A46">
        <f>Input!G47</f>
        <v>196</v>
      </c>
      <c r="B46">
        <f t="shared" si="1"/>
        <v>43</v>
      </c>
      <c r="C46" s="4">
        <f>Input!I47</f>
        <v>6469.0414191428572</v>
      </c>
      <c r="D46">
        <f t="shared" si="8"/>
        <v>1383.3062620000001</v>
      </c>
      <c r="E46">
        <f t="shared" si="9"/>
        <v>1386.0119298301843</v>
      </c>
      <c r="F46">
        <f t="shared" si="2"/>
        <v>7.3206384072937372</v>
      </c>
      <c r="G46">
        <f t="shared" si="3"/>
        <v>8029661.8371786103</v>
      </c>
      <c r="L46">
        <f>Input!J47</f>
        <v>66.189253428571647</v>
      </c>
      <c r="M46">
        <f t="shared" si="4"/>
        <v>48.234628857143434</v>
      </c>
      <c r="N46">
        <f t="shared" si="10"/>
        <v>73.507910398497103</v>
      </c>
      <c r="O46">
        <f t="shared" si="6"/>
        <v>53.562739843438457</v>
      </c>
      <c r="P46">
        <f t="shared" si="7"/>
        <v>6842.3219113542345</v>
      </c>
    </row>
    <row r="47" spans="1:16" x14ac:dyDescent="0.25">
      <c r="A47">
        <f>Input!G48</f>
        <v>197</v>
      </c>
      <c r="B47">
        <f t="shared" si="1"/>
        <v>44</v>
      </c>
      <c r="C47" s="4">
        <f>Input!I48</f>
        <v>6533.5320724285712</v>
      </c>
      <c r="D47">
        <f t="shared" si="8"/>
        <v>1447.796915285714</v>
      </c>
      <c r="E47">
        <f t="shared" si="9"/>
        <v>1440.5559308997142</v>
      </c>
      <c r="F47">
        <f t="shared" si="2"/>
        <v>52.431854878293031</v>
      </c>
      <c r="G47">
        <f t="shared" si="3"/>
        <v>7723517.944935997</v>
      </c>
      <c r="L47">
        <f>Input!J48</f>
        <v>64.490653285713961</v>
      </c>
      <c r="M47">
        <f t="shared" si="4"/>
        <v>46.536028714285749</v>
      </c>
      <c r="N47">
        <f t="shared" si="10"/>
        <v>71.448728897861443</v>
      </c>
      <c r="O47">
        <f t="shared" si="6"/>
        <v>48.414816224361559</v>
      </c>
      <c r="P47">
        <f t="shared" si="7"/>
        <v>7187.2262444618045</v>
      </c>
    </row>
    <row r="48" spans="1:16" x14ac:dyDescent="0.25">
      <c r="A48">
        <f>Input!G49</f>
        <v>198</v>
      </c>
      <c r="B48">
        <f t="shared" si="1"/>
        <v>45</v>
      </c>
      <c r="C48" s="4">
        <f>Input!I49</f>
        <v>6598.1631058571429</v>
      </c>
      <c r="D48">
        <f t="shared" si="8"/>
        <v>1512.4279487142858</v>
      </c>
      <c r="E48">
        <f t="shared" si="9"/>
        <v>1492.9266266953323</v>
      </c>
      <c r="F48">
        <f t="shared" si="2"/>
        <v>380.30156048692015</v>
      </c>
      <c r="G48">
        <f t="shared" si="3"/>
        <v>7435171.5506269205</v>
      </c>
      <c r="L48">
        <f>Input!J49</f>
        <v>64.631033428571754</v>
      </c>
      <c r="M48">
        <f t="shared" si="4"/>
        <v>46.676408857143542</v>
      </c>
      <c r="N48">
        <f t="shared" si="10"/>
        <v>69.169067659778278</v>
      </c>
      <c r="O48">
        <f t="shared" si="6"/>
        <v>20.593754683602185</v>
      </c>
      <c r="P48">
        <f t="shared" si="7"/>
        <v>7578.9511077858087</v>
      </c>
    </row>
    <row r="49" spans="1:16" x14ac:dyDescent="0.25">
      <c r="A49">
        <f>Input!G50</f>
        <v>199</v>
      </c>
      <c r="B49">
        <f t="shared" si="1"/>
        <v>46</v>
      </c>
      <c r="C49" s="4">
        <f>Input!I50</f>
        <v>6663.3275838571426</v>
      </c>
      <c r="D49">
        <f t="shared" si="8"/>
        <v>1577.5924267142855</v>
      </c>
      <c r="E49">
        <f t="shared" si="9"/>
        <v>1542.9270246730434</v>
      </c>
      <c r="F49">
        <f t="shared" si="2"/>
        <v>1201.6900986809474</v>
      </c>
      <c r="G49">
        <f t="shared" si="3"/>
        <v>7164994.3102491777</v>
      </c>
      <c r="L49">
        <f>Input!J50</f>
        <v>65.16447799999969</v>
      </c>
      <c r="M49">
        <f t="shared" si="4"/>
        <v>47.209853428571478</v>
      </c>
      <c r="N49">
        <f t="shared" si="10"/>
        <v>66.716023267596739</v>
      </c>
      <c r="O49">
        <f t="shared" si="6"/>
        <v>2.4072927174027994</v>
      </c>
      <c r="P49">
        <f t="shared" si="7"/>
        <v>8012.0787472197781</v>
      </c>
    </row>
    <row r="50" spans="1:16" x14ac:dyDescent="0.25">
      <c r="A50">
        <f>Input!G51</f>
        <v>200</v>
      </c>
      <c r="B50">
        <f t="shared" si="1"/>
        <v>47</v>
      </c>
      <c r="C50" s="4">
        <f>Input!I51</f>
        <v>6731.2575512857147</v>
      </c>
      <c r="D50">
        <f t="shared" si="8"/>
        <v>1645.5223941428576</v>
      </c>
      <c r="E50">
        <f t="shared" si="9"/>
        <v>1590.4072983309343</v>
      </c>
      <c r="F50">
        <f t="shared" si="2"/>
        <v>3037.6737863574863</v>
      </c>
      <c r="G50">
        <f t="shared" si="3"/>
        <v>6913062.9751306064</v>
      </c>
      <c r="L50">
        <f>Input!J51</f>
        <v>67.929967428572127</v>
      </c>
      <c r="M50">
        <f t="shared" si="4"/>
        <v>49.975342857143914</v>
      </c>
      <c r="N50">
        <f t="shared" si="10"/>
        <v>64.136541854628604</v>
      </c>
      <c r="O50">
        <f t="shared" si="6"/>
        <v>14.390077585048747</v>
      </c>
      <c r="P50">
        <f t="shared" si="7"/>
        <v>8480.5123478557471</v>
      </c>
    </row>
    <row r="51" spans="1:16" x14ac:dyDescent="0.25">
      <c r="A51">
        <f>Input!G52</f>
        <v>201</v>
      </c>
      <c r="B51">
        <f t="shared" si="1"/>
        <v>48</v>
      </c>
      <c r="C51" s="4">
        <f>Input!I52</f>
        <v>6798.0785154285713</v>
      </c>
      <c r="D51">
        <f t="shared" si="8"/>
        <v>1712.3433582857142</v>
      </c>
      <c r="E51">
        <f t="shared" si="9"/>
        <v>1635.263811285615</v>
      </c>
      <c r="F51">
        <f t="shared" si="2"/>
        <v>5941.2565657404994</v>
      </c>
      <c r="G51">
        <f t="shared" si="3"/>
        <v>6679195.2759989081</v>
      </c>
      <c r="L51">
        <f>Input!J52</f>
        <v>66.82096414285661</v>
      </c>
      <c r="M51">
        <f t="shared" si="4"/>
        <v>48.866339571428398</v>
      </c>
      <c r="N51">
        <f t="shared" si="10"/>
        <v>61.475813071766858</v>
      </c>
      <c r="O51">
        <f t="shared" si="6"/>
        <v>28.570639972771925</v>
      </c>
      <c r="P51">
        <f t="shared" si="7"/>
        <v>8977.6432419065241</v>
      </c>
    </row>
    <row r="52" spans="1:16" x14ac:dyDescent="0.25">
      <c r="A52">
        <f>Input!G53</f>
        <v>202</v>
      </c>
      <c r="B52">
        <f t="shared" si="1"/>
        <v>49</v>
      </c>
      <c r="C52" s="4">
        <f>Input!I53</f>
        <v>6866.570003714286</v>
      </c>
      <c r="D52">
        <f t="shared" si="8"/>
        <v>1780.8348465714289</v>
      </c>
      <c r="E52">
        <f t="shared" si="9"/>
        <v>1677.4366797022399</v>
      </c>
      <c r="F52">
        <f t="shared" si="2"/>
        <v>10691.180911908659</v>
      </c>
      <c r="G52">
        <f t="shared" si="3"/>
        <v>6462989.5310179219</v>
      </c>
      <c r="L52">
        <f>Input!J53</f>
        <v>68.491488285714695</v>
      </c>
      <c r="M52">
        <f t="shared" si="4"/>
        <v>50.536863714286483</v>
      </c>
      <c r="N52">
        <f t="shared" si="10"/>
        <v>58.775961290105961</v>
      </c>
      <c r="O52">
        <f t="shared" si="6"/>
        <v>94.391464802402069</v>
      </c>
      <c r="P52">
        <f t="shared" si="7"/>
        <v>9496.5566548674997</v>
      </c>
    </row>
    <row r="53" spans="1:16" x14ac:dyDescent="0.25">
      <c r="A53">
        <f>Input!G54</f>
        <v>203</v>
      </c>
      <c r="B53">
        <f t="shared" si="1"/>
        <v>50</v>
      </c>
      <c r="C53" s="4">
        <f>Input!I54</f>
        <v>6935.5528225714288</v>
      </c>
      <c r="D53">
        <f t="shared" si="8"/>
        <v>1849.8176654285717</v>
      </c>
      <c r="E53">
        <f t="shared" si="9"/>
        <v>1716.906189948561</v>
      </c>
      <c r="F53">
        <f t="shared" si="2"/>
        <v>17665.460314273492</v>
      </c>
      <c r="G53">
        <f t="shared" si="3"/>
        <v>6263865.3553064158</v>
      </c>
      <c r="L53">
        <f>Input!J54</f>
        <v>68.982818857142775</v>
      </c>
      <c r="M53">
        <f t="shared" si="4"/>
        <v>51.028194285714562</v>
      </c>
      <c r="N53">
        <f t="shared" si="10"/>
        <v>56.075067675356586</v>
      </c>
      <c r="O53">
        <f t="shared" si="6"/>
        <v>166.61004057090275</v>
      </c>
      <c r="P53">
        <f t="shared" si="7"/>
        <v>10030.257147637516</v>
      </c>
    </row>
    <row r="54" spans="1:16" x14ac:dyDescent="0.25">
      <c r="A54">
        <f>Input!G55</f>
        <v>204</v>
      </c>
      <c r="B54">
        <f t="shared" si="1"/>
        <v>51</v>
      </c>
      <c r="C54" s="4">
        <f>Input!I55</f>
        <v>7006.121937428572</v>
      </c>
      <c r="D54">
        <f t="shared" si="8"/>
        <v>1920.3867802857148</v>
      </c>
      <c r="E54">
        <f t="shared" si="9"/>
        <v>1753.6884058354294</v>
      </c>
      <c r="F54">
        <f t="shared" si="2"/>
        <v>27788.348044367573</v>
      </c>
      <c r="G54">
        <f t="shared" si="3"/>
        <v>6081103.3208963694</v>
      </c>
      <c r="L54">
        <f>Input!J55</f>
        <v>70.569114857143177</v>
      </c>
      <c r="M54">
        <f t="shared" si="4"/>
        <v>52.614490285714965</v>
      </c>
      <c r="N54">
        <f t="shared" si="10"/>
        <v>53.406525333609238</v>
      </c>
      <c r="O54">
        <f t="shared" si="6"/>
        <v>294.55447915331689</v>
      </c>
      <c r="P54">
        <f t="shared" si="7"/>
        <v>10571.893549175764</v>
      </c>
    </row>
    <row r="55" spans="1:16" x14ac:dyDescent="0.25">
      <c r="A55">
        <f>Input!G56</f>
        <v>205</v>
      </c>
      <c r="B55">
        <f t="shared" si="1"/>
        <v>52</v>
      </c>
      <c r="C55" s="4">
        <f>Input!I56</f>
        <v>7073.9115247142854</v>
      </c>
      <c r="D55">
        <f t="shared" si="8"/>
        <v>1988.1763675714283</v>
      </c>
      <c r="E55">
        <f t="shared" si="9"/>
        <v>1787.8302888149096</v>
      </c>
      <c r="F55">
        <f t="shared" si="2"/>
        <v>40138.551273113168</v>
      </c>
      <c r="G55">
        <f t="shared" si="3"/>
        <v>5913881.9515611399</v>
      </c>
      <c r="L55">
        <f>Input!J56</f>
        <v>67.789587285713424</v>
      </c>
      <c r="M55">
        <f t="shared" si="4"/>
        <v>49.834962714285211</v>
      </c>
      <c r="N55">
        <f t="shared" si="10"/>
        <v>50.79870454424865</v>
      </c>
      <c r="O55">
        <f t="shared" si="6"/>
        <v>288.69009633420546</v>
      </c>
      <c r="P55">
        <f t="shared" si="7"/>
        <v>11114.965052935408</v>
      </c>
    </row>
    <row r="56" spans="1:16" x14ac:dyDescent="0.25">
      <c r="A56">
        <f>Input!G57</f>
        <v>206</v>
      </c>
      <c r="B56">
        <f t="shared" si="1"/>
        <v>53</v>
      </c>
      <c r="C56" s="4">
        <f>Input!I57</f>
        <v>7144.8596659999994</v>
      </c>
      <c r="D56">
        <f t="shared" si="8"/>
        <v>2059.1245088571422</v>
      </c>
      <c r="E56">
        <f t="shared" si="9"/>
        <v>1819.4046220737971</v>
      </c>
      <c r="F56">
        <f t="shared" si="2"/>
        <v>57465.624119419816</v>
      </c>
      <c r="G56">
        <f t="shared" si="3"/>
        <v>5761310.9673292479</v>
      </c>
      <c r="L56">
        <f>Input!J57</f>
        <v>70.948141285713973</v>
      </c>
      <c r="M56">
        <f t="shared" si="4"/>
        <v>52.993516714285761</v>
      </c>
      <c r="N56">
        <f t="shared" si="10"/>
        <v>48.274887499056064</v>
      </c>
      <c r="O56">
        <f t="shared" si="6"/>
        <v>514.07643727419725</v>
      </c>
      <c r="P56">
        <f t="shared" si="7"/>
        <v>11653.494323151595</v>
      </c>
    </row>
    <row r="57" spans="1:16" x14ac:dyDescent="0.25">
      <c r="A57">
        <f>Input!G58</f>
        <v>207</v>
      </c>
      <c r="B57">
        <f t="shared" si="1"/>
        <v>54</v>
      </c>
      <c r="C57" s="4">
        <f>Input!I58</f>
        <v>7216.130681857142</v>
      </c>
      <c r="D57">
        <f t="shared" si="8"/>
        <v>2130.3955247142849</v>
      </c>
      <c r="E57">
        <f t="shared" si="9"/>
        <v>1848.5049832792802</v>
      </c>
      <c r="F57">
        <f t="shared" si="2"/>
        <v>79462.277350520104</v>
      </c>
      <c r="G57">
        <f t="shared" si="3"/>
        <v>5622460.1697934046</v>
      </c>
      <c r="L57">
        <f>Input!J58</f>
        <v>71.271015857142629</v>
      </c>
      <c r="M57">
        <f t="shared" si="4"/>
        <v>53.316391285714417</v>
      </c>
      <c r="N57">
        <f t="shared" si="10"/>
        <v>45.85342198052799</v>
      </c>
      <c r="O57">
        <f t="shared" si="6"/>
        <v>646.05407847651793</v>
      </c>
      <c r="P57">
        <f t="shared" si="7"/>
        <v>12182.158769808972</v>
      </c>
    </row>
    <row r="58" spans="1:16" x14ac:dyDescent="0.25">
      <c r="A58">
        <f>Input!G59</f>
        <v>208</v>
      </c>
      <c r="B58">
        <f t="shared" si="1"/>
        <v>55</v>
      </c>
      <c r="C58" s="4">
        <f>Input!I59</f>
        <v>7289.6898944285704</v>
      </c>
      <c r="D58">
        <f t="shared" si="8"/>
        <v>2203.9547372857132</v>
      </c>
      <c r="E58">
        <f t="shared" si="9"/>
        <v>1875.2409580154413</v>
      </c>
      <c r="F58">
        <f t="shared" si="2"/>
        <v>108052.74868214509</v>
      </c>
      <c r="G58">
        <f t="shared" si="3"/>
        <v>5496383.7531175585</v>
      </c>
      <c r="L58">
        <f>Input!J59</f>
        <v>73.559212571428361</v>
      </c>
      <c r="M58">
        <f t="shared" si="4"/>
        <v>55.604588000000149</v>
      </c>
      <c r="N58">
        <f t="shared" si="10"/>
        <v>43.548040113203285</v>
      </c>
      <c r="O58">
        <f t="shared" si="6"/>
        <v>900.67047231732738</v>
      </c>
      <c r="P58">
        <f t="shared" si="7"/>
        <v>12696.376538056817</v>
      </c>
    </row>
    <row r="59" spans="1:16" x14ac:dyDescent="0.25">
      <c r="A59">
        <f>Input!G60</f>
        <v>209</v>
      </c>
      <c r="B59">
        <f t="shared" si="1"/>
        <v>56</v>
      </c>
      <c r="C59" s="4">
        <f>Input!I60</f>
        <v>7363.0946888571425</v>
      </c>
      <c r="D59">
        <f t="shared" si="8"/>
        <v>2277.3595317142854</v>
      </c>
      <c r="E59">
        <f t="shared" si="9"/>
        <v>1899.7337326779098</v>
      </c>
      <c r="F59">
        <f t="shared" si="2"/>
        <v>142601.24409786114</v>
      </c>
      <c r="G59">
        <f t="shared" si="3"/>
        <v>5382140.1262531905</v>
      </c>
      <c r="L59">
        <f>Input!J60</f>
        <v>73.404794428572131</v>
      </c>
      <c r="M59">
        <f t="shared" si="4"/>
        <v>55.450169857143919</v>
      </c>
      <c r="N59">
        <f t="shared" si="10"/>
        <v>41.368290246075986</v>
      </c>
      <c r="O59">
        <f t="shared" si="6"/>
        <v>1026.3376002350931</v>
      </c>
      <c r="P59">
        <f t="shared" si="7"/>
        <v>13192.348426294955</v>
      </c>
    </row>
    <row r="60" spans="1:16" x14ac:dyDescent="0.25">
      <c r="A60">
        <f>Input!G61</f>
        <v>210</v>
      </c>
      <c r="B60">
        <f t="shared" si="1"/>
        <v>57</v>
      </c>
      <c r="C60" s="4">
        <f>Input!I61</f>
        <v>7437.6084865714283</v>
      </c>
      <c r="D60">
        <f t="shared" si="8"/>
        <v>2351.8733294285712</v>
      </c>
      <c r="E60">
        <f t="shared" si="9"/>
        <v>1922.1121561755313</v>
      </c>
      <c r="F60">
        <f t="shared" si="2"/>
        <v>184694.6660358294</v>
      </c>
      <c r="G60">
        <f t="shared" si="3"/>
        <v>5278807.5418016724</v>
      </c>
      <c r="L60">
        <f>Input!J61</f>
        <v>74.513797714285829</v>
      </c>
      <c r="M60">
        <f t="shared" si="4"/>
        <v>56.559173142857617</v>
      </c>
      <c r="N60">
        <f t="shared" si="10"/>
        <v>39.320035534187909</v>
      </c>
      <c r="O60">
        <f t="shared" si="6"/>
        <v>1238.6008963892907</v>
      </c>
      <c r="P60">
        <f t="shared" si="7"/>
        <v>13667.060443738086</v>
      </c>
    </row>
    <row r="61" spans="1:16" x14ac:dyDescent="0.25">
      <c r="A61">
        <f>Input!G62</f>
        <v>211</v>
      </c>
      <c r="B61">
        <f t="shared" si="1"/>
        <v>58</v>
      </c>
      <c r="C61" s="4">
        <f>Input!I62</f>
        <v>7515.4773705714297</v>
      </c>
      <c r="D61">
        <f t="shared" si="8"/>
        <v>2429.7422134285725</v>
      </c>
      <c r="E61">
        <f t="shared" si="9"/>
        <v>1942.5093170210655</v>
      </c>
      <c r="F61">
        <f t="shared" si="2"/>
        <v>237395.89534164849</v>
      </c>
      <c r="G61">
        <f t="shared" si="3"/>
        <v>5185495.9570623441</v>
      </c>
      <c r="L61">
        <f>Input!J62</f>
        <v>77.868884000001344</v>
      </c>
      <c r="M61">
        <f t="shared" si="4"/>
        <v>59.914259428573132</v>
      </c>
      <c r="N61">
        <f t="shared" si="10"/>
        <v>37.405980342099909</v>
      </c>
      <c r="O61">
        <f t="shared" si="6"/>
        <v>1637.2465724286133</v>
      </c>
      <c r="P61">
        <f t="shared" si="7"/>
        <v>14118.253903050705</v>
      </c>
    </row>
    <row r="62" spans="1:16" x14ac:dyDescent="0.25">
      <c r="A62">
        <f>Input!G63</f>
        <v>212</v>
      </c>
      <c r="B62">
        <f t="shared" si="1"/>
        <v>59</v>
      </c>
      <c r="C62" s="4">
        <f>Input!I63</f>
        <v>7597.684002142857</v>
      </c>
      <c r="D62">
        <f t="shared" si="8"/>
        <v>2511.9488449999999</v>
      </c>
      <c r="E62">
        <f t="shared" si="9"/>
        <v>1961.0596476561966</v>
      </c>
      <c r="F62">
        <f t="shared" si="2"/>
        <v>303478.90775009984</v>
      </c>
      <c r="G62">
        <f t="shared" si="3"/>
        <v>5101355.6180793084</v>
      </c>
      <c r="L62">
        <f>Input!J63</f>
        <v>82.206631571427351</v>
      </c>
      <c r="M62">
        <f t="shared" si="4"/>
        <v>64.252006999999139</v>
      </c>
      <c r="N62">
        <f t="shared" si="10"/>
        <v>35.626193910916406</v>
      </c>
      <c r="O62">
        <f t="shared" si="6"/>
        <v>2169.7371726447464</v>
      </c>
      <c r="P62">
        <f t="shared" si="7"/>
        <v>14544.370911541471</v>
      </c>
    </row>
    <row r="63" spans="1:16" x14ac:dyDescent="0.25">
      <c r="A63">
        <f>Input!G64</f>
        <v>213</v>
      </c>
      <c r="B63">
        <f t="shared" si="1"/>
        <v>60</v>
      </c>
      <c r="C63" s="4">
        <f>Input!I64</f>
        <v>7676.2267111428573</v>
      </c>
      <c r="D63">
        <f t="shared" si="8"/>
        <v>2590.4915540000002</v>
      </c>
      <c r="E63">
        <f t="shared" si="9"/>
        <v>1977.8965414106187</v>
      </c>
      <c r="F63">
        <f t="shared" si="2"/>
        <v>375272.64944938442</v>
      </c>
      <c r="G63">
        <f t="shared" si="3"/>
        <v>5025582.8738796283</v>
      </c>
      <c r="L63">
        <f>Input!J64</f>
        <v>78.542709000000286</v>
      </c>
      <c r="M63">
        <f t="shared" si="4"/>
        <v>60.588084428572074</v>
      </c>
      <c r="N63">
        <f t="shared" si="10"/>
        <v>33.978608863851498</v>
      </c>
      <c r="O63">
        <f t="shared" si="6"/>
        <v>1985.9590209446965</v>
      </c>
      <c r="P63">
        <f t="shared" si="7"/>
        <v>14944.483110449575</v>
      </c>
    </row>
    <row r="64" spans="1:16" x14ac:dyDescent="0.25">
      <c r="A64">
        <f>Input!G65</f>
        <v>214</v>
      </c>
      <c r="B64">
        <f t="shared" si="1"/>
        <v>61</v>
      </c>
      <c r="C64" s="4">
        <f>Input!I65</f>
        <v>7756.4399441428568</v>
      </c>
      <c r="D64">
        <f t="shared" si="8"/>
        <v>2670.7047869999997</v>
      </c>
      <c r="E64">
        <f t="shared" si="9"/>
        <v>1993.1504488183516</v>
      </c>
      <c r="F64">
        <f t="shared" si="2"/>
        <v>459079.88118877111</v>
      </c>
      <c r="G64">
        <f t="shared" si="3"/>
        <v>4957423.7103733635</v>
      </c>
      <c r="L64">
        <f>Input!J65</f>
        <v>80.213232999999491</v>
      </c>
      <c r="M64">
        <f t="shared" si="4"/>
        <v>62.258608428571279</v>
      </c>
      <c r="N64">
        <f t="shared" si="10"/>
        <v>32.459479451865285</v>
      </c>
      <c r="O64">
        <f t="shared" si="6"/>
        <v>2280.4209779359403</v>
      </c>
      <c r="P64">
        <f t="shared" si="7"/>
        <v>15318.210806044935</v>
      </c>
    </row>
    <row r="65" spans="1:16" x14ac:dyDescent="0.25">
      <c r="A65">
        <f>Input!G66</f>
        <v>215</v>
      </c>
      <c r="B65">
        <f t="shared" si="1"/>
        <v>62</v>
      </c>
      <c r="C65" s="4">
        <f>Input!I66</f>
        <v>7842.605296714285</v>
      </c>
      <c r="D65">
        <f t="shared" si="8"/>
        <v>2756.8701395714279</v>
      </c>
      <c r="E65">
        <f t="shared" si="9"/>
        <v>2006.9474081104929</v>
      </c>
      <c r="F65">
        <f t="shared" si="2"/>
        <v>562384.10316182964</v>
      </c>
      <c r="G65">
        <f t="shared" si="3"/>
        <v>4896175.4540819153</v>
      </c>
      <c r="L65">
        <f>Input!J66</f>
        <v>86.16535257142823</v>
      </c>
      <c r="M65">
        <f t="shared" si="4"/>
        <v>68.210728000000017</v>
      </c>
      <c r="N65">
        <f t="shared" si="10"/>
        <v>31.063790623939237</v>
      </c>
      <c r="O65">
        <f t="shared" si="6"/>
        <v>3036.1821290529665</v>
      </c>
      <c r="P65">
        <f t="shared" si="7"/>
        <v>15665.638520906448</v>
      </c>
    </row>
    <row r="66" spans="1:16" x14ac:dyDescent="0.25">
      <c r="A66">
        <f>Input!G67</f>
        <v>216</v>
      </c>
      <c r="B66">
        <f t="shared" si="1"/>
        <v>63</v>
      </c>
      <c r="C66" s="4">
        <f>Input!I67</f>
        <v>7935.8738861428574</v>
      </c>
      <c r="D66">
        <f t="shared" si="8"/>
        <v>2850.1387290000002</v>
      </c>
      <c r="E66">
        <f t="shared" si="9"/>
        <v>2019.4079583549358</v>
      </c>
      <c r="F66">
        <f t="shared" si="2"/>
        <v>690113.61329654267</v>
      </c>
      <c r="G66">
        <f t="shared" si="3"/>
        <v>4841187.0448190607</v>
      </c>
      <c r="L66">
        <f>Input!J67</f>
        <v>93.268589428572341</v>
      </c>
      <c r="M66">
        <f t="shared" si="4"/>
        <v>75.313964857144128</v>
      </c>
      <c r="N66">
        <f t="shared" si="10"/>
        <v>29.785613929381604</v>
      </c>
      <c r="O66">
        <f t="shared" si="6"/>
        <v>4030.0881782308516</v>
      </c>
      <c r="P66">
        <f t="shared" si="7"/>
        <v>15987.231706047165</v>
      </c>
    </row>
    <row r="67" spans="1:16" x14ac:dyDescent="0.25">
      <c r="A67">
        <f>Input!G68</f>
        <v>217</v>
      </c>
      <c r="B67">
        <f t="shared" si="1"/>
        <v>64</v>
      </c>
      <c r="C67" s="4">
        <f>Input!I68</f>
        <v>8038.7304417142859</v>
      </c>
      <c r="D67">
        <f t="shared" si="8"/>
        <v>2952.9952845714288</v>
      </c>
      <c r="E67">
        <f t="shared" ref="E67:E71" si="11">(_Ac/(1+EXP(-1*(B67-_Muc)/_sc)))</f>
        <v>2030.6463816680071</v>
      </c>
      <c r="F67">
        <f t="shared" si="2"/>
        <v>850727.49868714565</v>
      </c>
      <c r="G67">
        <f t="shared" si="3"/>
        <v>4791858.2209026981</v>
      </c>
      <c r="L67">
        <f>Input!J68</f>
        <v>102.85655557142854</v>
      </c>
      <c r="M67">
        <f t="shared" si="4"/>
        <v>84.901931000000332</v>
      </c>
      <c r="N67">
        <f t="shared" ref="N67:N71" si="12">_Ac*EXP(-1*(B67-_Muc)/_sc)*(1/_sc)*(1/(1+EXP(-1*(B67-_Muc)/_sc))^2)+$L$3</f>
        <v>28.618409958331434</v>
      </c>
      <c r="O67">
        <f t="shared" si="6"/>
        <v>5511.3022640714107</v>
      </c>
      <c r="P67">
        <f t="shared" si="7"/>
        <v>16283.758070875114</v>
      </c>
    </row>
    <row r="68" spans="1:16" x14ac:dyDescent="0.25">
      <c r="A68">
        <f>Input!G69</f>
        <v>218</v>
      </c>
      <c r="B68">
        <f t="shared" ref="B68:B71" si="13">A68-$A$3</f>
        <v>65</v>
      </c>
      <c r="C68" s="4">
        <f>Input!I69</f>
        <v>8144.1980685714288</v>
      </c>
      <c r="D68">
        <f t="shared" ref="D68:D71" si="14">C68-$C$3</f>
        <v>3058.4629114285717</v>
      </c>
      <c r="E68">
        <f t="shared" si="11"/>
        <v>2040.7702220155504</v>
      </c>
      <c r="F68">
        <f t="shared" ref="F68:F71" si="15">(D68-E68)^2</f>
        <v>1035698.4100847082</v>
      </c>
      <c r="G68">
        <f t="shared" ref="G68:G71" si="16">(E68-$H$4)^2</f>
        <v>4747637.9053802472</v>
      </c>
      <c r="L68">
        <f>Input!J69</f>
        <v>105.46762685714293</v>
      </c>
      <c r="M68">
        <f t="shared" ref="M68:M71" si="17">L68-$L$3</f>
        <v>87.51300228571472</v>
      </c>
      <c r="N68">
        <f t="shared" si="12"/>
        <v>27.555279630861463</v>
      </c>
      <c r="O68">
        <f t="shared" ref="O68:O71" si="18">(L68-N68)^2</f>
        <v>6070.3338503086497</v>
      </c>
      <c r="P68">
        <f t="shared" ref="P68:P71" si="19">(N68-$Q$4)^2</f>
        <v>16556.215823439717</v>
      </c>
    </row>
    <row r="69" spans="1:16" x14ac:dyDescent="0.25">
      <c r="A69">
        <f>Input!G70</f>
        <v>219</v>
      </c>
      <c r="B69">
        <f t="shared" si="13"/>
        <v>66</v>
      </c>
      <c r="C69" s="4">
        <f>Input!I70</f>
        <v>8256.8952744285725</v>
      </c>
      <c r="D69">
        <f t="shared" si="14"/>
        <v>3171.1601172857154</v>
      </c>
      <c r="E69">
        <f t="shared" si="11"/>
        <v>2049.8800313427964</v>
      </c>
      <c r="F69">
        <f t="shared" si="15"/>
        <v>1257269.0311321598</v>
      </c>
      <c r="G69">
        <f t="shared" si="16"/>
        <v>4708022.0302233798</v>
      </c>
      <c r="L69">
        <f>Input!J70</f>
        <v>112.69720585714367</v>
      </c>
      <c r="M69">
        <f t="shared" si="17"/>
        <v>94.74258128571546</v>
      </c>
      <c r="N69">
        <f t="shared" si="12"/>
        <v>26.589168330442135</v>
      </c>
      <c r="O69">
        <f t="shared" si="18"/>
        <v>7414.5941266998398</v>
      </c>
      <c r="P69">
        <f t="shared" si="19"/>
        <v>16805.770130537967</v>
      </c>
    </row>
    <row r="70" spans="1:16" x14ac:dyDescent="0.25">
      <c r="A70">
        <f>Input!G71</f>
        <v>220</v>
      </c>
      <c r="B70">
        <f t="shared" si="13"/>
        <v>67</v>
      </c>
      <c r="C70" s="4">
        <f>Input!I71</f>
        <v>8380.5561721428567</v>
      </c>
      <c r="D70">
        <f t="shared" si="14"/>
        <v>3294.8210149999995</v>
      </c>
      <c r="E70">
        <f t="shared" si="11"/>
        <v>2058.0692982985743</v>
      </c>
      <c r="F70">
        <f t="shared" si="15"/>
        <v>1529554.8087639224</v>
      </c>
      <c r="G70">
        <f t="shared" si="16"/>
        <v>4672550.9892143141</v>
      </c>
      <c r="L70">
        <f>Input!J71</f>
        <v>123.66089771428415</v>
      </c>
      <c r="M70">
        <f t="shared" si="17"/>
        <v>105.70627314285593</v>
      </c>
      <c r="N70">
        <f t="shared" si="12"/>
        <v>25.713027832043156</v>
      </c>
      <c r="O70">
        <f t="shared" si="18"/>
        <v>9593.785214468413</v>
      </c>
      <c r="P70">
        <f t="shared" si="19"/>
        <v>17033.698328387636</v>
      </c>
    </row>
    <row r="71" spans="1:16" x14ac:dyDescent="0.25">
      <c r="A71">
        <f>Input!G72</f>
        <v>221</v>
      </c>
      <c r="B71">
        <f t="shared" si="13"/>
        <v>68</v>
      </c>
      <c r="C71" s="4">
        <f>Input!I72</f>
        <v>8520.0519537142864</v>
      </c>
      <c r="D71">
        <f t="shared" si="14"/>
        <v>3434.3167965714292</v>
      </c>
      <c r="E71">
        <f t="shared" si="11"/>
        <v>2065.4245200099067</v>
      </c>
      <c r="F71">
        <f t="shared" si="15"/>
        <v>1873866.0648297879</v>
      </c>
      <c r="G71">
        <f t="shared" si="16"/>
        <v>4640806.8700417792</v>
      </c>
      <c r="L71">
        <f>Input!J72</f>
        <v>139.49578157142969</v>
      </c>
      <c r="M71">
        <f t="shared" si="17"/>
        <v>121.54115700000148</v>
      </c>
      <c r="N71">
        <f t="shared" si="12"/>
        <v>24.919941377368531</v>
      </c>
      <c r="O71">
        <f t="shared" si="18"/>
        <v>13127.623156175041</v>
      </c>
      <c r="P71">
        <f t="shared" si="19"/>
        <v>17241.343834616106</v>
      </c>
    </row>
    <row r="72" spans="1:16" x14ac:dyDescent="0.25">
      <c r="A72">
        <f>Input!G73</f>
        <v>222</v>
      </c>
      <c r="B72">
        <f t="shared" ref="B72:B107" si="20">A72-$A$3</f>
        <v>69</v>
      </c>
      <c r="C72" s="4">
        <f>Input!I73</f>
        <v>8671.1010238571434</v>
      </c>
      <c r="D72">
        <f t="shared" ref="D72:D107" si="21">C72-$C$3</f>
        <v>3585.3658667142863</v>
      </c>
      <c r="E72">
        <f t="shared" ref="E72:E107" si="22">(_Ac/(1+EXP(-1*(B72-_Muc)/_sc)))</f>
        <v>2072.0253827460301</v>
      </c>
      <c r="F72">
        <f t="shared" ref="F72:F107" si="23">(D72-E72)^2</f>
        <v>2290199.4204172757</v>
      </c>
      <c r="G72">
        <f t="shared" ref="G72:G107" si="24">(E72-$H$4)^2</f>
        <v>4612410.5820242325</v>
      </c>
      <c r="L72">
        <f>Input!J73</f>
        <v>151.04907014285709</v>
      </c>
      <c r="M72">
        <f t="shared" ref="M72:M107" si="25">L72-$L$3</f>
        <v>133.09444557142888</v>
      </c>
      <c r="N72">
        <f t="shared" ref="N72:N107" si="26">_Ac*EXP(-1*(B72-_Muc)/_sc)*(1/_sc)*(1/(1+EXP(-1*(B72-_Muc)/_sc))^2)+$L$3</f>
        <v>24.2032172565062</v>
      </c>
      <c r="O72">
        <f t="shared" ref="O72:O107" si="27">(L72-N72)^2</f>
        <v>16089.87039446577</v>
      </c>
      <c r="P72">
        <f t="shared" ref="P72:P107" si="28">(N72-$Q$4)^2</f>
        <v>17430.078309750326</v>
      </c>
    </row>
    <row r="73" spans="1:16" x14ac:dyDescent="0.25">
      <c r="A73">
        <f>Input!G74</f>
        <v>223</v>
      </c>
      <c r="B73">
        <f t="shared" si="20"/>
        <v>70</v>
      </c>
      <c r="C73" s="4">
        <f>Input!I74</f>
        <v>8839.1922475714291</v>
      </c>
      <c r="D73">
        <f t="shared" si="21"/>
        <v>3753.457090428572</v>
      </c>
      <c r="E73">
        <f t="shared" si="22"/>
        <v>2077.9450225582646</v>
      </c>
      <c r="F73">
        <f t="shared" si="23"/>
        <v>2807340.6895790338</v>
      </c>
      <c r="G73">
        <f t="shared" si="24"/>
        <v>4587018.9675468598</v>
      </c>
      <c r="L73">
        <f>Input!J74</f>
        <v>168.09122371428566</v>
      </c>
      <c r="M73">
        <f t="shared" si="25"/>
        <v>150.13659914285745</v>
      </c>
      <c r="N73">
        <f t="shared" si="26"/>
        <v>23.556455996585612</v>
      </c>
      <c r="O73">
        <f t="shared" si="27"/>
        <v>20890.299079209508</v>
      </c>
      <c r="P73">
        <f t="shared" si="28"/>
        <v>17601.271361833697</v>
      </c>
    </row>
    <row r="74" spans="1:16" x14ac:dyDescent="0.25">
      <c r="A74">
        <f>Input!G75</f>
        <v>224</v>
      </c>
      <c r="B74">
        <f t="shared" si="20"/>
        <v>71</v>
      </c>
      <c r="C74" s="4">
        <f>Input!I75</f>
        <v>9014.4007461428573</v>
      </c>
      <c r="D74">
        <f t="shared" si="21"/>
        <v>3928.6655890000002</v>
      </c>
      <c r="E74">
        <f t="shared" si="22"/>
        <v>2083.2503418819165</v>
      </c>
      <c r="F74">
        <f t="shared" si="23"/>
        <v>3405557.4342958978</v>
      </c>
      <c r="G74">
        <f t="shared" si="24"/>
        <v>4564321.9621781399</v>
      </c>
      <c r="L74">
        <f>Input!J75</f>
        <v>175.20849857142821</v>
      </c>
      <c r="M74">
        <f t="shared" si="25"/>
        <v>157.253874</v>
      </c>
      <c r="N74">
        <f t="shared" si="26"/>
        <v>22.973595836369732</v>
      </c>
      <c r="O74">
        <f t="shared" si="27"/>
        <v>23175.465610752715</v>
      </c>
      <c r="P74">
        <f t="shared" si="28"/>
        <v>17756.266949928657</v>
      </c>
    </row>
    <row r="75" spans="1:16" x14ac:dyDescent="0.25">
      <c r="A75">
        <f>Input!G76</f>
        <v>225</v>
      </c>
      <c r="B75">
        <f t="shared" si="20"/>
        <v>72</v>
      </c>
      <c r="C75" s="4">
        <f>Input!I76</f>
        <v>9200.3623662857153</v>
      </c>
      <c r="D75">
        <f t="shared" si="21"/>
        <v>4114.6272091428582</v>
      </c>
      <c r="E75">
        <f t="shared" si="22"/>
        <v>2088.002362516148</v>
      </c>
      <c r="F75">
        <f t="shared" si="23"/>
        <v>4107208.2689647367</v>
      </c>
      <c r="G75">
        <f t="shared" si="24"/>
        <v>4544039.8498645965</v>
      </c>
      <c r="L75">
        <f>Input!J76</f>
        <v>185.96162014285801</v>
      </c>
      <c r="M75">
        <f t="shared" si="25"/>
        <v>168.0069955714298</v>
      </c>
      <c r="N75">
        <f t="shared" si="26"/>
        <v>22.448940658294926</v>
      </c>
      <c r="O75">
        <f t="shared" si="27"/>
        <v>26736.396352221454</v>
      </c>
      <c r="P75">
        <f t="shared" si="28"/>
        <v>17896.365591597285</v>
      </c>
    </row>
    <row r="76" spans="1:16" x14ac:dyDescent="0.25">
      <c r="A76">
        <f>Input!G77</f>
        <v>226</v>
      </c>
      <c r="B76">
        <f t="shared" si="20"/>
        <v>73</v>
      </c>
      <c r="C76" s="4">
        <f>Input!I77</f>
        <v>9396.1505988571425</v>
      </c>
      <c r="D76">
        <f t="shared" si="21"/>
        <v>4310.4154417142854</v>
      </c>
      <c r="E76">
        <f t="shared" si="22"/>
        <v>2092.2565993011576</v>
      </c>
      <c r="F76">
        <f t="shared" si="23"/>
        <v>4920228.6501755472</v>
      </c>
      <c r="G76">
        <f t="shared" si="24"/>
        <v>4525920.6449159719</v>
      </c>
      <c r="L76">
        <f>Input!J77</f>
        <v>195.78823257142722</v>
      </c>
      <c r="M76">
        <f t="shared" si="25"/>
        <v>177.833607999999</v>
      </c>
      <c r="N76">
        <f t="shared" si="26"/>
        <v>21.977174011862612</v>
      </c>
      <c r="O76">
        <f t="shared" si="27"/>
        <v>30210.284077596396</v>
      </c>
      <c r="P76">
        <f t="shared" si="28"/>
        <v>18022.811490321885</v>
      </c>
    </row>
    <row r="77" spans="1:16" x14ac:dyDescent="0.25">
      <c r="A77">
        <f>Input!G78</f>
        <v>227</v>
      </c>
      <c r="B77">
        <f t="shared" si="20"/>
        <v>74</v>
      </c>
      <c r="C77" s="4">
        <f>Input!I78</f>
        <v>9601.3162271428573</v>
      </c>
      <c r="D77">
        <f t="shared" si="21"/>
        <v>4515.5810700000002</v>
      </c>
      <c r="E77">
        <f t="shared" si="22"/>
        <v>2096.0634421791306</v>
      </c>
      <c r="F77">
        <f t="shared" si="23"/>
        <v>5854065.551335928</v>
      </c>
      <c r="G77">
        <f t="shared" si="24"/>
        <v>4509737.6210491024</v>
      </c>
      <c r="L77">
        <f>Input!J78</f>
        <v>205.16562828571477</v>
      </c>
      <c r="M77">
        <f t="shared" si="25"/>
        <v>187.21100371428656</v>
      </c>
      <c r="N77">
        <f t="shared" si="26"/>
        <v>21.553362332376263</v>
      </c>
      <c r="O77">
        <f t="shared" si="27"/>
        <v>33713.464208519516</v>
      </c>
      <c r="P77">
        <f t="shared" si="28"/>
        <v>18136.78375019244</v>
      </c>
    </row>
    <row r="78" spans="1:16" x14ac:dyDescent="0.25">
      <c r="A78">
        <f>Input!G79</f>
        <v>228</v>
      </c>
      <c r="B78">
        <f t="shared" si="20"/>
        <v>75</v>
      </c>
      <c r="C78" s="4">
        <f>Input!I79</f>
        <v>9812.9814577142861</v>
      </c>
      <c r="D78">
        <f t="shared" si="21"/>
        <v>4727.2463005714289</v>
      </c>
      <c r="E78">
        <f t="shared" si="22"/>
        <v>2099.4685371770152</v>
      </c>
      <c r="F78">
        <f t="shared" si="23"/>
        <v>6905215.9737901473</v>
      </c>
      <c r="G78">
        <f t="shared" si="24"/>
        <v>4495286.998979154</v>
      </c>
      <c r="L78">
        <f>Input!J79</f>
        <v>211.66523057142876</v>
      </c>
      <c r="M78">
        <f t="shared" si="25"/>
        <v>193.71060600000055</v>
      </c>
      <c r="N78">
        <f t="shared" si="26"/>
        <v>21.172949960947395</v>
      </c>
      <c r="O78">
        <f t="shared" si="27"/>
        <v>36287.308972182378</v>
      </c>
      <c r="P78">
        <f t="shared" si="28"/>
        <v>18239.390920639053</v>
      </c>
    </row>
    <row r="79" spans="1:16" x14ac:dyDescent="0.25">
      <c r="A79">
        <f>Input!G80</f>
        <v>229</v>
      </c>
      <c r="B79">
        <f t="shared" si="20"/>
        <v>76</v>
      </c>
      <c r="C79" s="4">
        <f>Input!I80</f>
        <v>10041.057130857143</v>
      </c>
      <c r="D79">
        <f t="shared" si="21"/>
        <v>4955.3219737142863</v>
      </c>
      <c r="E79">
        <f t="shared" si="22"/>
        <v>2102.5131592247485</v>
      </c>
      <c r="F79">
        <f t="shared" si="23"/>
        <v>8138518.1320292018</v>
      </c>
      <c r="G79">
        <f t="shared" si="24"/>
        <v>4482385.7974261139</v>
      </c>
      <c r="L79">
        <f>Input!J80</f>
        <v>228.07567314285734</v>
      </c>
      <c r="M79">
        <f t="shared" si="25"/>
        <v>210.12104857142913</v>
      </c>
      <c r="N79">
        <f t="shared" si="26"/>
        <v>20.831748119314849</v>
      </c>
      <c r="O79">
        <f t="shared" si="27"/>
        <v>42950.044459163699</v>
      </c>
      <c r="P79">
        <f t="shared" si="28"/>
        <v>18331.6682013151</v>
      </c>
    </row>
    <row r="80" spans="1:16" x14ac:dyDescent="0.25">
      <c r="A80">
        <f>Input!G81</f>
        <v>230</v>
      </c>
      <c r="B80">
        <f t="shared" si="20"/>
        <v>77</v>
      </c>
      <c r="C80" s="4">
        <f>Input!I81</f>
        <v>10273.217867142857</v>
      </c>
      <c r="D80">
        <f t="shared" si="21"/>
        <v>5187.4827100000002</v>
      </c>
      <c r="E80">
        <f t="shared" si="22"/>
        <v>2105.2345716715145</v>
      </c>
      <c r="F80">
        <f t="shared" si="23"/>
        <v>9500253.5862294156</v>
      </c>
      <c r="G80">
        <f t="shared" si="24"/>
        <v>4470869.8475109898</v>
      </c>
      <c r="L80">
        <f>Input!J81</f>
        <v>232.16073628571394</v>
      </c>
      <c r="M80">
        <f t="shared" si="25"/>
        <v>214.20611171428573</v>
      </c>
      <c r="N80">
        <f t="shared" si="26"/>
        <v>20.52591959279253</v>
      </c>
      <c r="O80">
        <f t="shared" si="27"/>
        <v>44789.29563664645</v>
      </c>
      <c r="P80">
        <f t="shared" si="28"/>
        <v>18414.576727784723</v>
      </c>
    </row>
    <row r="81" spans="1:16" x14ac:dyDescent="0.25">
      <c r="A81">
        <f>Input!G82</f>
        <v>231</v>
      </c>
      <c r="B81">
        <f t="shared" si="20"/>
        <v>78</v>
      </c>
      <c r="C81" s="4">
        <f>Input!I82</f>
        <v>10526.660238285713</v>
      </c>
      <c r="D81">
        <f t="shared" si="21"/>
        <v>5440.9250811428556</v>
      </c>
      <c r="E81">
        <f t="shared" si="22"/>
        <v>2107.6663689381558</v>
      </c>
      <c r="F81">
        <f t="shared" si="23"/>
        <v>11110613.642488534</v>
      </c>
      <c r="G81">
        <f t="shared" si="24"/>
        <v>4460591.9669887889</v>
      </c>
      <c r="L81">
        <f>Input!J82</f>
        <v>253.44237114285534</v>
      </c>
      <c r="M81">
        <f t="shared" si="25"/>
        <v>235.48774657142712</v>
      </c>
      <c r="N81">
        <f t="shared" si="26"/>
        <v>20.251960527965181</v>
      </c>
      <c r="O81">
        <f t="shared" si="27"/>
        <v>54377.767602741071</v>
      </c>
      <c r="P81">
        <f t="shared" si="28"/>
        <v>18489.004446638963</v>
      </c>
    </row>
    <row r="82" spans="1:16" x14ac:dyDescent="0.25">
      <c r="A82">
        <f>Input!G83</f>
        <v>232</v>
      </c>
      <c r="B82">
        <f t="shared" si="20"/>
        <v>79</v>
      </c>
      <c r="C82" s="4">
        <f>Input!I83</f>
        <v>10790.224020142856</v>
      </c>
      <c r="D82">
        <f t="shared" si="21"/>
        <v>5704.4888629999987</v>
      </c>
      <c r="E82">
        <f t="shared" si="22"/>
        <v>2109.8387999988086</v>
      </c>
      <c r="F82">
        <f t="shared" si="23"/>
        <v>12921509.075434459</v>
      </c>
      <c r="G82">
        <f t="shared" si="24"/>
        <v>4451420.2883059606</v>
      </c>
      <c r="L82">
        <f>Input!J83</f>
        <v>263.56378185714311</v>
      </c>
      <c r="M82">
        <f t="shared" si="25"/>
        <v>245.6091572857149</v>
      </c>
      <c r="N82">
        <f t="shared" si="26"/>
        <v>20.006680456679842</v>
      </c>
      <c r="O82">
        <f t="shared" si="27"/>
        <v>59320.061642595545</v>
      </c>
      <c r="P82">
        <f t="shared" si="28"/>
        <v>18555.768170458839</v>
      </c>
    </row>
    <row r="83" spans="1:16" x14ac:dyDescent="0.25">
      <c r="A83">
        <f>Input!G84</f>
        <v>233</v>
      </c>
      <c r="B83">
        <f t="shared" si="20"/>
        <v>80</v>
      </c>
      <c r="C83" s="4">
        <f>Input!I84</f>
        <v>11060.778734714286</v>
      </c>
      <c r="D83">
        <f t="shared" si="21"/>
        <v>5975.0435775714286</v>
      </c>
      <c r="E83">
        <f t="shared" si="22"/>
        <v>2111.7790713688973</v>
      </c>
      <c r="F83">
        <f t="shared" si="23"/>
        <v>14924812.644884288</v>
      </c>
      <c r="G83">
        <f t="shared" si="24"/>
        <v>4443236.7328366451</v>
      </c>
      <c r="L83">
        <f>Input!J84</f>
        <v>270.55471457142994</v>
      </c>
      <c r="M83">
        <f t="shared" si="25"/>
        <v>252.60009000000173</v>
      </c>
      <c r="N83">
        <f t="shared" si="26"/>
        <v>19.78718141054653</v>
      </c>
      <c r="O83">
        <f t="shared" si="27"/>
        <v>62884.355687594754</v>
      </c>
      <c r="P83">
        <f t="shared" si="28"/>
        <v>18615.616476685627</v>
      </c>
    </row>
    <row r="84" spans="1:16" x14ac:dyDescent="0.25">
      <c r="A84">
        <f>Input!G85</f>
        <v>234</v>
      </c>
      <c r="B84">
        <f t="shared" si="20"/>
        <v>81</v>
      </c>
      <c r="C84" s="4">
        <f>Input!I85</f>
        <v>11351.309548571429</v>
      </c>
      <c r="D84">
        <f t="shared" si="21"/>
        <v>6265.5743914285722</v>
      </c>
      <c r="E84">
        <f t="shared" si="22"/>
        <v>2113.5116290352503</v>
      </c>
      <c r="F84">
        <f t="shared" si="23"/>
        <v>17239625.182853259</v>
      </c>
      <c r="G84">
        <f t="shared" si="24"/>
        <v>4435935.6226491639</v>
      </c>
      <c r="L84">
        <f>Input!J85</f>
        <v>290.53081385714358</v>
      </c>
      <c r="M84">
        <f t="shared" si="25"/>
        <v>272.57618928571537</v>
      </c>
      <c r="N84">
        <f t="shared" si="26"/>
        <v>19.590836785650097</v>
      </c>
      <c r="O84">
        <f t="shared" si="27"/>
        <v>73408.471175501429</v>
      </c>
      <c r="P84">
        <f t="shared" si="28"/>
        <v>18669.233179123297</v>
      </c>
    </row>
    <row r="85" spans="1:16" x14ac:dyDescent="0.25">
      <c r="A85">
        <f>Input!G86</f>
        <v>235</v>
      </c>
      <c r="B85">
        <f t="shared" si="20"/>
        <v>82</v>
      </c>
      <c r="C85" s="4">
        <f>Input!I86</f>
        <v>11661.844537571427</v>
      </c>
      <c r="D85">
        <f t="shared" si="21"/>
        <v>6576.1093804285701</v>
      </c>
      <c r="E85">
        <f t="shared" si="22"/>
        <v>2115.0584193373998</v>
      </c>
      <c r="F85">
        <f t="shared" si="23"/>
        <v>19900975.677452456</v>
      </c>
      <c r="G85">
        <f t="shared" si="24"/>
        <v>4429422.420626333</v>
      </c>
      <c r="L85">
        <f>Input!J86</f>
        <v>310.53498899999795</v>
      </c>
      <c r="M85">
        <f t="shared" si="25"/>
        <v>292.58036442856974</v>
      </c>
      <c r="N85">
        <f t="shared" si="26"/>
        <v>19.415270450188917</v>
      </c>
      <c r="O85">
        <f t="shared" si="27"/>
        <v>84750.690528520019</v>
      </c>
      <c r="P85">
        <f t="shared" si="28"/>
        <v>18717.241156436005</v>
      </c>
    </row>
    <row r="86" spans="1:16" x14ac:dyDescent="0.25">
      <c r="A86">
        <f>Input!G87</f>
        <v>236</v>
      </c>
      <c r="B86">
        <f t="shared" si="20"/>
        <v>83</v>
      </c>
      <c r="C86" s="4">
        <f>Input!I87</f>
        <v>11985.771795428573</v>
      </c>
      <c r="D86">
        <f t="shared" si="21"/>
        <v>6900.0366382857155</v>
      </c>
      <c r="E86">
        <f t="shared" si="22"/>
        <v>2116.4391292320051</v>
      </c>
      <c r="F86">
        <f t="shared" si="23"/>
        <v>22882805.128624864</v>
      </c>
      <c r="G86">
        <f t="shared" si="24"/>
        <v>4423612.5895874836</v>
      </c>
      <c r="L86">
        <f>Input!J87</f>
        <v>323.92725785714538</v>
      </c>
      <c r="M86">
        <f t="shared" si="25"/>
        <v>305.97263328571717</v>
      </c>
      <c r="N86">
        <f t="shared" si="26"/>
        <v>19.258336453042819</v>
      </c>
      <c r="O86">
        <f t="shared" si="27"/>
        <v>92823.15166953922</v>
      </c>
      <c r="P86">
        <f t="shared" si="28"/>
        <v>18760.20636905828</v>
      </c>
    </row>
    <row r="87" spans="1:16" x14ac:dyDescent="0.25">
      <c r="A87">
        <f>Input!G88</f>
        <v>237</v>
      </c>
      <c r="B87">
        <f t="shared" si="20"/>
        <v>84</v>
      </c>
      <c r="C87" s="4">
        <f>Input!I88</f>
        <v>12334.363850285716</v>
      </c>
      <c r="D87">
        <f t="shared" si="21"/>
        <v>7248.6286931428585</v>
      </c>
      <c r="E87">
        <f t="shared" si="22"/>
        <v>2117.6714066745749</v>
      </c>
      <c r="F87">
        <f t="shared" si="23"/>
        <v>26326722.675561968</v>
      </c>
      <c r="G87">
        <f t="shared" si="24"/>
        <v>4418430.5611400334</v>
      </c>
      <c r="L87">
        <f>Input!J88</f>
        <v>348.59205485714301</v>
      </c>
      <c r="M87">
        <f t="shared" si="25"/>
        <v>330.6374302857148</v>
      </c>
      <c r="N87">
        <f t="shared" si="26"/>
        <v>19.118099583886373</v>
      </c>
      <c r="O87">
        <f t="shared" si="27"/>
        <v>108553.08720340392</v>
      </c>
      <c r="P87">
        <f t="shared" si="28"/>
        <v>18798.6419351359</v>
      </c>
    </row>
    <row r="88" spans="1:16" x14ac:dyDescent="0.25">
      <c r="A88">
        <f>Input!G89</f>
        <v>238</v>
      </c>
      <c r="B88">
        <f t="shared" si="20"/>
        <v>85</v>
      </c>
      <c r="C88" s="4">
        <f>Input!I89</f>
        <v>12687.700755142856</v>
      </c>
      <c r="D88">
        <f t="shared" si="21"/>
        <v>7601.9655979999989</v>
      </c>
      <c r="E88">
        <f t="shared" si="22"/>
        <v>2118.7710620592648</v>
      </c>
      <c r="F88">
        <f t="shared" si="23"/>
        <v>30065422.318970326</v>
      </c>
      <c r="G88">
        <f t="shared" si="24"/>
        <v>4413808.8052493976</v>
      </c>
      <c r="L88">
        <f>Input!J89</f>
        <v>353.33690485714033</v>
      </c>
      <c r="M88">
        <f t="shared" si="25"/>
        <v>335.38228028571211</v>
      </c>
      <c r="N88">
        <f t="shared" si="26"/>
        <v>18.992816950908942</v>
      </c>
      <c r="O88">
        <f t="shared" si="27"/>
        <v>111785.96911784977</v>
      </c>
      <c r="P88">
        <f t="shared" si="28"/>
        <v>18833.012168328849</v>
      </c>
    </row>
    <row r="89" spans="1:16" x14ac:dyDescent="0.25">
      <c r="A89">
        <f>Input!G90</f>
        <v>239</v>
      </c>
      <c r="B89">
        <f t="shared" si="20"/>
        <v>86</v>
      </c>
      <c r="C89" s="4">
        <f>Input!I90</f>
        <v>13047.846098571428</v>
      </c>
      <c r="D89">
        <f t="shared" si="21"/>
        <v>7962.1109414285711</v>
      </c>
      <c r="E89">
        <f t="shared" si="22"/>
        <v>2119.7522517893162</v>
      </c>
      <c r="F89">
        <f t="shared" si="23"/>
        <v>34133155.058403313</v>
      </c>
      <c r="G89">
        <f t="shared" si="24"/>
        <v>4409686.991900268</v>
      </c>
      <c r="L89">
        <f>Input!J90</f>
        <v>360.14534342857223</v>
      </c>
      <c r="M89">
        <f t="shared" si="25"/>
        <v>342.19071885714402</v>
      </c>
      <c r="N89">
        <f t="shared" si="26"/>
        <v>18.880920676500391</v>
      </c>
      <c r="O89">
        <f t="shared" si="27"/>
        <v>116461.4062363048</v>
      </c>
      <c r="P89">
        <f t="shared" si="28"/>
        <v>18863.73650644179</v>
      </c>
    </row>
    <row r="90" spans="1:16" x14ac:dyDescent="0.25">
      <c r="A90">
        <f>Input!G91</f>
        <v>240</v>
      </c>
      <c r="B90">
        <f t="shared" si="20"/>
        <v>87</v>
      </c>
      <c r="C90" s="4">
        <f>Input!I91</f>
        <v>13408.819685142857</v>
      </c>
      <c r="D90">
        <f t="shared" si="21"/>
        <v>8323.0845279999994</v>
      </c>
      <c r="E90">
        <f t="shared" si="22"/>
        <v>2120.6276451247777</v>
      </c>
      <c r="F90">
        <f t="shared" si="23"/>
        <v>38470471.383926213</v>
      </c>
      <c r="G90">
        <f t="shared" si="24"/>
        <v>4406011.236685805</v>
      </c>
      <c r="L90">
        <f>Input!J91</f>
        <v>360.97358657142831</v>
      </c>
      <c r="M90">
        <f t="shared" si="25"/>
        <v>343.0189620000001</v>
      </c>
      <c r="N90">
        <f t="shared" si="26"/>
        <v>18.781001760958873</v>
      </c>
      <c r="O90">
        <f t="shared" si="27"/>
        <v>117095.76509927033</v>
      </c>
      <c r="P90">
        <f t="shared" si="28"/>
        <v>18891.193280784519</v>
      </c>
    </row>
    <row r="91" spans="1:16" x14ac:dyDescent="0.25">
      <c r="A91">
        <f>Input!G92</f>
        <v>241</v>
      </c>
      <c r="B91">
        <f t="shared" si="20"/>
        <v>88</v>
      </c>
      <c r="C91" s="4">
        <f>Input!I92</f>
        <v>13759.924545142858</v>
      </c>
      <c r="D91">
        <f t="shared" si="21"/>
        <v>8674.1893880000007</v>
      </c>
      <c r="E91">
        <f t="shared" si="22"/>
        <v>2121.4085754843181</v>
      </c>
      <c r="F91">
        <f t="shared" si="23"/>
        <v>42938936.376873687</v>
      </c>
      <c r="G91">
        <f t="shared" si="24"/>
        <v>4402733.4226713143</v>
      </c>
      <c r="L91">
        <f>Input!J92</f>
        <v>351.10486000000128</v>
      </c>
      <c r="M91">
        <f t="shared" si="25"/>
        <v>333.15023542857307</v>
      </c>
      <c r="N91">
        <f t="shared" si="26"/>
        <v>18.691795126428065</v>
      </c>
      <c r="O91">
        <f t="shared" si="27"/>
        <v>110498.44569864239</v>
      </c>
      <c r="P91">
        <f t="shared" si="28"/>
        <v>18915.723292727595</v>
      </c>
    </row>
    <row r="92" spans="1:16" x14ac:dyDescent="0.25">
      <c r="A92">
        <f>Input!G93</f>
        <v>242</v>
      </c>
      <c r="B92">
        <f t="shared" si="20"/>
        <v>89</v>
      </c>
      <c r="C92" s="4">
        <f>Input!I93</f>
        <v>14160.681873714288</v>
      </c>
      <c r="D92">
        <f t="shared" si="21"/>
        <v>9074.9467165714304</v>
      </c>
      <c r="E92">
        <f t="shared" si="22"/>
        <v>2122.1051773755089</v>
      </c>
      <c r="F92">
        <f t="shared" si="23"/>
        <v>48342005.469168313</v>
      </c>
      <c r="G92">
        <f t="shared" si="24"/>
        <v>4399810.5914103277</v>
      </c>
      <c r="L92">
        <f>Input!J93</f>
        <v>400.75732857142975</v>
      </c>
      <c r="M92">
        <f t="shared" si="25"/>
        <v>382.80270400000154</v>
      </c>
      <c r="N92">
        <f t="shared" si="26"/>
        <v>18.612165825395586</v>
      </c>
      <c r="O92">
        <f t="shared" si="27"/>
        <v>146034.92541019293</v>
      </c>
      <c r="P92">
        <f t="shared" si="28"/>
        <v>18937.633176844072</v>
      </c>
    </row>
    <row r="93" spans="1:16" x14ac:dyDescent="0.25">
      <c r="A93">
        <f>Input!G94</f>
        <v>243</v>
      </c>
      <c r="B93">
        <f t="shared" si="20"/>
        <v>90</v>
      </c>
      <c r="C93" s="4">
        <f>Input!I94</f>
        <v>14564.050273571429</v>
      </c>
      <c r="D93">
        <f t="shared" si="21"/>
        <v>9478.3151164285719</v>
      </c>
      <c r="E93">
        <f t="shared" si="22"/>
        <v>2122.7265101016924</v>
      </c>
      <c r="F93">
        <f t="shared" si="23"/>
        <v>54104683.7455258</v>
      </c>
      <c r="G93">
        <f t="shared" si="24"/>
        <v>4397204.3965262547</v>
      </c>
      <c r="L93">
        <f>Input!J94</f>
        <v>403.36839985714141</v>
      </c>
      <c r="M93">
        <f t="shared" si="25"/>
        <v>385.4137752857132</v>
      </c>
      <c r="N93">
        <f t="shared" si="26"/>
        <v>18.541096378117473</v>
      </c>
      <c r="O93">
        <f t="shared" si="27"/>
        <v>148092.05350293679</v>
      </c>
      <c r="P93">
        <f t="shared" si="28"/>
        <v>18957.198539968067</v>
      </c>
    </row>
    <row r="94" spans="1:16" x14ac:dyDescent="0.25">
      <c r="A94">
        <f>Input!G95</f>
        <v>244</v>
      </c>
      <c r="B94">
        <f t="shared" si="20"/>
        <v>91</v>
      </c>
      <c r="C94" s="4">
        <f>Input!I95</f>
        <v>14979.968661285715</v>
      </c>
      <c r="D94">
        <f t="shared" si="21"/>
        <v>9894.2335041428578</v>
      </c>
      <c r="E94">
        <f t="shared" si="22"/>
        <v>2123.28066935059</v>
      </c>
      <c r="F94">
        <f t="shared" si="23"/>
        <v>60387707.960565984</v>
      </c>
      <c r="G94">
        <f t="shared" si="24"/>
        <v>4394880.6137985829</v>
      </c>
      <c r="L94">
        <f>Input!J95</f>
        <v>415.91838771428593</v>
      </c>
      <c r="M94">
        <f t="shared" si="25"/>
        <v>397.96376314285772</v>
      </c>
      <c r="N94">
        <f t="shared" si="26"/>
        <v>18.477675189575358</v>
      </c>
      <c r="O94">
        <f t="shared" si="27"/>
        <v>157959.11997214964</v>
      </c>
      <c r="P94">
        <f t="shared" si="28"/>
        <v>18974.666873013524</v>
      </c>
    </row>
    <row r="95" spans="1:16" x14ac:dyDescent="0.25">
      <c r="A95">
        <f>Input!G96</f>
        <v>245</v>
      </c>
      <c r="B95">
        <f t="shared" si="20"/>
        <v>92</v>
      </c>
      <c r="C95" s="4">
        <f>Input!I96</f>
        <v>15432.849149571428</v>
      </c>
      <c r="D95">
        <f t="shared" si="21"/>
        <v>10347.113992428571</v>
      </c>
      <c r="E95">
        <f t="shared" si="22"/>
        <v>2123.7748877156037</v>
      </c>
      <c r="F95">
        <f t="shared" si="23"/>
        <v>67623306.03110145</v>
      </c>
      <c r="G95">
        <f t="shared" si="24"/>
        <v>4392808.7022001175</v>
      </c>
      <c r="L95">
        <f>Input!J96</f>
        <v>452.880488285713</v>
      </c>
      <c r="M95">
        <f t="shared" si="25"/>
        <v>434.92586371428479</v>
      </c>
      <c r="N95">
        <f t="shared" si="26"/>
        <v>18.421085987635301</v>
      </c>
      <c r="O95">
        <f t="shared" si="27"/>
        <v>188754.97224520292</v>
      </c>
      <c r="P95">
        <f t="shared" si="28"/>
        <v>18990.26023795706</v>
      </c>
    </row>
    <row r="96" spans="1:16" x14ac:dyDescent="0.25">
      <c r="A96">
        <f>Input!G97</f>
        <v>246</v>
      </c>
      <c r="B96">
        <f t="shared" si="20"/>
        <v>93</v>
      </c>
      <c r="C96" s="4">
        <f>Input!I97</f>
        <v>15923.941121857144</v>
      </c>
      <c r="D96">
        <f t="shared" si="21"/>
        <v>10838.205964714287</v>
      </c>
      <c r="E96">
        <f t="shared" si="22"/>
        <v>2124.2156251395199</v>
      </c>
      <c r="F96">
        <f t="shared" si="23"/>
        <v>75933627.638202384</v>
      </c>
      <c r="G96">
        <f t="shared" si="24"/>
        <v>4390961.4108152669</v>
      </c>
      <c r="L96">
        <f>Input!J97</f>
        <v>491.09197228571611</v>
      </c>
      <c r="M96">
        <f t="shared" si="25"/>
        <v>473.1373477142879</v>
      </c>
      <c r="N96">
        <f t="shared" si="26"/>
        <v>18.370598218837102</v>
      </c>
      <c r="O96">
        <f t="shared" si="27"/>
        <v>223465.49749967811</v>
      </c>
      <c r="P96">
        <f t="shared" si="28"/>
        <v>19004.17773639593</v>
      </c>
    </row>
    <row r="97" spans="1:16" x14ac:dyDescent="0.25">
      <c r="A97">
        <f>Input!G98</f>
        <v>247</v>
      </c>
      <c r="B97">
        <f t="shared" si="20"/>
        <v>94</v>
      </c>
      <c r="C97" s="4">
        <f>Input!I98</f>
        <v>16437.353542285717</v>
      </c>
      <c r="D97">
        <f t="shared" si="21"/>
        <v>11351.61838514286</v>
      </c>
      <c r="E97">
        <f t="shared" si="22"/>
        <v>2124.6086502053604</v>
      </c>
      <c r="F97">
        <f t="shared" si="23"/>
        <v>85137708.648631379</v>
      </c>
      <c r="G97">
        <f t="shared" si="24"/>
        <v>4389314.4270246541</v>
      </c>
      <c r="L97">
        <f>Input!J98</f>
        <v>513.41242042857266</v>
      </c>
      <c r="M97">
        <f t="shared" si="25"/>
        <v>495.45779585714445</v>
      </c>
      <c r="N97">
        <f t="shared" si="26"/>
        <v>18.325558335798632</v>
      </c>
      <c r="O97">
        <f t="shared" si="27"/>
        <v>245111.00101686944</v>
      </c>
      <c r="P97">
        <f t="shared" si="28"/>
        <v>19016.597768874413</v>
      </c>
    </row>
    <row r="98" spans="1:16" x14ac:dyDescent="0.25">
      <c r="A98">
        <f>Input!G99</f>
        <v>248</v>
      </c>
      <c r="B98">
        <f t="shared" si="20"/>
        <v>95</v>
      </c>
      <c r="C98" s="4">
        <f>Input!I99</f>
        <v>16967.906382285717</v>
      </c>
      <c r="D98">
        <f t="shared" si="21"/>
        <v>11882.17122514286</v>
      </c>
      <c r="E98">
        <f t="shared" si="22"/>
        <v>2124.9591131327538</v>
      </c>
      <c r="F98">
        <f t="shared" si="23"/>
        <v>95203188.19875671</v>
      </c>
      <c r="G98">
        <f t="shared" si="24"/>
        <v>4387846.0617670203</v>
      </c>
      <c r="L98">
        <f>Input!J99</f>
        <v>530.55284000000029</v>
      </c>
      <c r="M98">
        <f t="shared" si="25"/>
        <v>512.59821542857208</v>
      </c>
      <c r="N98">
        <f t="shared" si="26"/>
        <v>18.285381909853367</v>
      </c>
      <c r="O98">
        <f t="shared" si="27"/>
        <v>262417.94861814036</v>
      </c>
      <c r="P98">
        <f t="shared" si="28"/>
        <v>19027.68009600064</v>
      </c>
    </row>
    <row r="99" spans="1:16" x14ac:dyDescent="0.25">
      <c r="A99">
        <f>Input!G100</f>
        <v>249</v>
      </c>
      <c r="B99">
        <f t="shared" si="20"/>
        <v>96</v>
      </c>
      <c r="C99" s="4">
        <f>Input!I100</f>
        <v>17462.493821</v>
      </c>
      <c r="D99">
        <f t="shared" si="21"/>
        <v>12376.758663857143</v>
      </c>
      <c r="E99">
        <f t="shared" si="22"/>
        <v>2125.2716112723006</v>
      </c>
      <c r="F99">
        <f t="shared" si="23"/>
        <v>105092986.78931464</v>
      </c>
      <c r="G99">
        <f t="shared" si="24"/>
        <v>4386536.9680841118</v>
      </c>
      <c r="L99">
        <f>Input!J100</f>
        <v>494.58743871428305</v>
      </c>
      <c r="M99">
        <f t="shared" si="25"/>
        <v>476.63281414285484</v>
      </c>
      <c r="N99">
        <f t="shared" si="26"/>
        <v>18.249546503683696</v>
      </c>
      <c r="O99">
        <f t="shared" si="27"/>
        <v>226897.78755563658</v>
      </c>
      <c r="P99">
        <f t="shared" si="28"/>
        <v>19037.567713470125</v>
      </c>
    </row>
    <row r="100" spans="1:16" x14ac:dyDescent="0.25">
      <c r="A100">
        <f>Input!G101</f>
        <v>250</v>
      </c>
      <c r="B100">
        <f t="shared" si="20"/>
        <v>97</v>
      </c>
      <c r="C100" s="4">
        <f>Input!I101</f>
        <v>17977.141586999998</v>
      </c>
      <c r="D100">
        <f t="shared" si="21"/>
        <v>12891.406429857141</v>
      </c>
      <c r="E100">
        <f t="shared" si="22"/>
        <v>2125.550247826196</v>
      </c>
      <c r="F100">
        <f t="shared" si="23"/>
        <v>115903659.3321739</v>
      </c>
      <c r="G100">
        <f t="shared" si="24"/>
        <v>4385369.8895186186</v>
      </c>
      <c r="L100">
        <f>Input!J101</f>
        <v>514.64776599999823</v>
      </c>
      <c r="M100">
        <f t="shared" si="25"/>
        <v>496.69314142857002</v>
      </c>
      <c r="N100">
        <f t="shared" si="26"/>
        <v>18.217585240923807</v>
      </c>
      <c r="O100">
        <f t="shared" si="27"/>
        <v>246442.92436848729</v>
      </c>
      <c r="P100">
        <f t="shared" si="28"/>
        <v>19046.388553649227</v>
      </c>
    </row>
    <row r="101" spans="1:16" x14ac:dyDescent="0.25">
      <c r="A101">
        <f>Input!G102</f>
        <v>251</v>
      </c>
      <c r="B101">
        <f t="shared" si="20"/>
        <v>98</v>
      </c>
      <c r="C101" s="4">
        <f>Input!I102</f>
        <v>18507.273286428572</v>
      </c>
      <c r="D101">
        <f t="shared" si="21"/>
        <v>13421.538129285715</v>
      </c>
      <c r="E101">
        <f t="shared" si="22"/>
        <v>2125.7986844617676</v>
      </c>
      <c r="F101">
        <f t="shared" si="23"/>
        <v>127593729.6053516</v>
      </c>
      <c r="G101">
        <f t="shared" si="24"/>
        <v>4384329.4352697413</v>
      </c>
      <c r="L101">
        <f>Input!J102</f>
        <v>530.13169942857348</v>
      </c>
      <c r="M101">
        <f t="shared" si="25"/>
        <v>512.17707485714527</v>
      </c>
      <c r="N101">
        <f t="shared" si="26"/>
        <v>18.189081012638852</v>
      </c>
      <c r="O101">
        <f t="shared" si="27"/>
        <v>262085.24455056328</v>
      </c>
      <c r="P101">
        <f t="shared" si="28"/>
        <v>19054.257026492869</v>
      </c>
    </row>
    <row r="102" spans="1:16" x14ac:dyDescent="0.25">
      <c r="A102">
        <f>Input!G103</f>
        <v>252</v>
      </c>
      <c r="B102">
        <f t="shared" si="20"/>
        <v>99</v>
      </c>
      <c r="C102" s="4">
        <f>Input!I103</f>
        <v>19036.871541142853</v>
      </c>
      <c r="D102">
        <f t="shared" si="21"/>
        <v>13951.136383999996</v>
      </c>
      <c r="E102">
        <f t="shared" si="22"/>
        <v>2126.0201884261473</v>
      </c>
      <c r="F102">
        <f t="shared" si="23"/>
        <v>139833373.03882292</v>
      </c>
      <c r="G102">
        <f t="shared" si="24"/>
        <v>4383401.8793170461</v>
      </c>
      <c r="L102">
        <f>Input!J103</f>
        <v>529.59825471428121</v>
      </c>
      <c r="M102">
        <f t="shared" si="25"/>
        <v>511.643630142853</v>
      </c>
      <c r="N102">
        <f t="shared" si="26"/>
        <v>18.163661263977396</v>
      </c>
      <c r="O102">
        <f t="shared" si="27"/>
        <v>261565.34337767752</v>
      </c>
      <c r="P102">
        <f t="shared" si="28"/>
        <v>19061.275412388055</v>
      </c>
    </row>
    <row r="103" spans="1:16" x14ac:dyDescent="0.25">
      <c r="A103">
        <f>Input!G104</f>
        <v>253</v>
      </c>
      <c r="B103">
        <f t="shared" si="20"/>
        <v>100</v>
      </c>
      <c r="C103" s="4">
        <f>Input!I104</f>
        <v>19569.993338428572</v>
      </c>
      <c r="D103">
        <f t="shared" si="21"/>
        <v>14484.258181285715</v>
      </c>
      <c r="E103">
        <f t="shared" si="22"/>
        <v>2126.2176747154294</v>
      </c>
      <c r="F103">
        <f t="shared" si="23"/>
        <v>152721165.16203195</v>
      </c>
      <c r="G103">
        <f t="shared" si="24"/>
        <v>4382574.9810021361</v>
      </c>
      <c r="L103">
        <f>Input!J104</f>
        <v>533.12179728571937</v>
      </c>
      <c r="M103">
        <f t="shared" si="25"/>
        <v>515.16717271429115</v>
      </c>
      <c r="N103">
        <f t="shared" si="26"/>
        <v>18.140993307940512</v>
      </c>
      <c r="O103">
        <f t="shared" si="27"/>
        <v>265205.22846559942</v>
      </c>
      <c r="P103">
        <f t="shared" si="28"/>
        <v>19067.535119115983</v>
      </c>
    </row>
    <row r="104" spans="1:16" x14ac:dyDescent="0.25">
      <c r="A104">
        <f>Input!G105</f>
        <v>254</v>
      </c>
      <c r="B104">
        <f t="shared" si="20"/>
        <v>101</v>
      </c>
      <c r="C104" s="4">
        <f>Input!I105</f>
        <v>20163.127661285715</v>
      </c>
      <c r="D104">
        <f t="shared" si="21"/>
        <v>15077.392504142857</v>
      </c>
      <c r="E104">
        <f t="shared" si="22"/>
        <v>2126.3937438004491</v>
      </c>
      <c r="F104">
        <f t="shared" si="23"/>
        <v>167728368.8903906</v>
      </c>
      <c r="G104">
        <f t="shared" si="24"/>
        <v>4381837.8248113971</v>
      </c>
      <c r="L104">
        <f>Input!J105</f>
        <v>593.13432285714225</v>
      </c>
      <c r="M104">
        <f t="shared" si="25"/>
        <v>575.17969828571404</v>
      </c>
      <c r="N104">
        <f t="shared" si="26"/>
        <v>18.120780116963175</v>
      </c>
      <c r="O104">
        <f t="shared" si="27"/>
        <v>330640.57433461177</v>
      </c>
      <c r="P104">
        <f t="shared" si="28"/>
        <v>19073.117814579764</v>
      </c>
    </row>
    <row r="105" spans="1:16" x14ac:dyDescent="0.25">
      <c r="A105">
        <f>Input!G106</f>
        <v>255</v>
      </c>
      <c r="B105">
        <f t="shared" si="20"/>
        <v>102</v>
      </c>
      <c r="C105" s="4">
        <f>Input!I106</f>
        <v>20765.176125285714</v>
      </c>
      <c r="D105">
        <f t="shared" si="21"/>
        <v>15679.440968142857</v>
      </c>
      <c r="E105">
        <f t="shared" si="22"/>
        <v>2126.5507153639142</v>
      </c>
      <c r="F105">
        <f t="shared" si="23"/>
        <v>183680834.20387048</v>
      </c>
      <c r="G105">
        <f t="shared" si="24"/>
        <v>4381180.6773329433</v>
      </c>
      <c r="L105">
        <f>Input!J106</f>
        <v>602.04846399999951</v>
      </c>
      <c r="M105">
        <f t="shared" si="25"/>
        <v>584.0938394285713</v>
      </c>
      <c r="N105">
        <f t="shared" si="26"/>
        <v>18.102756546751188</v>
      </c>
      <c r="O105">
        <f t="shared" si="27"/>
        <v>340992.58925307472</v>
      </c>
      <c r="P105">
        <f t="shared" si="28"/>
        <v>19078.096446303913</v>
      </c>
    </row>
    <row r="106" spans="1:16" x14ac:dyDescent="0.25">
      <c r="A106">
        <f>Input!G107</f>
        <v>256</v>
      </c>
      <c r="B106">
        <f t="shared" si="20"/>
        <v>103</v>
      </c>
      <c r="C106" s="4">
        <f>Input!I107</f>
        <v>21380.644934142856</v>
      </c>
      <c r="D106">
        <f t="shared" si="21"/>
        <v>16294.909776999999</v>
      </c>
      <c r="E106">
        <f t="shared" si="22"/>
        <v>2126.6906584598978</v>
      </c>
      <c r="F106">
        <f t="shared" si="23"/>
        <v>200738432.99096522</v>
      </c>
      <c r="G106">
        <f t="shared" si="24"/>
        <v>4380594.8595690588</v>
      </c>
      <c r="L106">
        <f>Input!J107</f>
        <v>615.46880885714199</v>
      </c>
      <c r="M106">
        <f t="shared" si="25"/>
        <v>597.51418428571378</v>
      </c>
      <c r="N106">
        <f t="shared" si="26"/>
        <v>18.086685950480486</v>
      </c>
      <c r="O106">
        <f t="shared" si="27"/>
        <v>356865.40076846961</v>
      </c>
      <c r="P106">
        <f t="shared" si="28"/>
        <v>19082.536158016799</v>
      </c>
    </row>
    <row r="107" spans="1:16" x14ac:dyDescent="0.25">
      <c r="A107">
        <f>Input!G108</f>
        <v>257</v>
      </c>
      <c r="B107">
        <f t="shared" si="20"/>
        <v>104</v>
      </c>
      <c r="C107" s="4">
        <f>Input!I108</f>
        <v>22012.327653571432</v>
      </c>
      <c r="D107">
        <f t="shared" si="21"/>
        <v>16926.592496428573</v>
      </c>
      <c r="E107">
        <f t="shared" si="22"/>
        <v>2126.8154184665796</v>
      </c>
      <c r="F107">
        <f t="shared" si="23"/>
        <v>219033401.55736923</v>
      </c>
      <c r="G107">
        <f t="shared" si="24"/>
        <v>4380072.6329733729</v>
      </c>
      <c r="L107">
        <f>Input!J108</f>
        <v>631.68271942857609</v>
      </c>
      <c r="M107">
        <f t="shared" si="25"/>
        <v>613.72809485714788</v>
      </c>
      <c r="N107">
        <f t="shared" si="26"/>
        <v>18.072357144990026</v>
      </c>
      <c r="O107">
        <f t="shared" si="27"/>
        <v>376517.67670179368</v>
      </c>
      <c r="P107">
        <f t="shared" si="28"/>
        <v>19086.495112908116</v>
      </c>
    </row>
    <row r="108" spans="1:16" x14ac:dyDescent="0.25">
      <c r="A108">
        <f>Input!G109</f>
        <v>258</v>
      </c>
      <c r="B108">
        <f t="shared" ref="B108:B110" si="29">A108-$A$3</f>
        <v>105</v>
      </c>
      <c r="C108" s="4">
        <f>Input!I109</f>
        <v>22641.708138142862</v>
      </c>
      <c r="D108">
        <f t="shared" ref="D108:D110" si="30">C108-$C$3</f>
        <v>17555.972981000006</v>
      </c>
      <c r="E108">
        <f t="shared" ref="E108:E110" si="31">(_Ac/(1+EXP(-1*(B108-_Muc)/_sc)))</f>
        <v>2126.9266411664526</v>
      </c>
      <c r="F108">
        <f t="shared" ref="F108:F110" si="32">(D108-E108)^2</f>
        <v>238055470.9567312</v>
      </c>
      <c r="G108">
        <f t="shared" ref="G108:G110" si="33">(E108-$H$4)^2</f>
        <v>4379607.0977515317</v>
      </c>
      <c r="L108">
        <f>Input!J109</f>
        <v>629.38048457142941</v>
      </c>
      <c r="M108">
        <f t="shared" ref="M108:M110" si="34">L108-$L$3</f>
        <v>611.42586000000119</v>
      </c>
      <c r="N108">
        <f t="shared" ref="N108:N110" si="35">_Ac*EXP(-1*(B108-_Muc)/_sc)*(1/_sc)*(1/(1+EXP(-1*(B108-_Muc)/_sc))^2)+$L$3</f>
        <v>18.059581693948221</v>
      </c>
      <c r="O108">
        <f t="shared" ref="O108:O110" si="36">(L108-N108)^2</f>
        <v>373713.24629493884</v>
      </c>
      <c r="P108">
        <f t="shared" ref="P108:P110" si="37">(N108-$Q$4)^2</f>
        <v>19090.025232431835</v>
      </c>
    </row>
    <row r="109" spans="1:16" x14ac:dyDescent="0.25">
      <c r="A109">
        <f>Input!G110</f>
        <v>259</v>
      </c>
      <c r="B109">
        <f t="shared" si="29"/>
        <v>106</v>
      </c>
      <c r="C109" s="4">
        <f>Input!I110</f>
        <v>23269.263680285712</v>
      </c>
      <c r="D109">
        <f t="shared" si="30"/>
        <v>18183.528523142857</v>
      </c>
      <c r="E109">
        <f t="shared" si="31"/>
        <v>2127.0257942547782</v>
      </c>
      <c r="F109">
        <f t="shared" si="32"/>
        <v>257811279.88279033</v>
      </c>
      <c r="G109">
        <f t="shared" si="33"/>
        <v>4379192.1021168027</v>
      </c>
      <c r="L109">
        <f>Input!J110</f>
        <v>627.55554214285075</v>
      </c>
      <c r="M109">
        <f t="shared" si="34"/>
        <v>609.60091757142254</v>
      </c>
      <c r="N109">
        <f t="shared" si="35"/>
        <v>18.048191476123378</v>
      </c>
      <c r="O109">
        <f t="shared" si="36"/>
        <v>371499.21051677293</v>
      </c>
      <c r="P109">
        <f t="shared" si="37"/>
        <v>19093.172858817994</v>
      </c>
    </row>
    <row r="110" spans="1:16" x14ac:dyDescent="0.25">
      <c r="A110">
        <f>Input!G111</f>
        <v>260</v>
      </c>
      <c r="B110">
        <f t="shared" si="29"/>
        <v>107</v>
      </c>
      <c r="C110" s="4">
        <f>Input!I111</f>
        <v>23879.313814428569</v>
      </c>
      <c r="D110">
        <f t="shared" si="30"/>
        <v>18793.578657285711</v>
      </c>
      <c r="E110">
        <f t="shared" si="31"/>
        <v>2127.1141865466925</v>
      </c>
      <c r="F110">
        <f t="shared" si="32"/>
        <v>277771037.95440602</v>
      </c>
      <c r="G110">
        <f t="shared" si="33"/>
        <v>4378822.1613293728</v>
      </c>
      <c r="L110">
        <f>Input!J111</f>
        <v>610.05013414285713</v>
      </c>
      <c r="M110">
        <f t="shared" si="34"/>
        <v>592.09550957142892</v>
      </c>
      <c r="N110">
        <f t="shared" si="35"/>
        <v>18.038036509829322</v>
      </c>
      <c r="O110">
        <f t="shared" si="36"/>
        <v>350478.32374385762</v>
      </c>
      <c r="P110">
        <f t="shared" si="37"/>
        <v>19095.979348774741</v>
      </c>
    </row>
    <row r="111" spans="1:16" x14ac:dyDescent="0.25">
      <c r="C111" s="4"/>
    </row>
    <row r="112" spans="1:16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7" priority="1" operator="greaterThan">
      <formula>0.05</formula>
    </cfRule>
    <cfRule type="cellIs" dxfId="16" priority="2" operator="between">
      <formula>0.05</formula>
      <formula>0.025</formula>
    </cfRule>
    <cfRule type="cellIs" dxfId="15" priority="3" operator="lessThan">
      <formula>0.025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7"/>
  <sheetViews>
    <sheetView topLeftCell="D1" zoomScale="109" workbookViewId="0">
      <selection activeCell="K3" sqref="K3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1" ht="18" x14ac:dyDescent="0.35">
      <c r="C1" s="38" t="s">
        <v>18</v>
      </c>
      <c r="D1" s="38"/>
      <c r="E1" s="38"/>
      <c r="F1" s="38"/>
      <c r="G1" s="38"/>
      <c r="H1" s="38"/>
      <c r="I1" s="38"/>
      <c r="J1" s="38"/>
      <c r="K1" s="38"/>
      <c r="L1" s="38"/>
      <c r="N1" s="39" t="s">
        <v>19</v>
      </c>
      <c r="O1" s="39"/>
      <c r="P1" s="39"/>
      <c r="Q1" s="39"/>
      <c r="R1" s="39"/>
      <c r="S1" s="39"/>
      <c r="T1" s="39"/>
      <c r="U1" s="39"/>
    </row>
    <row r="2" spans="1:31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1" ht="14.45" x14ac:dyDescent="0.3">
      <c r="A3">
        <f>Input!G4</f>
        <v>153</v>
      </c>
      <c r="B3">
        <f>A3-$A$3</f>
        <v>0</v>
      </c>
      <c r="C3" s="3"/>
      <c r="D3" s="3"/>
      <c r="E3" s="15">
        <f>Input!I4</f>
        <v>5085.7351571428571</v>
      </c>
      <c r="F3" s="3"/>
      <c r="G3" s="3"/>
      <c r="H3" s="3"/>
      <c r="I3" s="3"/>
      <c r="J3" s="2" t="s">
        <v>11</v>
      </c>
      <c r="K3" s="23">
        <f>SUM(H4:H161)</f>
        <v>2970100137.9048266</v>
      </c>
      <c r="L3">
        <f>1-(K3/K5)</f>
        <v>-2.1159024824417916</v>
      </c>
      <c r="N3" s="15">
        <f>Input!J4</f>
        <v>17.954624571428212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6445617.9116553981</v>
      </c>
      <c r="U3">
        <f>1-(T3/T5)</f>
        <v>2.4500718843421754E-2</v>
      </c>
      <c r="W3">
        <f>COUNT(B4:B500)</f>
        <v>107</v>
      </c>
      <c r="Y3">
        <v>12198.73845415649</v>
      </c>
      <c r="Z3">
        <v>3.6274923541055824</v>
      </c>
      <c r="AA3">
        <v>0.42473056254724834</v>
      </c>
    </row>
    <row r="4" spans="1:31" ht="14.45" x14ac:dyDescent="0.3">
      <c r="A4">
        <f>Input!G5</f>
        <v>154</v>
      </c>
      <c r="B4">
        <f t="shared" ref="B4:B67" si="0">A4-$A$3</f>
        <v>1</v>
      </c>
      <c r="C4">
        <f>LN(B4)</f>
        <v>0</v>
      </c>
      <c r="D4">
        <f>((C4-$Z$3)/$AA$3)</f>
        <v>-8.5406906730476901</v>
      </c>
      <c r="E4" s="4">
        <f>Input!I5</f>
        <v>5102.9598048571424</v>
      </c>
      <c r="F4">
        <f>E4-$E$4</f>
        <v>0</v>
      </c>
      <c r="G4">
        <f>P4</f>
        <v>2.9914452378828497E-13</v>
      </c>
      <c r="H4">
        <f>(F4-G4)^2</f>
        <v>8.9487446112519791E-26</v>
      </c>
      <c r="I4">
        <f>(G4-$J$4)^2</f>
        <v>17993624.981348619</v>
      </c>
      <c r="J4">
        <f>AVERAGE(F3:F137)</f>
        <v>4241.8893174325776</v>
      </c>
      <c r="K4" t="s">
        <v>5</v>
      </c>
      <c r="L4" t="s">
        <v>6</v>
      </c>
      <c r="N4" s="4">
        <f>Input!J5</f>
        <v>17.224647714285311</v>
      </c>
      <c r="O4">
        <f>N4-$N$4</f>
        <v>0</v>
      </c>
      <c r="P4">
        <f>$Y$3*((1/B4*$AA$3)*(1/SQRT(2*PI()))*EXP(-1*D4*D4/2))</f>
        <v>2.9914452378828497E-13</v>
      </c>
      <c r="Q4">
        <f>(O4-P4)^2</f>
        <v>8.9487446112519791E-26</v>
      </c>
      <c r="R4">
        <f>(O4-S4)^2</f>
        <v>25095.715968295957</v>
      </c>
      <c r="S4">
        <f>AVERAGE(O3:O167)</f>
        <v>158.41627431642229</v>
      </c>
      <c r="T4" t="s">
        <v>5</v>
      </c>
      <c r="U4" t="s">
        <v>6</v>
      </c>
      <c r="AE4">
        <f>LN(37)</f>
        <v>3.6109179126442243</v>
      </c>
    </row>
    <row r="5" spans="1:31" ht="14.45" x14ac:dyDescent="0.3">
      <c r="A5">
        <f>Input!G6</f>
        <v>155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-6.9087215102850328</v>
      </c>
      <c r="E5" s="4">
        <f>Input!I6</f>
        <v>5119.8756161428564</v>
      </c>
      <c r="F5">
        <f t="shared" ref="F5:F68" si="3">E5-$E$4</f>
        <v>16.915811285713971</v>
      </c>
      <c r="G5">
        <f>G4+P5</f>
        <v>4.4645696007909882E-8</v>
      </c>
      <c r="H5">
        <f t="shared" ref="H5:H68" si="4">(F5-G5)^2</f>
        <v>286.14466994345185</v>
      </c>
      <c r="I5">
        <f t="shared" ref="I5:I68" si="5">(G5-$J$4)^2</f>
        <v>17993624.980969857</v>
      </c>
      <c r="K5">
        <f>SUM(I4:I137)</f>
        <v>953207025.77870595</v>
      </c>
      <c r="L5">
        <f>1-((1-L3)*(W3-1)/(W3-1-1))</f>
        <v>-2.1455777441793327</v>
      </c>
      <c r="N5" s="4">
        <f>Input!J6</f>
        <v>16.915811285713971</v>
      </c>
      <c r="O5">
        <f t="shared" ref="O5:O68" si="6">N5-$N$4</f>
        <v>-0.30883642857133964</v>
      </c>
      <c r="P5">
        <f t="shared" ref="P5:P68" si="7">$Y$3*((1/B5*$AA$3)*(1/SQRT(2*PI()))*EXP(-1*D5*D5/2))</f>
        <v>4.4645396863386097E-8</v>
      </c>
      <c r="Q5">
        <f t="shared" ref="Q5:Q68" si="8">(O5-P5)^2</f>
        <v>9.5379967188952017E-2</v>
      </c>
      <c r="R5">
        <f t="shared" ref="R5:R68" si="9">(O5-S5)^2</f>
        <v>9.5379939612700165E-2</v>
      </c>
      <c r="T5">
        <f>SUM(R4:R167)</f>
        <v>6607506.5724428827</v>
      </c>
      <c r="U5">
        <f>1-((1-U3)*(Y3-1)/(Y3-1-1))</f>
        <v>2.4420738504020045E-2</v>
      </c>
    </row>
    <row r="6" spans="1:31" x14ac:dyDescent="0.25">
      <c r="A6">
        <f>Input!G7</f>
        <v>156</v>
      </c>
      <c r="B6">
        <f t="shared" si="0"/>
        <v>3</v>
      </c>
      <c r="C6">
        <f t="shared" si="1"/>
        <v>1.0986122886681098</v>
      </c>
      <c r="D6">
        <f t="shared" si="2"/>
        <v>-5.9540807477355759</v>
      </c>
      <c r="E6" s="4">
        <f>Input!I7</f>
        <v>5137.507366428571</v>
      </c>
      <c r="F6">
        <f t="shared" si="3"/>
        <v>34.54756157142856</v>
      </c>
      <c r="G6">
        <f t="shared" ref="G6:G69" si="10">G5+P6</f>
        <v>1.3852098424996398E-5</v>
      </c>
      <c r="H6">
        <f t="shared" si="4"/>
        <v>1193.5330534193927</v>
      </c>
      <c r="I6">
        <f t="shared" si="5"/>
        <v>17993624.863830484</v>
      </c>
      <c r="N6" s="4">
        <f>Input!J7</f>
        <v>17.631750285714588</v>
      </c>
      <c r="O6">
        <f t="shared" si="6"/>
        <v>0.4071025714292773</v>
      </c>
      <c r="P6">
        <f t="shared" si="7"/>
        <v>1.3807452728988487E-5</v>
      </c>
      <c r="Q6">
        <f t="shared" si="8"/>
        <v>0.16572126175595386</v>
      </c>
      <c r="R6">
        <f t="shared" si="9"/>
        <v>0.16573250366432982</v>
      </c>
    </row>
    <row r="7" spans="1:31" x14ac:dyDescent="0.25">
      <c r="A7">
        <f>Input!G8</f>
        <v>157</v>
      </c>
      <c r="B7">
        <f t="shared" si="0"/>
        <v>4</v>
      </c>
      <c r="C7">
        <f t="shared" si="1"/>
        <v>1.3862943611198906</v>
      </c>
      <c r="D7">
        <f t="shared" si="2"/>
        <v>-5.2767523475223745</v>
      </c>
      <c r="E7" s="4">
        <f>Input!I8</f>
        <v>5155.2514208571429</v>
      </c>
      <c r="F7">
        <f t="shared" si="3"/>
        <v>52.291616000000431</v>
      </c>
      <c r="G7">
        <f t="shared" si="10"/>
        <v>4.7837345441627271E-4</v>
      </c>
      <c r="H7">
        <f t="shared" si="4"/>
        <v>2734.3630742783766</v>
      </c>
      <c r="I7">
        <f t="shared" si="5"/>
        <v>17993620.922934353</v>
      </c>
      <c r="N7" s="4">
        <f>Input!J8</f>
        <v>17.744054428571872</v>
      </c>
      <c r="O7">
        <f t="shared" si="6"/>
        <v>0.5194067142865606</v>
      </c>
      <c r="P7">
        <f t="shared" si="7"/>
        <v>4.645213559912763E-4</v>
      </c>
      <c r="Q7">
        <f t="shared" si="8"/>
        <v>0.26930099960358822</v>
      </c>
      <c r="R7">
        <f t="shared" si="9"/>
        <v>0.26978333484596079</v>
      </c>
      <c r="T7" s="17"/>
      <c r="U7" s="18"/>
    </row>
    <row r="8" spans="1:31" x14ac:dyDescent="0.25">
      <c r="A8">
        <f>Input!G9</f>
        <v>158</v>
      </c>
      <c r="B8">
        <f t="shared" si="0"/>
        <v>5</v>
      </c>
      <c r="C8">
        <f t="shared" si="1"/>
        <v>1.6094379124341003</v>
      </c>
      <c r="D8">
        <f t="shared" si="2"/>
        <v>-4.7513756240392686</v>
      </c>
      <c r="E8" s="4">
        <f>Input!I9</f>
        <v>5174.5536951428576</v>
      </c>
      <c r="F8">
        <f t="shared" si="3"/>
        <v>71.593890285715133</v>
      </c>
      <c r="G8">
        <f t="shared" si="10"/>
        <v>5.6561784031166004E-3</v>
      </c>
      <c r="H8">
        <f t="shared" si="4"/>
        <v>5124.875262603312</v>
      </c>
      <c r="I8">
        <f t="shared" si="5"/>
        <v>17993576.995615121</v>
      </c>
      <c r="N8" s="4">
        <f>Input!J9</f>
        <v>19.302274285714702</v>
      </c>
      <c r="O8">
        <f t="shared" si="6"/>
        <v>2.0776265714293913</v>
      </c>
      <c r="P8">
        <f t="shared" si="7"/>
        <v>5.1778049487003278E-3</v>
      </c>
      <c r="Q8">
        <f t="shared" si="8"/>
        <v>4.2950438896873377</v>
      </c>
      <c r="R8">
        <f t="shared" si="9"/>
        <v>4.3165321703094479</v>
      </c>
      <c r="T8" s="19" t="s">
        <v>28</v>
      </c>
      <c r="U8" s="24">
        <f>SQRT((U5-L5)^2)</f>
        <v>2.1699984826833525</v>
      </c>
    </row>
    <row r="9" spans="1:31" x14ac:dyDescent="0.25">
      <c r="A9">
        <f>Input!G10</f>
        <v>159</v>
      </c>
      <c r="B9">
        <f t="shared" si="0"/>
        <v>6</v>
      </c>
      <c r="C9">
        <f t="shared" si="1"/>
        <v>1.791759469228055</v>
      </c>
      <c r="D9">
        <f t="shared" si="2"/>
        <v>-4.3221115849729195</v>
      </c>
      <c r="E9" s="4">
        <f>Input!I10</f>
        <v>5195.4282274285715</v>
      </c>
      <c r="F9">
        <f t="shared" si="3"/>
        <v>92.468422571429073</v>
      </c>
      <c r="G9">
        <f t="shared" si="10"/>
        <v>3.590691512036337E-2</v>
      </c>
      <c r="H9">
        <f t="shared" si="4"/>
        <v>8543.7699505537548</v>
      </c>
      <c r="I9">
        <f t="shared" si="5"/>
        <v>17993320.356318586</v>
      </c>
      <c r="N9" s="4">
        <f>Input!J10</f>
        <v>20.87453228571394</v>
      </c>
      <c r="O9">
        <f t="shared" si="6"/>
        <v>3.649884571428629</v>
      </c>
      <c r="P9">
        <f t="shared" si="7"/>
        <v>3.0250736717246766E-2</v>
      </c>
      <c r="Q9">
        <f t="shared" si="8"/>
        <v>13.101749097387424</v>
      </c>
      <c r="R9">
        <f t="shared" si="9"/>
        <v>13.321657384752747</v>
      </c>
      <c r="T9" s="21"/>
      <c r="U9" s="22"/>
    </row>
    <row r="10" spans="1:31" x14ac:dyDescent="0.25">
      <c r="A10">
        <f>Input!G11</f>
        <v>160</v>
      </c>
      <c r="B10">
        <f t="shared" si="0"/>
        <v>7</v>
      </c>
      <c r="C10">
        <f t="shared" si="1"/>
        <v>1.9459101490553132</v>
      </c>
      <c r="D10">
        <f t="shared" si="2"/>
        <v>-3.9591740113197171</v>
      </c>
      <c r="E10" s="4">
        <f>Input!I11</f>
        <v>5215.5306687142856</v>
      </c>
      <c r="F10">
        <f t="shared" si="3"/>
        <v>112.57086385714319</v>
      </c>
      <c r="G10">
        <f t="shared" si="10"/>
        <v>0.15243877478862747</v>
      </c>
      <c r="H10">
        <f t="shared" si="4"/>
        <v>12637.902297996969</v>
      </c>
      <c r="I10">
        <f t="shared" si="5"/>
        <v>17992331.747765522</v>
      </c>
      <c r="N10" s="4">
        <f>Input!J11</f>
        <v>20.102441285714121</v>
      </c>
      <c r="O10">
        <f t="shared" si="6"/>
        <v>2.8777935714288105</v>
      </c>
      <c r="P10">
        <f t="shared" si="7"/>
        <v>0.1165318596682641</v>
      </c>
      <c r="Q10">
        <f t="shared" si="8"/>
        <v>7.6245662408347821</v>
      </c>
      <c r="R10">
        <f t="shared" si="9"/>
        <v>8.2816958397569884</v>
      </c>
    </row>
    <row r="11" spans="1:31" x14ac:dyDescent="0.25">
      <c r="A11">
        <f>Input!G12</f>
        <v>161</v>
      </c>
      <c r="B11">
        <f t="shared" si="0"/>
        <v>8</v>
      </c>
      <c r="C11">
        <f t="shared" si="1"/>
        <v>2.0794415416798357</v>
      </c>
      <c r="D11">
        <f t="shared" si="2"/>
        <v>-3.6447831847597185</v>
      </c>
      <c r="E11" s="4">
        <f>Input!I12</f>
        <v>5235.8015662857142</v>
      </c>
      <c r="F11">
        <f t="shared" si="3"/>
        <v>132.84176142857177</v>
      </c>
      <c r="G11">
        <f t="shared" si="10"/>
        <v>0.48939078273033609</v>
      </c>
      <c r="H11">
        <f t="shared" si="4"/>
        <v>17517.150015574189</v>
      </c>
      <c r="I11">
        <f t="shared" si="5"/>
        <v>17989473.337785333</v>
      </c>
      <c r="N11" s="4">
        <f>Input!J12</f>
        <v>20.270897571428577</v>
      </c>
      <c r="O11">
        <f t="shared" si="6"/>
        <v>3.0462498571432661</v>
      </c>
      <c r="P11">
        <f t="shared" si="7"/>
        <v>0.3369520079417086</v>
      </c>
      <c r="Q11">
        <f t="shared" si="8"/>
        <v>7.3402948356881845</v>
      </c>
      <c r="R11">
        <f t="shared" si="9"/>
        <v>9.2796381921453701</v>
      </c>
    </row>
    <row r="12" spans="1:31" x14ac:dyDescent="0.25">
      <c r="A12">
        <f>Input!G13</f>
        <v>162</v>
      </c>
      <c r="B12">
        <f t="shared" si="0"/>
        <v>9</v>
      </c>
      <c r="C12">
        <f t="shared" si="1"/>
        <v>2.1972245773362196</v>
      </c>
      <c r="D12">
        <f t="shared" si="2"/>
        <v>-3.367470822423464</v>
      </c>
      <c r="E12" s="4">
        <f>Input!I13</f>
        <v>5255.9320837142868</v>
      </c>
      <c r="F12">
        <f t="shared" si="3"/>
        <v>152.97227885714437</v>
      </c>
      <c r="G12">
        <f t="shared" si="10"/>
        <v>1.281302436168448</v>
      </c>
      <c r="H12">
        <f t="shared" si="4"/>
        <v>23010.152327549073</v>
      </c>
      <c r="I12">
        <f t="shared" si="5"/>
        <v>17982756.336851787</v>
      </c>
      <c r="N12" s="4">
        <f>Input!J13</f>
        <v>20.130517428572603</v>
      </c>
      <c r="O12">
        <f t="shared" si="6"/>
        <v>2.9058697142872916</v>
      </c>
      <c r="P12">
        <f t="shared" si="7"/>
        <v>0.79191165343811187</v>
      </c>
      <c r="Q12">
        <f t="shared" si="8"/>
        <v>4.468818683029224</v>
      </c>
      <c r="R12">
        <f t="shared" si="9"/>
        <v>8.4440787964121053</v>
      </c>
    </row>
    <row r="13" spans="1:31" x14ac:dyDescent="0.25">
      <c r="A13">
        <f>Input!G14</f>
        <v>163</v>
      </c>
      <c r="B13">
        <f t="shared" si="0"/>
        <v>10</v>
      </c>
      <c r="C13">
        <f t="shared" si="1"/>
        <v>2.3025850929940459</v>
      </c>
      <c r="D13">
        <f t="shared" si="2"/>
        <v>-3.1194064612766117</v>
      </c>
      <c r="E13" s="4">
        <f>Input!I14</f>
        <v>5275.7116505714284</v>
      </c>
      <c r="F13">
        <f t="shared" si="3"/>
        <v>172.75184571428599</v>
      </c>
      <c r="G13">
        <f t="shared" si="10"/>
        <v>2.8747749039092874</v>
      </c>
      <c r="H13">
        <f t="shared" si="4"/>
        <v>28858.219187113737</v>
      </c>
      <c r="I13">
        <f t="shared" si="5"/>
        <v>17969244.291769534</v>
      </c>
      <c r="N13" s="4">
        <f>Input!J14</f>
        <v>19.779566857141617</v>
      </c>
      <c r="O13">
        <f t="shared" si="6"/>
        <v>2.5549191428563063</v>
      </c>
      <c r="P13">
        <f t="shared" si="7"/>
        <v>1.5934724677408394</v>
      </c>
      <c r="Q13">
        <f t="shared" si="8"/>
        <v>0.92437970909058609</v>
      </c>
      <c r="R13">
        <f t="shared" si="9"/>
        <v>6.5276118265336027</v>
      </c>
    </row>
    <row r="14" spans="1:31" x14ac:dyDescent="0.25">
      <c r="A14">
        <f>Input!G15</f>
        <v>164</v>
      </c>
      <c r="B14">
        <f t="shared" si="0"/>
        <v>11</v>
      </c>
      <c r="C14">
        <f t="shared" si="1"/>
        <v>2.3978952727983707</v>
      </c>
      <c r="D14">
        <f t="shared" si="2"/>
        <v>-2.8950049507455153</v>
      </c>
      <c r="E14" s="4">
        <f>Input!I15</f>
        <v>5296.8107911428579</v>
      </c>
      <c r="F14">
        <f t="shared" si="3"/>
        <v>193.85098628571541</v>
      </c>
      <c r="G14">
        <f t="shared" si="10"/>
        <v>5.7193875334522408</v>
      </c>
      <c r="H14">
        <f t="shared" si="4"/>
        <v>35393.498449082545</v>
      </c>
      <c r="I14">
        <f t="shared" si="5"/>
        <v>17945135.674981561</v>
      </c>
      <c r="N14" s="4">
        <f>Input!J15</f>
        <v>21.099140571429416</v>
      </c>
      <c r="O14">
        <f t="shared" si="6"/>
        <v>3.8744928571441051</v>
      </c>
      <c r="P14">
        <f t="shared" si="7"/>
        <v>2.8446126295429535</v>
      </c>
      <c r="Q14">
        <f t="shared" si="8"/>
        <v>1.0606532832037998</v>
      </c>
      <c r="R14">
        <f t="shared" si="9"/>
        <v>15.011694900060691</v>
      </c>
    </row>
    <row r="15" spans="1:31" x14ac:dyDescent="0.25">
      <c r="A15">
        <f>Input!G16</f>
        <v>165</v>
      </c>
      <c r="B15">
        <f t="shared" si="0"/>
        <v>12</v>
      </c>
      <c r="C15">
        <f t="shared" si="1"/>
        <v>2.4849066497880004</v>
      </c>
      <c r="D15">
        <f t="shared" si="2"/>
        <v>-2.6901424222102626</v>
      </c>
      <c r="E15" s="4">
        <f>Input!I16</f>
        <v>5317.5589812857152</v>
      </c>
      <c r="F15">
        <f t="shared" si="3"/>
        <v>214.59917642857272</v>
      </c>
      <c r="G15">
        <f t="shared" si="10"/>
        <v>10.339916666592748</v>
      </c>
      <c r="H15">
        <f t="shared" si="4"/>
        <v>41721.845198512005</v>
      </c>
      <c r="I15">
        <f t="shared" si="5"/>
        <v>17906010.331122961</v>
      </c>
      <c r="N15" s="4">
        <f>Input!J16</f>
        <v>20.748190142857311</v>
      </c>
      <c r="O15">
        <f t="shared" si="6"/>
        <v>3.5235424285720001</v>
      </c>
      <c r="P15">
        <f t="shared" si="7"/>
        <v>4.6205291331405069</v>
      </c>
      <c r="Q15">
        <f t="shared" si="8"/>
        <v>1.2033798300000726</v>
      </c>
      <c r="R15">
        <f t="shared" si="9"/>
        <v>12.415351245947068</v>
      </c>
    </row>
    <row r="16" spans="1:31" x14ac:dyDescent="0.25">
      <c r="A16">
        <f>Input!G17</f>
        <v>166</v>
      </c>
      <c r="B16">
        <f t="shared" si="0"/>
        <v>13</v>
      </c>
      <c r="C16">
        <f t="shared" si="1"/>
        <v>2.5649493574615367</v>
      </c>
      <c r="D16">
        <f t="shared" si="2"/>
        <v>-2.5016871643792884</v>
      </c>
      <c r="E16" s="4">
        <f>Input!I17</f>
        <v>5337.8298788571428</v>
      </c>
      <c r="F16">
        <f t="shared" si="3"/>
        <v>234.87007400000039</v>
      </c>
      <c r="G16">
        <f t="shared" si="10"/>
        <v>17.29644337419565</v>
      </c>
      <c r="H16">
        <f t="shared" si="4"/>
        <v>47338.284743694108</v>
      </c>
      <c r="I16">
        <f t="shared" si="5"/>
        <v>17847184.951544862</v>
      </c>
      <c r="N16" s="4">
        <f>Input!J17</f>
        <v>20.270897571427668</v>
      </c>
      <c r="O16">
        <f t="shared" si="6"/>
        <v>3.0462498571423566</v>
      </c>
      <c r="P16">
        <f t="shared" si="7"/>
        <v>6.9565267076029027</v>
      </c>
      <c r="Q16">
        <f t="shared" si="8"/>
        <v>15.290265047247647</v>
      </c>
      <c r="R16">
        <f t="shared" si="9"/>
        <v>9.2796381921398279</v>
      </c>
    </row>
    <row r="17" spans="1:18" x14ac:dyDescent="0.25">
      <c r="A17">
        <f>Input!G18</f>
        <v>167</v>
      </c>
      <c r="B17">
        <f t="shared" si="0"/>
        <v>14</v>
      </c>
      <c r="C17">
        <f t="shared" si="1"/>
        <v>2.6390573296152584</v>
      </c>
      <c r="D17">
        <f t="shared" si="2"/>
        <v>-2.3272048485570598</v>
      </c>
      <c r="E17" s="4">
        <f>Input!I18</f>
        <v>5357.8761681428578</v>
      </c>
      <c r="F17">
        <f t="shared" si="3"/>
        <v>254.91636328571531</v>
      </c>
      <c r="G17">
        <f t="shared" si="10"/>
        <v>27.140328588667678</v>
      </c>
      <c r="H17">
        <f t="shared" si="4"/>
        <v>51881.921982310647</v>
      </c>
      <c r="I17">
        <f t="shared" si="5"/>
        <v>17764109.038960759</v>
      </c>
      <c r="N17" s="4">
        <f>Input!J18</f>
        <v>20.04628928571492</v>
      </c>
      <c r="O17">
        <f t="shared" si="6"/>
        <v>2.821641571429609</v>
      </c>
      <c r="P17">
        <f t="shared" si="7"/>
        <v>9.8438852144720261</v>
      </c>
      <c r="Q17">
        <f t="shared" si="8"/>
        <v>49.311905782249639</v>
      </c>
      <c r="R17">
        <f t="shared" si="9"/>
        <v>7.9616611576197531</v>
      </c>
    </row>
    <row r="18" spans="1:18" x14ac:dyDescent="0.25">
      <c r="A18">
        <f>Input!G19</f>
        <v>168</v>
      </c>
      <c r="B18">
        <f t="shared" si="0"/>
        <v>15</v>
      </c>
      <c r="C18">
        <f t="shared" si="1"/>
        <v>2.7080502011022101</v>
      </c>
      <c r="D18">
        <f t="shared" si="2"/>
        <v>-2.1647656987271566</v>
      </c>
      <c r="E18" s="4">
        <f>Input!I19</f>
        <v>5378.5260921428571</v>
      </c>
      <c r="F18">
        <f t="shared" si="3"/>
        <v>275.56628728571468</v>
      </c>
      <c r="G18">
        <f t="shared" si="10"/>
        <v>40.373061669945301</v>
      </c>
      <c r="H18">
        <f t="shared" si="4"/>
        <v>55315.853375550207</v>
      </c>
      <c r="I18">
        <f t="shared" si="5"/>
        <v>17652738.847437654</v>
      </c>
      <c r="N18" s="4">
        <f>Input!J19</f>
        <v>20.649923999999373</v>
      </c>
      <c r="O18">
        <f t="shared" si="6"/>
        <v>3.4252762857140624</v>
      </c>
      <c r="P18">
        <f t="shared" si="7"/>
        <v>13.232733081277619</v>
      </c>
      <c r="Q18">
        <f t="shared" si="8"/>
        <v>96.18620879684579</v>
      </c>
      <c r="R18">
        <f t="shared" si="9"/>
        <v>11.732517633475123</v>
      </c>
    </row>
    <row r="19" spans="1:18" x14ac:dyDescent="0.25">
      <c r="A19">
        <f>Input!G20</f>
        <v>169</v>
      </c>
      <c r="B19">
        <f t="shared" si="0"/>
        <v>16</v>
      </c>
      <c r="C19">
        <f t="shared" si="1"/>
        <v>2.7725887222397811</v>
      </c>
      <c r="D19">
        <f t="shared" si="2"/>
        <v>-2.0128140219970612</v>
      </c>
      <c r="E19" s="4">
        <f>Input!I20</f>
        <v>5399.5129285714283</v>
      </c>
      <c r="F19">
        <f t="shared" si="3"/>
        <v>296.5531237142859</v>
      </c>
      <c r="G19">
        <f t="shared" si="10"/>
        <v>57.412833641832769</v>
      </c>
      <c r="H19">
        <f t="shared" si="4"/>
        <v>57188.078335937025</v>
      </c>
      <c r="I19">
        <f t="shared" si="5"/>
        <v>17509843.443397757</v>
      </c>
      <c r="N19" s="4">
        <f>Input!J20</f>
        <v>20.986836428571223</v>
      </c>
      <c r="O19">
        <f t="shared" si="6"/>
        <v>3.7621887142859123</v>
      </c>
      <c r="P19">
        <f t="shared" si="7"/>
        <v>17.039771971887468</v>
      </c>
      <c r="Q19">
        <f t="shared" si="8"/>
        <v>176.29421716254114</v>
      </c>
      <c r="R19">
        <f t="shared" si="9"/>
        <v>14.154063921900285</v>
      </c>
    </row>
    <row r="20" spans="1:18" x14ac:dyDescent="0.25">
      <c r="A20">
        <f>Input!G21</f>
        <v>170</v>
      </c>
      <c r="B20">
        <f t="shared" si="0"/>
        <v>17</v>
      </c>
      <c r="C20">
        <f t="shared" si="1"/>
        <v>2.8332133440562162</v>
      </c>
      <c r="D20">
        <f t="shared" si="2"/>
        <v>-1.8700773621889011</v>
      </c>
      <c r="E20" s="4">
        <f>Input!I21</f>
        <v>5420.3734228571429</v>
      </c>
      <c r="F20">
        <f t="shared" si="3"/>
        <v>317.4136180000005</v>
      </c>
      <c r="G20">
        <f t="shared" si="10"/>
        <v>78.571318298612837</v>
      </c>
      <c r="H20">
        <f t="shared" si="4"/>
        <v>57045.644126647494</v>
      </c>
      <c r="I20">
        <f t="shared" si="5"/>
        <v>17333216.761912841</v>
      </c>
      <c r="N20" s="4">
        <f>Input!J21</f>
        <v>20.860494285714594</v>
      </c>
      <c r="O20">
        <f t="shared" si="6"/>
        <v>3.6358465714292834</v>
      </c>
      <c r="P20">
        <f t="shared" si="7"/>
        <v>21.158484656780065</v>
      </c>
      <c r="Q20">
        <f t="shared" si="8"/>
        <v>307.04284547018568</v>
      </c>
      <c r="R20">
        <f t="shared" si="9"/>
        <v>13.219380290974074</v>
      </c>
    </row>
    <row r="21" spans="1:18" x14ac:dyDescent="0.25">
      <c r="A21">
        <f>Input!G22</f>
        <v>171</v>
      </c>
      <c r="B21">
        <f t="shared" si="0"/>
        <v>18</v>
      </c>
      <c r="C21">
        <f t="shared" si="1"/>
        <v>2.8903717578961645</v>
      </c>
      <c r="D21">
        <f t="shared" si="2"/>
        <v>-1.7355016596608073</v>
      </c>
      <c r="E21" s="4">
        <f>Input!I22</f>
        <v>5440.9250807142862</v>
      </c>
      <c r="F21">
        <f t="shared" si="3"/>
        <v>337.96527585714375</v>
      </c>
      <c r="G21">
        <f t="shared" si="10"/>
        <v>104.04113881123018</v>
      </c>
      <c r="H21">
        <f t="shared" si="4"/>
        <v>54720.501892675355</v>
      </c>
      <c r="I21">
        <f t="shared" si="5"/>
        <v>17121787.549320005</v>
      </c>
      <c r="N21" s="4">
        <f>Input!J22</f>
        <v>20.551657857143255</v>
      </c>
      <c r="O21">
        <f t="shared" si="6"/>
        <v>3.3270101428579437</v>
      </c>
      <c r="P21">
        <f t="shared" si="7"/>
        <v>25.46982051261735</v>
      </c>
      <c r="Q21">
        <f t="shared" si="8"/>
        <v>490.30405107112466</v>
      </c>
      <c r="R21">
        <f t="shared" si="9"/>
        <v>11.068996490679636</v>
      </c>
    </row>
    <row r="22" spans="1:18" x14ac:dyDescent="0.25">
      <c r="A22">
        <f>Input!G23</f>
        <v>172</v>
      </c>
      <c r="B22">
        <f t="shared" si="0"/>
        <v>19</v>
      </c>
      <c r="C22">
        <f t="shared" si="1"/>
        <v>2.9444389791664403</v>
      </c>
      <c r="D22">
        <f t="shared" si="2"/>
        <v>-1.6082039654567055</v>
      </c>
      <c r="E22" s="4">
        <f>Input!I23</f>
        <v>5463.0068825714279</v>
      </c>
      <c r="F22">
        <f t="shared" si="3"/>
        <v>360.04707771428548</v>
      </c>
      <c r="G22">
        <f t="shared" si="10"/>
        <v>133.89308476432268</v>
      </c>
      <c r="H22">
        <f t="shared" si="4"/>
        <v>51145.628527211826</v>
      </c>
      <c r="I22">
        <f t="shared" si="5"/>
        <v>16875633.047616579</v>
      </c>
      <c r="N22" s="4">
        <f>Input!J23</f>
        <v>22.081801857141727</v>
      </c>
      <c r="O22">
        <f t="shared" si="6"/>
        <v>4.857154142856416</v>
      </c>
      <c r="P22">
        <f t="shared" si="7"/>
        <v>29.851945953092507</v>
      </c>
      <c r="Q22">
        <f t="shared" si="8"/>
        <v>624.73961763704517</v>
      </c>
      <c r="R22">
        <f t="shared" si="9"/>
        <v>23.591946367467244</v>
      </c>
    </row>
    <row r="23" spans="1:18" x14ac:dyDescent="0.25">
      <c r="A23">
        <f>Input!G24</f>
        <v>173</v>
      </c>
      <c r="B23">
        <f t="shared" si="0"/>
        <v>20</v>
      </c>
      <c r="C23">
        <f t="shared" si="1"/>
        <v>2.9957322735539909</v>
      </c>
      <c r="D23">
        <f t="shared" si="2"/>
        <v>-1.487437298513955</v>
      </c>
      <c r="E23" s="4">
        <f>Input!I24</f>
        <v>5486.6047902857154</v>
      </c>
      <c r="F23">
        <f t="shared" si="3"/>
        <v>383.64498542857291</v>
      </c>
      <c r="G23">
        <f t="shared" si="10"/>
        <v>168.08132981900408</v>
      </c>
      <c r="H23">
        <f t="shared" si="4"/>
        <v>46467.689619760793</v>
      </c>
      <c r="I23">
        <f t="shared" si="5"/>
        <v>16595911.519944154</v>
      </c>
      <c r="N23" s="4">
        <f>Input!J24</f>
        <v>23.59790771428743</v>
      </c>
      <c r="O23">
        <f t="shared" si="6"/>
        <v>6.3732600000021193</v>
      </c>
      <c r="P23">
        <f t="shared" si="7"/>
        <v>34.188245054681396</v>
      </c>
      <c r="Q23">
        <f t="shared" si="8"/>
        <v>773.67339359203152</v>
      </c>
      <c r="R23">
        <f t="shared" si="9"/>
        <v>40.618443027627016</v>
      </c>
    </row>
    <row r="24" spans="1:18" x14ac:dyDescent="0.25">
      <c r="A24">
        <f>Input!G25</f>
        <v>174</v>
      </c>
      <c r="B24">
        <f t="shared" si="0"/>
        <v>21</v>
      </c>
      <c r="C24">
        <f t="shared" si="1"/>
        <v>3.044522437723423</v>
      </c>
      <c r="D24">
        <f t="shared" si="2"/>
        <v>-1.3725640860076038</v>
      </c>
      <c r="E24" s="4">
        <f>Input!I25</f>
        <v>5512.7576172857143</v>
      </c>
      <c r="F24">
        <f t="shared" si="3"/>
        <v>409.79781242857189</v>
      </c>
      <c r="G24">
        <f t="shared" si="10"/>
        <v>206.45457521843093</v>
      </c>
      <c r="H24">
        <f t="shared" si="4"/>
        <v>41348.47211909965</v>
      </c>
      <c r="I24">
        <f t="shared" si="5"/>
        <v>16284733.558668958</v>
      </c>
      <c r="N24" s="4">
        <f>Input!J25</f>
        <v>26.152826999998979</v>
      </c>
      <c r="O24">
        <f t="shared" si="6"/>
        <v>8.9281792857136679</v>
      </c>
      <c r="P24">
        <f t="shared" si="7"/>
        <v>38.373245399426857</v>
      </c>
      <c r="Q24">
        <f t="shared" si="8"/>
        <v>867.01191844094069</v>
      </c>
      <c r="R24">
        <f t="shared" si="9"/>
        <v>79.712385357846628</v>
      </c>
    </row>
    <row r="25" spans="1:18" x14ac:dyDescent="0.25">
      <c r="A25">
        <f>Input!G26</f>
        <v>175</v>
      </c>
      <c r="B25">
        <f t="shared" si="0"/>
        <v>22</v>
      </c>
      <c r="C25">
        <f t="shared" si="1"/>
        <v>3.0910424533583161</v>
      </c>
      <c r="D25">
        <f t="shared" si="2"/>
        <v>-1.2630357879828578</v>
      </c>
      <c r="E25" s="4">
        <f>Input!I26</f>
        <v>5540.7775005714293</v>
      </c>
      <c r="F25">
        <f t="shared" si="3"/>
        <v>437.81769571428686</v>
      </c>
      <c r="G25">
        <f t="shared" si="10"/>
        <v>248.77106548802917</v>
      </c>
      <c r="H25">
        <f t="shared" si="4"/>
        <v>35738.628399903406</v>
      </c>
      <c r="I25">
        <f t="shared" si="5"/>
        <v>15944993.374012684</v>
      </c>
      <c r="N25" s="4">
        <f>Input!J26</f>
        <v>28.019883285714968</v>
      </c>
      <c r="O25">
        <f t="shared" si="6"/>
        <v>10.795235571429657</v>
      </c>
      <c r="P25">
        <f t="shared" si="7"/>
        <v>42.316490269598241</v>
      </c>
      <c r="Q25">
        <f t="shared" si="8"/>
        <v>993.58949774681503</v>
      </c>
      <c r="R25">
        <f t="shared" si="9"/>
        <v>116.5371110426602</v>
      </c>
    </row>
    <row r="26" spans="1:18" x14ac:dyDescent="0.25">
      <c r="A26">
        <f>Input!G27</f>
        <v>176</v>
      </c>
      <c r="B26">
        <f t="shared" si="0"/>
        <v>23</v>
      </c>
      <c r="C26">
        <f t="shared" si="1"/>
        <v>3.1354942159291497</v>
      </c>
      <c r="D26">
        <f t="shared" si="2"/>
        <v>-1.1583770549163184</v>
      </c>
      <c r="E26" s="4">
        <f>Input!I27</f>
        <v>5571.2540368571426</v>
      </c>
      <c r="F26">
        <f t="shared" si="3"/>
        <v>468.29423200000019</v>
      </c>
      <c r="G26">
        <f t="shared" si="10"/>
        <v>294.71565472473196</v>
      </c>
      <c r="H26">
        <f t="shared" si="4"/>
        <v>30129.522488906263</v>
      </c>
      <c r="I26">
        <f t="shared" si="5"/>
        <v>15580179.92357447</v>
      </c>
      <c r="N26" s="4">
        <f>Input!J27</f>
        <v>30.476536285713337</v>
      </c>
      <c r="O26">
        <f t="shared" si="6"/>
        <v>13.251888571428026</v>
      </c>
      <c r="P26">
        <f t="shared" si="7"/>
        <v>45.944589236702811</v>
      </c>
      <c r="Q26">
        <f t="shared" si="8"/>
        <v>1068.8126767892584</v>
      </c>
      <c r="R26">
        <f t="shared" si="9"/>
        <v>175.61255070954473</v>
      </c>
    </row>
    <row r="27" spans="1:18" x14ac:dyDescent="0.25">
      <c r="A27">
        <f>Input!G28</f>
        <v>177</v>
      </c>
      <c r="B27">
        <f t="shared" si="0"/>
        <v>24</v>
      </c>
      <c r="C27">
        <f t="shared" si="1"/>
        <v>3.1780538303479458</v>
      </c>
      <c r="D27">
        <f t="shared" si="2"/>
        <v>-1.058173259447605</v>
      </c>
      <c r="E27" s="4">
        <f>Input!I28</f>
        <v>5603.4291734285716</v>
      </c>
      <c r="F27">
        <f t="shared" si="3"/>
        <v>500.46936857142919</v>
      </c>
      <c r="G27">
        <f t="shared" si="10"/>
        <v>343.91743716688092</v>
      </c>
      <c r="H27">
        <f t="shared" si="4"/>
        <v>24508.507226494388</v>
      </c>
      <c r="I27">
        <f t="shared" si="5"/>
        <v>15194184.779342091</v>
      </c>
      <c r="N27" s="4">
        <f>Input!J28</f>
        <v>32.175136571428993</v>
      </c>
      <c r="O27">
        <f t="shared" si="6"/>
        <v>14.950488857143682</v>
      </c>
      <c r="P27">
        <f t="shared" si="7"/>
        <v>49.201782442148954</v>
      </c>
      <c r="Q27">
        <f t="shared" si="8"/>
        <v>1173.1511122462232</v>
      </c>
      <c r="R27">
        <f t="shared" si="9"/>
        <v>223.5171170675774</v>
      </c>
    </row>
    <row r="28" spans="1:18" x14ac:dyDescent="0.25">
      <c r="A28">
        <f>Input!G29</f>
        <v>178</v>
      </c>
      <c r="B28">
        <f t="shared" si="0"/>
        <v>25</v>
      </c>
      <c r="C28">
        <f t="shared" si="1"/>
        <v>3.2188758248682006</v>
      </c>
      <c r="D28">
        <f t="shared" si="2"/>
        <v>-0.96206057503084919</v>
      </c>
      <c r="E28" s="4">
        <f>Input!I29</f>
        <v>5636.1517925714288</v>
      </c>
      <c r="F28">
        <f t="shared" si="3"/>
        <v>533.19198771428637</v>
      </c>
      <c r="G28">
        <f t="shared" si="10"/>
        <v>395.96681830909307</v>
      </c>
      <c r="H28">
        <f t="shared" si="4"/>
        <v>18830.747118283998</v>
      </c>
      <c r="I28">
        <f t="shared" si="5"/>
        <v>14791119.86926423</v>
      </c>
      <c r="N28" s="4">
        <f>Input!J29</f>
        <v>32.722619142857184</v>
      </c>
      <c r="O28">
        <f t="shared" si="6"/>
        <v>15.497971428571873</v>
      </c>
      <c r="P28">
        <f t="shared" si="7"/>
        <v>52.049381142212134</v>
      </c>
      <c r="Q28">
        <f t="shared" si="8"/>
        <v>1336.0055520543956</v>
      </c>
      <c r="R28">
        <f t="shared" si="9"/>
        <v>240.18711840083009</v>
      </c>
    </row>
    <row r="29" spans="1:18" x14ac:dyDescent="0.25">
      <c r="A29">
        <f>Input!G30</f>
        <v>179</v>
      </c>
      <c r="B29">
        <f t="shared" si="0"/>
        <v>26</v>
      </c>
      <c r="C29">
        <f t="shared" si="1"/>
        <v>3.2580965380214821</v>
      </c>
      <c r="D29">
        <f t="shared" si="2"/>
        <v>-0.86971800161663071</v>
      </c>
      <c r="E29" s="4">
        <f>Input!I30</f>
        <v>5669.2674761428561</v>
      </c>
      <c r="F29">
        <f t="shared" si="3"/>
        <v>566.3076712857137</v>
      </c>
      <c r="G29">
        <f t="shared" si="10"/>
        <v>450.43124493019059</v>
      </c>
      <c r="H29">
        <f t="shared" si="4"/>
        <v>13427.34618492697</v>
      </c>
      <c r="I29">
        <f t="shared" si="5"/>
        <v>14375154.315543516</v>
      </c>
      <c r="N29" s="4">
        <f>Input!J30</f>
        <v>33.115683571427326</v>
      </c>
      <c r="O29">
        <f t="shared" si="6"/>
        <v>15.891035857142015</v>
      </c>
      <c r="P29">
        <f t="shared" si="7"/>
        <v>54.464426621097488</v>
      </c>
      <c r="Q29">
        <f t="shared" si="8"/>
        <v>1487.9064750288053</v>
      </c>
      <c r="R29">
        <f t="shared" si="9"/>
        <v>252.52502061297324</v>
      </c>
    </row>
    <row r="30" spans="1:18" x14ac:dyDescent="0.25">
      <c r="A30">
        <f>Input!G31</f>
        <v>180</v>
      </c>
      <c r="B30">
        <f t="shared" si="0"/>
        <v>27</v>
      </c>
      <c r="C30">
        <f t="shared" si="1"/>
        <v>3.2958368660043291</v>
      </c>
      <c r="D30">
        <f t="shared" si="2"/>
        <v>-0.78086089711135132</v>
      </c>
      <c r="E30" s="4">
        <f>Input!I31</f>
        <v>5702.6498821428559</v>
      </c>
      <c r="F30">
        <f t="shared" si="3"/>
        <v>599.69007728571341</v>
      </c>
      <c r="G30">
        <f t="shared" si="10"/>
        <v>506.86910825869336</v>
      </c>
      <c r="H30">
        <f t="shared" si="4"/>
        <v>8615.7322911150168</v>
      </c>
      <c r="I30">
        <f t="shared" si="5"/>
        <v>13950375.962937327</v>
      </c>
      <c r="N30" s="4">
        <f>Input!J31</f>
        <v>33.382405999999719</v>
      </c>
      <c r="O30">
        <f t="shared" si="6"/>
        <v>16.157758285714408</v>
      </c>
      <c r="P30">
        <f t="shared" si="7"/>
        <v>56.437863328502786</v>
      </c>
      <c r="Q30">
        <f t="shared" si="8"/>
        <v>1622.4868622580657</v>
      </c>
      <c r="R30">
        <f t="shared" si="9"/>
        <v>261.07315281957261</v>
      </c>
    </row>
    <row r="31" spans="1:18" x14ac:dyDescent="0.25">
      <c r="A31">
        <f>Input!G32</f>
        <v>181</v>
      </c>
      <c r="B31">
        <f t="shared" si="0"/>
        <v>28</v>
      </c>
      <c r="C31">
        <f t="shared" si="1"/>
        <v>3.3322045101752038</v>
      </c>
      <c r="D31">
        <f t="shared" si="2"/>
        <v>-0.69523568579440242</v>
      </c>
      <c r="E31" s="4">
        <f>Input!I32</f>
        <v>5736.1024781428569</v>
      </c>
      <c r="F31">
        <f t="shared" si="3"/>
        <v>633.14267328571441</v>
      </c>
      <c r="G31">
        <f t="shared" si="10"/>
        <v>564.84157379064675</v>
      </c>
      <c r="H31">
        <f t="shared" si="4"/>
        <v>4665.0401922351321</v>
      </c>
      <c r="I31">
        <f t="shared" si="5"/>
        <v>13520680.109022215</v>
      </c>
      <c r="N31" s="4">
        <f>Input!J32</f>
        <v>33.452596000000995</v>
      </c>
      <c r="O31">
        <f t="shared" si="6"/>
        <v>16.227948285715684</v>
      </c>
      <c r="P31">
        <f t="shared" si="7"/>
        <v>57.972465531953368</v>
      </c>
      <c r="Q31">
        <f t="shared" si="8"/>
        <v>1742.6047201214355</v>
      </c>
      <c r="R31">
        <f t="shared" si="9"/>
        <v>263.34630556386259</v>
      </c>
    </row>
    <row r="32" spans="1:18" x14ac:dyDescent="0.25">
      <c r="A32">
        <f>Input!G33</f>
        <v>182</v>
      </c>
      <c r="B32">
        <f t="shared" si="0"/>
        <v>29</v>
      </c>
      <c r="C32">
        <f t="shared" si="1"/>
        <v>3.3672958299864741</v>
      </c>
      <c r="D32">
        <f t="shared" si="2"/>
        <v>-0.61261549571244511</v>
      </c>
      <c r="E32" s="4">
        <f>Input!I33</f>
        <v>5771.1273322857151</v>
      </c>
      <c r="F32">
        <f t="shared" si="3"/>
        <v>668.16752742857261</v>
      </c>
      <c r="G32">
        <f t="shared" si="10"/>
        <v>623.92227358266621</v>
      </c>
      <c r="H32">
        <f t="shared" si="4"/>
        <v>1957.6424878886955</v>
      </c>
      <c r="I32">
        <f t="shared" si="5"/>
        <v>13089685.530384067</v>
      </c>
      <c r="N32" s="4">
        <f>Input!J33</f>
        <v>35.024854142858203</v>
      </c>
      <c r="O32">
        <f t="shared" si="6"/>
        <v>17.800206428572892</v>
      </c>
      <c r="P32">
        <f t="shared" si="7"/>
        <v>59.080699792019502</v>
      </c>
      <c r="Q32">
        <f t="shared" si="8"/>
        <v>1704.0791323295596</v>
      </c>
      <c r="R32">
        <f t="shared" si="9"/>
        <v>316.84734889980768</v>
      </c>
    </row>
    <row r="33" spans="1:18" x14ac:dyDescent="0.25">
      <c r="A33">
        <f>Input!G34</f>
        <v>183</v>
      </c>
      <c r="B33">
        <f t="shared" si="0"/>
        <v>30</v>
      </c>
      <c r="C33">
        <f t="shared" si="1"/>
        <v>3.4011973816621555</v>
      </c>
      <c r="D33">
        <f t="shared" si="2"/>
        <v>-0.53279653596449905</v>
      </c>
      <c r="E33" s="4">
        <f>Input!I34</f>
        <v>5806.0819964285711</v>
      </c>
      <c r="F33">
        <f t="shared" si="3"/>
        <v>703.12219157142863</v>
      </c>
      <c r="G33">
        <f t="shared" si="10"/>
        <v>683.70492741374801</v>
      </c>
      <c r="H33">
        <f t="shared" si="4"/>
        <v>377.03014736914849</v>
      </c>
      <c r="I33">
        <f t="shared" si="5"/>
        <v>12660676.15337367</v>
      </c>
      <c r="N33" s="4">
        <f>Input!J34</f>
        <v>34.954664142856018</v>
      </c>
      <c r="O33">
        <f t="shared" si="6"/>
        <v>17.730016428570707</v>
      </c>
      <c r="P33">
        <f t="shared" si="7"/>
        <v>59.782653831081817</v>
      </c>
      <c r="Q33">
        <f t="shared" si="8"/>
        <v>1768.4243125070764</v>
      </c>
      <c r="R33">
        <f t="shared" si="9"/>
        <v>314.35348255738717</v>
      </c>
    </row>
    <row r="34" spans="1:18" x14ac:dyDescent="0.25">
      <c r="A34">
        <f>Input!G35</f>
        <v>184</v>
      </c>
      <c r="B34">
        <f t="shared" si="0"/>
        <v>31</v>
      </c>
      <c r="C34">
        <f t="shared" si="1"/>
        <v>3.4339872044851463</v>
      </c>
      <c r="D34">
        <f t="shared" si="2"/>
        <v>-0.45559506822377532</v>
      </c>
      <c r="E34" s="4">
        <f>Input!I35</f>
        <v>5841.1068504285713</v>
      </c>
      <c r="F34">
        <f t="shared" si="3"/>
        <v>738.14704557142886</v>
      </c>
      <c r="G34">
        <f t="shared" si="10"/>
        <v>743.80904597182985</v>
      </c>
      <c r="H34">
        <f t="shared" si="4"/>
        <v>32.058248534140908</v>
      </c>
      <c r="I34">
        <f t="shared" si="5"/>
        <v>12236565.585582901</v>
      </c>
      <c r="N34" s="4">
        <f>Input!J35</f>
        <v>35.024854000000232</v>
      </c>
      <c r="O34">
        <f t="shared" si="6"/>
        <v>17.800206285714921</v>
      </c>
      <c r="P34">
        <f t="shared" si="7"/>
        <v>60.104118558081787</v>
      </c>
      <c r="Q34">
        <f t="shared" si="8"/>
        <v>1789.620993548112</v>
      </c>
      <c r="R34">
        <f t="shared" si="9"/>
        <v>316.847343814005</v>
      </c>
    </row>
    <row r="35" spans="1:18" x14ac:dyDescent="0.25">
      <c r="A35">
        <f>Input!G36</f>
        <v>185</v>
      </c>
      <c r="B35">
        <f t="shared" si="0"/>
        <v>32</v>
      </c>
      <c r="C35">
        <f t="shared" si="1"/>
        <v>3.4657359027997265</v>
      </c>
      <c r="D35">
        <f t="shared" si="2"/>
        <v>-0.38084485923440353</v>
      </c>
      <c r="E35" s="4">
        <f>Input!I36</f>
        <v>5878.3356732857146</v>
      </c>
      <c r="F35">
        <f t="shared" si="3"/>
        <v>775.37586842857218</v>
      </c>
      <c r="G35">
        <f t="shared" si="10"/>
        <v>803.88392085790417</v>
      </c>
      <c r="H35">
        <f t="shared" si="4"/>
        <v>812.70905331354197</v>
      </c>
      <c r="I35">
        <f t="shared" si="5"/>
        <v>11819881.106876576</v>
      </c>
      <c r="N35" s="4">
        <f>Input!J36</f>
        <v>37.228822857143314</v>
      </c>
      <c r="O35">
        <f t="shared" si="6"/>
        <v>20.004175142858003</v>
      </c>
      <c r="P35">
        <f t="shared" si="7"/>
        <v>60.07487488607434</v>
      </c>
      <c r="Q35">
        <f t="shared" si="8"/>
        <v>1605.6609779109979</v>
      </c>
      <c r="R35">
        <f t="shared" si="9"/>
        <v>400.16702314613798</v>
      </c>
    </row>
    <row r="36" spans="1:18" x14ac:dyDescent="0.25">
      <c r="A36">
        <f>Input!G37</f>
        <v>186</v>
      </c>
      <c r="B36">
        <f t="shared" si="0"/>
        <v>33</v>
      </c>
      <c r="C36">
        <f t="shared" si="1"/>
        <v>3.4965075614664802</v>
      </c>
      <c r="D36">
        <f t="shared" si="2"/>
        <v>-0.3083950254334028</v>
      </c>
      <c r="E36" s="4">
        <f>Input!I37</f>
        <v>5919.1582287142855</v>
      </c>
      <c r="F36">
        <f t="shared" si="3"/>
        <v>816.1984238571431</v>
      </c>
      <c r="G36">
        <f t="shared" si="10"/>
        <v>863.61113100208718</v>
      </c>
      <c r="H36">
        <f t="shared" si="4"/>
        <v>2247.9647988122315</v>
      </c>
      <c r="I36">
        <f t="shared" si="5"/>
        <v>11412763.504912086</v>
      </c>
      <c r="N36" s="4">
        <f>Input!J37</f>
        <v>40.822555428570922</v>
      </c>
      <c r="O36">
        <f t="shared" si="6"/>
        <v>23.597907714285611</v>
      </c>
      <c r="P36">
        <f t="shared" si="7"/>
        <v>59.727210144183019</v>
      </c>
      <c r="Q36">
        <f t="shared" si="8"/>
        <v>1305.3264940709907</v>
      </c>
      <c r="R36">
        <f t="shared" si="9"/>
        <v>556.86124849194039</v>
      </c>
    </row>
    <row r="37" spans="1:18" x14ac:dyDescent="0.25">
      <c r="A37">
        <f>Input!G38</f>
        <v>187</v>
      </c>
      <c r="B37">
        <f t="shared" si="0"/>
        <v>34</v>
      </c>
      <c r="C37">
        <f t="shared" si="1"/>
        <v>3.5263605246161616</v>
      </c>
      <c r="D37">
        <f t="shared" si="2"/>
        <v>-0.23810819942624348</v>
      </c>
      <c r="E37" s="4">
        <f>Input!I38</f>
        <v>5962.3251331428564</v>
      </c>
      <c r="F37">
        <f t="shared" si="3"/>
        <v>859.36532828571399</v>
      </c>
      <c r="G37">
        <f t="shared" si="10"/>
        <v>922.70580035446426</v>
      </c>
      <c r="H37">
        <f t="shared" si="4"/>
        <v>4012.0154018921335</v>
      </c>
      <c r="I37">
        <f t="shared" si="5"/>
        <v>11016979.220043033</v>
      </c>
      <c r="N37" s="4">
        <f>Input!J38</f>
        <v>43.166904428570888</v>
      </c>
      <c r="O37">
        <f t="shared" si="6"/>
        <v>25.942256714285577</v>
      </c>
      <c r="P37">
        <f t="shared" si="7"/>
        <v>59.09466935237711</v>
      </c>
      <c r="Q37">
        <f t="shared" si="8"/>
        <v>1099.0824637262913</v>
      </c>
      <c r="R37">
        <f t="shared" si="9"/>
        <v>673.00068342989505</v>
      </c>
    </row>
    <row r="38" spans="1:18" x14ac:dyDescent="0.25">
      <c r="A38">
        <f>Input!G39</f>
        <v>188</v>
      </c>
      <c r="B38">
        <f t="shared" si="0"/>
        <v>35</v>
      </c>
      <c r="C38">
        <f t="shared" si="1"/>
        <v>3.5553480614894135</v>
      </c>
      <c r="D38">
        <f t="shared" si="2"/>
        <v>-0.16985896231129655</v>
      </c>
      <c r="E38" s="4">
        <f>Input!I39</f>
        <v>6009.4367205714289</v>
      </c>
      <c r="F38">
        <f t="shared" si="3"/>
        <v>906.47691571428641</v>
      </c>
      <c r="G38">
        <f t="shared" si="10"/>
        <v>980.91683352606162</v>
      </c>
      <c r="H38">
        <f t="shared" si="4"/>
        <v>5541.301363823849</v>
      </c>
      <c r="I38">
        <f t="shared" si="5"/>
        <v>10633941.540795434</v>
      </c>
      <c r="N38" s="4">
        <f>Input!J39</f>
        <v>47.11158742857242</v>
      </c>
      <c r="O38">
        <f t="shared" si="6"/>
        <v>29.886939714287109</v>
      </c>
      <c r="P38">
        <f t="shared" si="7"/>
        <v>58.211033171597315</v>
      </c>
      <c r="Q38">
        <f t="shared" si="8"/>
        <v>802.25427017844277</v>
      </c>
      <c r="R38">
        <f t="shared" si="9"/>
        <v>893.22916548543208</v>
      </c>
    </row>
    <row r="39" spans="1:18" x14ac:dyDescent="0.25">
      <c r="A39">
        <f>Input!G40</f>
        <v>189</v>
      </c>
      <c r="B39">
        <f t="shared" si="0"/>
        <v>36</v>
      </c>
      <c r="C39">
        <f t="shared" si="1"/>
        <v>3.5835189384561099</v>
      </c>
      <c r="D39">
        <f t="shared" si="2"/>
        <v>-0.10353249689814986</v>
      </c>
      <c r="E39" s="4">
        <f>Input!I40</f>
        <v>6056.7027260000004</v>
      </c>
      <c r="F39">
        <f t="shared" si="3"/>
        <v>953.74292114285799</v>
      </c>
      <c r="G39">
        <f t="shared" si="10"/>
        <v>1038.0263392470931</v>
      </c>
      <c r="H39">
        <f t="shared" si="4"/>
        <v>7103.6945673333094</v>
      </c>
      <c r="I39">
        <f t="shared" si="5"/>
        <v>10264737.98298756</v>
      </c>
      <c r="N39" s="4">
        <f>Input!J40</f>
        <v>47.266005428571589</v>
      </c>
      <c r="O39">
        <f t="shared" si="6"/>
        <v>30.041357714286278</v>
      </c>
      <c r="P39">
        <f t="shared" si="7"/>
        <v>57.109505721031503</v>
      </c>
      <c r="Q39">
        <f t="shared" si="8"/>
        <v>732.68463651506556</v>
      </c>
      <c r="R39">
        <f t="shared" si="9"/>
        <v>902.48317331770761</v>
      </c>
    </row>
    <row r="40" spans="1:18" x14ac:dyDescent="0.25">
      <c r="A40">
        <f>Input!G41</f>
        <v>190</v>
      </c>
      <c r="B40">
        <f t="shared" si="0"/>
        <v>37</v>
      </c>
      <c r="C40">
        <f t="shared" si="1"/>
        <v>3.6109179126442243</v>
      </c>
      <c r="D40">
        <f t="shared" si="2"/>
        <v>-3.9023425491105816E-2</v>
      </c>
      <c r="E40" s="4">
        <f>Input!I41</f>
        <v>6108.9943417142858</v>
      </c>
      <c r="F40">
        <f t="shared" si="3"/>
        <v>1006.0345368571434</v>
      </c>
      <c r="G40">
        <f t="shared" si="10"/>
        <v>1093.8484297772229</v>
      </c>
      <c r="H40">
        <f t="shared" si="4"/>
        <v>7711.2797897791925</v>
      </c>
      <c r="I40">
        <f t="shared" si="5"/>
        <v>9910161.4303499144</v>
      </c>
      <c r="N40" s="4">
        <f>Input!J41</f>
        <v>52.291615714285399</v>
      </c>
      <c r="O40">
        <f t="shared" si="6"/>
        <v>35.066968000000088</v>
      </c>
      <c r="P40">
        <f t="shared" si="7"/>
        <v>55.822090530129721</v>
      </c>
      <c r="Q40">
        <f t="shared" si="8"/>
        <v>430.77511124069468</v>
      </c>
      <c r="R40">
        <f t="shared" si="9"/>
        <v>1229.6922447130303</v>
      </c>
    </row>
    <row r="41" spans="1:18" x14ac:dyDescent="0.25">
      <c r="A41">
        <f>Input!G42</f>
        <v>191</v>
      </c>
      <c r="B41">
        <f t="shared" si="0"/>
        <v>38</v>
      </c>
      <c r="C41">
        <f t="shared" si="1"/>
        <v>3.6375861597263857</v>
      </c>
      <c r="D41">
        <f t="shared" si="2"/>
        <v>2.3765197305951918E-2</v>
      </c>
      <c r="E41" s="4">
        <f>Input!I42</f>
        <v>6166.3957959999998</v>
      </c>
      <c r="F41">
        <f t="shared" si="3"/>
        <v>1063.4359911428573</v>
      </c>
      <c r="G41">
        <f t="shared" si="10"/>
        <v>1148.2275604634094</v>
      </c>
      <c r="H41">
        <f t="shared" si="4"/>
        <v>7189.6102278419876</v>
      </c>
      <c r="I41">
        <f t="shared" si="5"/>
        <v>9570743.0665335599</v>
      </c>
      <c r="N41" s="4">
        <f>Input!J42</f>
        <v>57.401454285713953</v>
      </c>
      <c r="O41">
        <f t="shared" si="6"/>
        <v>40.176806571428642</v>
      </c>
      <c r="P41">
        <f t="shared" si="7"/>
        <v>54.3791306861864</v>
      </c>
      <c r="Q41">
        <f t="shared" si="8"/>
        <v>201.70601026062974</v>
      </c>
      <c r="R41">
        <f t="shared" si="9"/>
        <v>1614.1757862779916</v>
      </c>
    </row>
    <row r="42" spans="1:18" x14ac:dyDescent="0.25">
      <c r="A42">
        <f>Input!G43</f>
        <v>192</v>
      </c>
      <c r="B42">
        <f t="shared" si="0"/>
        <v>39</v>
      </c>
      <c r="C42">
        <f t="shared" si="1"/>
        <v>3.6635616461296463</v>
      </c>
      <c r="D42">
        <f t="shared" si="2"/>
        <v>8.4922760932824304E-2</v>
      </c>
      <c r="E42" s="4">
        <f>Input!I43</f>
        <v>6224.3166570000003</v>
      </c>
      <c r="F42">
        <f t="shared" si="3"/>
        <v>1121.3568521428579</v>
      </c>
      <c r="G42">
        <f t="shared" si="10"/>
        <v>1201.0365494089078</v>
      </c>
      <c r="H42">
        <f t="shared" si="4"/>
        <v>6348.8541564093712</v>
      </c>
      <c r="I42">
        <f t="shared" si="5"/>
        <v>9246785.5567972139</v>
      </c>
      <c r="N42" s="4">
        <f>Input!J43</f>
        <v>57.920861000000514</v>
      </c>
      <c r="O42">
        <f t="shared" si="6"/>
        <v>40.696213285715203</v>
      </c>
      <c r="P42">
        <f t="shared" si="7"/>
        <v>52.80898894549847</v>
      </c>
      <c r="Q42">
        <f t="shared" si="8"/>
        <v>146.71933418423797</v>
      </c>
      <c r="R42">
        <f t="shared" si="9"/>
        <v>1656.1817757964225</v>
      </c>
    </row>
    <row r="43" spans="1:18" x14ac:dyDescent="0.25">
      <c r="A43">
        <f>Input!G44</f>
        <v>193</v>
      </c>
      <c r="B43">
        <f t="shared" si="0"/>
        <v>40</v>
      </c>
      <c r="C43">
        <f t="shared" si="1"/>
        <v>3.6888794541139363</v>
      </c>
      <c r="D43">
        <f t="shared" si="2"/>
        <v>0.1445318642487024</v>
      </c>
      <c r="E43" s="4">
        <f>Input!I44</f>
        <v>6281.6619592857151</v>
      </c>
      <c r="F43">
        <f t="shared" si="3"/>
        <v>1178.7021544285726</v>
      </c>
      <c r="G43">
        <f t="shared" si="10"/>
        <v>1252.1743939711105</v>
      </c>
      <c r="H43">
        <f t="shared" si="4"/>
        <v>5398.1699833960647</v>
      </c>
      <c r="I43">
        <f t="shared" si="5"/>
        <v>8938395.3235682063</v>
      </c>
      <c r="N43" s="4">
        <f>Input!J44</f>
        <v>57.345302285714752</v>
      </c>
      <c r="O43">
        <f t="shared" si="6"/>
        <v>40.120654571429441</v>
      </c>
      <c r="P43">
        <f t="shared" si="7"/>
        <v>51.137844562202567</v>
      </c>
      <c r="Q43">
        <f t="shared" si="8"/>
        <v>121.37847529279155</v>
      </c>
      <c r="R43">
        <f t="shared" si="9"/>
        <v>1609.666923239962</v>
      </c>
    </row>
    <row r="44" spans="1:18" x14ac:dyDescent="0.25">
      <c r="A44">
        <f>Input!G45</f>
        <v>194</v>
      </c>
      <c r="B44">
        <f t="shared" si="0"/>
        <v>41</v>
      </c>
      <c r="C44">
        <f t="shared" si="1"/>
        <v>3.713572066704308</v>
      </c>
      <c r="D44">
        <f t="shared" si="2"/>
        <v>0.20266898638628067</v>
      </c>
      <c r="E44" s="4">
        <f>Input!I45</f>
        <v>6341.6042947142851</v>
      </c>
      <c r="F44">
        <f t="shared" si="3"/>
        <v>1238.6444898571426</v>
      </c>
      <c r="G44">
        <f t="shared" si="10"/>
        <v>1301.5639793396351</v>
      </c>
      <c r="H44">
        <f t="shared" si="4"/>
        <v>3958.8621567374853</v>
      </c>
      <c r="I44">
        <f t="shared" si="5"/>
        <v>8645513.0938313771</v>
      </c>
      <c r="N44" s="4">
        <f>Input!J45</f>
        <v>59.942335428570004</v>
      </c>
      <c r="O44">
        <f t="shared" si="6"/>
        <v>42.717687714284693</v>
      </c>
      <c r="P44">
        <f t="shared" si="7"/>
        <v>49.389585368524692</v>
      </c>
      <c r="Q44">
        <f t="shared" si="8"/>
        <v>44.514218308653199</v>
      </c>
      <c r="R44">
        <f t="shared" si="9"/>
        <v>1824.8008436551495</v>
      </c>
    </row>
    <row r="45" spans="1:18" x14ac:dyDescent="0.25">
      <c r="A45">
        <f>Input!G46</f>
        <v>195</v>
      </c>
      <c r="B45">
        <f t="shared" si="0"/>
        <v>42</v>
      </c>
      <c r="C45">
        <f t="shared" si="1"/>
        <v>3.7376696182833684</v>
      </c>
      <c r="D45">
        <f t="shared" si="2"/>
        <v>0.25940507675505364</v>
      </c>
      <c r="E45" s="4">
        <f>Input!I46</f>
        <v>6402.8521657142855</v>
      </c>
      <c r="F45">
        <f t="shared" si="3"/>
        <v>1299.8923608571431</v>
      </c>
      <c r="G45">
        <f t="shared" si="10"/>
        <v>1349.1497551938364</v>
      </c>
      <c r="H45">
        <f t="shared" si="4"/>
        <v>2426.2908968405077</v>
      </c>
      <c r="I45">
        <f t="shared" si="5"/>
        <v>8367942.174941184</v>
      </c>
      <c r="N45" s="4">
        <f>Input!J46</f>
        <v>61.247871000000487</v>
      </c>
      <c r="O45">
        <f t="shared" si="6"/>
        <v>44.023223285715176</v>
      </c>
      <c r="P45">
        <f t="shared" si="7"/>
        <v>47.58577585420133</v>
      </c>
      <c r="Q45">
        <f t="shared" si="8"/>
        <v>12.691780803227296</v>
      </c>
      <c r="R45">
        <f t="shared" si="9"/>
        <v>1938.0441884639349</v>
      </c>
    </row>
    <row r="46" spans="1:18" x14ac:dyDescent="0.25">
      <c r="A46">
        <f>Input!G47</f>
        <v>196</v>
      </c>
      <c r="B46">
        <f t="shared" si="0"/>
        <v>43</v>
      </c>
      <c r="C46">
        <f t="shared" si="1"/>
        <v>3.7612001156935624</v>
      </c>
      <c r="D46">
        <f t="shared" si="2"/>
        <v>0.31480607561200868</v>
      </c>
      <c r="E46" s="4">
        <f>Input!I47</f>
        <v>6469.0414191428572</v>
      </c>
      <c r="F46">
        <f t="shared" si="3"/>
        <v>1366.0816142857147</v>
      </c>
      <c r="G46">
        <f t="shared" si="10"/>
        <v>1394.8954395783612</v>
      </c>
      <c r="H46">
        <f t="shared" si="4"/>
        <v>830.23652799515344</v>
      </c>
      <c r="I46">
        <f t="shared" si="5"/>
        <v>8105374.1405393891</v>
      </c>
      <c r="N46" s="4">
        <f>Input!J47</f>
        <v>66.189253428571647</v>
      </c>
      <c r="O46">
        <f t="shared" si="6"/>
        <v>48.964605714286336</v>
      </c>
      <c r="P46">
        <f t="shared" si="7"/>
        <v>45.745684384524829</v>
      </c>
      <c r="Q46">
        <f t="shared" si="8"/>
        <v>10.361454527193589</v>
      </c>
      <c r="R46">
        <f t="shared" si="9"/>
        <v>2397.5326127555222</v>
      </c>
    </row>
    <row r="47" spans="1:18" x14ac:dyDescent="0.25">
      <c r="A47">
        <f>Input!G48</f>
        <v>197</v>
      </c>
      <c r="B47">
        <f t="shared" si="0"/>
        <v>44</v>
      </c>
      <c r="C47">
        <f t="shared" si="1"/>
        <v>3.784189633918261</v>
      </c>
      <c r="D47">
        <f t="shared" si="2"/>
        <v>0.3689333747797986</v>
      </c>
      <c r="E47" s="4">
        <f>Input!I48</f>
        <v>6533.5320724285712</v>
      </c>
      <c r="F47">
        <f t="shared" si="3"/>
        <v>1430.5722675714287</v>
      </c>
      <c r="G47">
        <f t="shared" si="10"/>
        <v>1438.7817946679529</v>
      </c>
      <c r="H47">
        <f t="shared" si="4"/>
        <v>67.396335148565029</v>
      </c>
      <c r="I47">
        <f t="shared" si="5"/>
        <v>7857411.7841796307</v>
      </c>
      <c r="N47" s="4">
        <f>Input!J48</f>
        <v>64.490653285713961</v>
      </c>
      <c r="O47">
        <f t="shared" si="6"/>
        <v>47.26600557142865</v>
      </c>
      <c r="P47">
        <f t="shared" si="7"/>
        <v>43.886355089591632</v>
      </c>
      <c r="Q47">
        <f t="shared" si="8"/>
        <v>11.422037379381189</v>
      </c>
      <c r="R47">
        <f t="shared" si="9"/>
        <v>2234.0752826783241</v>
      </c>
    </row>
    <row r="48" spans="1:18" x14ac:dyDescent="0.25">
      <c r="A48">
        <f>Input!G49</f>
        <v>198</v>
      </c>
      <c r="B48">
        <f t="shared" si="0"/>
        <v>45</v>
      </c>
      <c r="C48">
        <f t="shared" si="1"/>
        <v>3.8066624897703196</v>
      </c>
      <c r="D48">
        <f t="shared" si="2"/>
        <v>0.42184422658495607</v>
      </c>
      <c r="E48" s="4">
        <f>Input!I49</f>
        <v>6598.1631058571429</v>
      </c>
      <c r="F48">
        <f t="shared" si="3"/>
        <v>1495.2033010000005</v>
      </c>
      <c r="G48">
        <f t="shared" si="10"/>
        <v>1480.8045069050856</v>
      </c>
      <c r="H48">
        <f t="shared" si="4"/>
        <v>207.32527138775387</v>
      </c>
      <c r="I48">
        <f t="shared" si="5"/>
        <v>7623589.3309256351</v>
      </c>
      <c r="N48" s="4">
        <f>Input!J49</f>
        <v>64.631033428571754</v>
      </c>
      <c r="O48">
        <f t="shared" si="6"/>
        <v>47.406385714286444</v>
      </c>
      <c r="P48">
        <f t="shared" si="7"/>
        <v>42.022712237132843</v>
      </c>
      <c r="Q48">
        <f t="shared" si="8"/>
        <v>28.983940108607136</v>
      </c>
      <c r="R48">
        <f t="shared" si="9"/>
        <v>2247.3654064917018</v>
      </c>
    </row>
    <row r="49" spans="1:18" x14ac:dyDescent="0.25">
      <c r="A49">
        <f>Input!G50</f>
        <v>199</v>
      </c>
      <c r="B49">
        <f t="shared" si="0"/>
        <v>46</v>
      </c>
      <c r="C49">
        <f t="shared" si="1"/>
        <v>3.8286413964890951</v>
      </c>
      <c r="D49">
        <f t="shared" si="2"/>
        <v>0.47359210784633915</v>
      </c>
      <c r="E49" s="4">
        <f>Input!I50</f>
        <v>6663.3275838571426</v>
      </c>
      <c r="F49">
        <f t="shared" si="3"/>
        <v>1560.3677790000002</v>
      </c>
      <c r="G49">
        <f t="shared" si="10"/>
        <v>1520.9721939038029</v>
      </c>
      <c r="H49">
        <f t="shared" si="4"/>
        <v>1552.0121250717179</v>
      </c>
      <c r="I49">
        <f t="shared" si="5"/>
        <v>7403389.9931121031</v>
      </c>
      <c r="N49" s="4">
        <f>Input!J50</f>
        <v>65.16447799999969</v>
      </c>
      <c r="O49">
        <f t="shared" si="6"/>
        <v>47.939830285714379</v>
      </c>
      <c r="P49">
        <f t="shared" si="7"/>
        <v>40.167686998717265</v>
      </c>
      <c r="Q49">
        <f t="shared" si="8"/>
        <v>60.406211273614304</v>
      </c>
      <c r="R49">
        <f t="shared" si="9"/>
        <v>2298.2273278230978</v>
      </c>
    </row>
    <row r="50" spans="1:18" x14ac:dyDescent="0.25">
      <c r="A50">
        <f>Input!G51</f>
        <v>200</v>
      </c>
      <c r="B50">
        <f t="shared" si="0"/>
        <v>47</v>
      </c>
      <c r="C50">
        <f t="shared" si="1"/>
        <v>3.8501476017100584</v>
      </c>
      <c r="D50">
        <f t="shared" si="2"/>
        <v>0.52422704471545356</v>
      </c>
      <c r="E50" s="4">
        <f>Input!I51</f>
        <v>6731.2575512857147</v>
      </c>
      <c r="F50">
        <f t="shared" si="3"/>
        <v>1628.2977464285723</v>
      </c>
      <c r="G50">
        <f t="shared" si="10"/>
        <v>1559.3045523018891</v>
      </c>
      <c r="H50">
        <f t="shared" si="4"/>
        <v>4760.0608358021918</v>
      </c>
      <c r="I50">
        <f t="shared" si="5"/>
        <v>7196261.0221112715</v>
      </c>
      <c r="N50" s="4">
        <f>Input!J51</f>
        <v>67.929967428572127</v>
      </c>
      <c r="O50">
        <f t="shared" si="6"/>
        <v>50.705319714286816</v>
      </c>
      <c r="P50">
        <f t="shared" si="7"/>
        <v>38.332358398086228</v>
      </c>
      <c r="Q50">
        <f t="shared" si="8"/>
        <v>153.09017173219618</v>
      </c>
      <c r="R50">
        <f t="shared" si="9"/>
        <v>2571.0294473280433</v>
      </c>
    </row>
    <row r="51" spans="1:18" x14ac:dyDescent="0.25">
      <c r="A51">
        <f>Input!G52</f>
        <v>201</v>
      </c>
      <c r="B51">
        <f t="shared" si="0"/>
        <v>48</v>
      </c>
      <c r="C51">
        <f t="shared" si="1"/>
        <v>3.8712010109078911</v>
      </c>
      <c r="D51">
        <f t="shared" si="2"/>
        <v>0.57379590331505259</v>
      </c>
      <c r="E51" s="4">
        <f>Input!I52</f>
        <v>6798.0785154285713</v>
      </c>
      <c r="F51">
        <f t="shared" si="3"/>
        <v>1695.1187105714289</v>
      </c>
      <c r="G51">
        <f t="shared" si="10"/>
        <v>1595.8306541798247</v>
      </c>
      <c r="H51">
        <f t="shared" si="4"/>
        <v>9858.1181420223729</v>
      </c>
      <c r="I51">
        <f t="shared" si="5"/>
        <v>7001626.4493749458</v>
      </c>
      <c r="N51" s="4">
        <f>Input!J52</f>
        <v>66.82096414285661</v>
      </c>
      <c r="O51">
        <f t="shared" si="6"/>
        <v>49.596316428571299</v>
      </c>
      <c r="P51">
        <f t="shared" si="7"/>
        <v>36.526101877935631</v>
      </c>
      <c r="Q51">
        <f t="shared" si="8"/>
        <v>170.83050839964835</v>
      </c>
      <c r="R51">
        <f t="shared" si="9"/>
        <v>2459.7946032829714</v>
      </c>
    </row>
    <row r="52" spans="1:18" x14ac:dyDescent="0.25">
      <c r="A52">
        <f>Input!G53</f>
        <v>202</v>
      </c>
      <c r="B52">
        <f t="shared" si="0"/>
        <v>49</v>
      </c>
      <c r="C52">
        <f t="shared" si="1"/>
        <v>3.8918202981106265</v>
      </c>
      <c r="D52">
        <f t="shared" si="2"/>
        <v>0.62234265040825609</v>
      </c>
      <c r="E52" s="4">
        <f>Input!I53</f>
        <v>6866.570003714286</v>
      </c>
      <c r="F52">
        <f t="shared" si="3"/>
        <v>1763.6101988571436</v>
      </c>
      <c r="G52">
        <f t="shared" si="10"/>
        <v>1630.5873945199739</v>
      </c>
      <c r="H52">
        <f t="shared" si="4"/>
        <v>17695.066473724921</v>
      </c>
      <c r="I52">
        <f t="shared" si="5"/>
        <v>6818897.7326070629</v>
      </c>
      <c r="N52" s="4">
        <f>Input!J53</f>
        <v>68.491488285714695</v>
      </c>
      <c r="O52">
        <f t="shared" si="6"/>
        <v>51.266840571429384</v>
      </c>
      <c r="P52">
        <f t="shared" si="7"/>
        <v>34.756740340149157</v>
      </c>
      <c r="Q52">
        <f t="shared" si="8"/>
        <v>272.58340964691939</v>
      </c>
      <c r="R52">
        <f t="shared" si="9"/>
        <v>2628.288942176358</v>
      </c>
    </row>
    <row r="53" spans="1:18" x14ac:dyDescent="0.25">
      <c r="A53">
        <f>Input!G54</f>
        <v>203</v>
      </c>
      <c r="B53">
        <f t="shared" si="0"/>
        <v>50</v>
      </c>
      <c r="C53">
        <f t="shared" si="1"/>
        <v>3.912023005428146</v>
      </c>
      <c r="D53">
        <f t="shared" si="2"/>
        <v>0.66990858773180828</v>
      </c>
      <c r="E53" s="4">
        <f>Input!I54</f>
        <v>6935.5528225714288</v>
      </c>
      <c r="F53">
        <f t="shared" si="3"/>
        <v>1832.5930177142864</v>
      </c>
      <c r="G53">
        <f t="shared" si="10"/>
        <v>1663.6180882366848</v>
      </c>
      <c r="H53">
        <f t="shared" si="4"/>
        <v>28552.526791960423</v>
      </c>
      <c r="I53">
        <f t="shared" si="5"/>
        <v>6647482.5312993005</v>
      </c>
      <c r="N53" s="4">
        <f>Input!J54</f>
        <v>68.982818857142775</v>
      </c>
      <c r="O53">
        <f t="shared" si="6"/>
        <v>51.758171142857464</v>
      </c>
      <c r="P53">
        <f t="shared" si="7"/>
        <v>33.030693716710793</v>
      </c>
      <c r="Q53">
        <f t="shared" si="8"/>
        <v>350.71841074683311</v>
      </c>
      <c r="R53">
        <f t="shared" si="9"/>
        <v>2678.9082800533229</v>
      </c>
    </row>
    <row r="54" spans="1:18" x14ac:dyDescent="0.25">
      <c r="A54">
        <f>Input!G55</f>
        <v>204</v>
      </c>
      <c r="B54">
        <f t="shared" si="0"/>
        <v>51</v>
      </c>
      <c r="C54">
        <f t="shared" si="1"/>
        <v>3.9318256327243257</v>
      </c>
      <c r="D54">
        <f t="shared" si="2"/>
        <v>0.71653256312321156</v>
      </c>
      <c r="E54" s="4">
        <f>Input!I55</f>
        <v>7006.121937428572</v>
      </c>
      <c r="F54">
        <f t="shared" si="3"/>
        <v>1903.1621325714295</v>
      </c>
      <c r="G54">
        <f t="shared" si="10"/>
        <v>1694.9712123691374</v>
      </c>
      <c r="H54">
        <f t="shared" si="4"/>
        <v>43343.459254677153</v>
      </c>
      <c r="I54">
        <f t="shared" si="5"/>
        <v>6486791.833899945</v>
      </c>
      <c r="N54" s="4">
        <f>Input!J55</f>
        <v>70.569114857143177</v>
      </c>
      <c r="O54">
        <f t="shared" si="6"/>
        <v>53.344467142857866</v>
      </c>
      <c r="P54">
        <f t="shared" si="7"/>
        <v>31.353124132452542</v>
      </c>
      <c r="Q54">
        <f t="shared" si="8"/>
        <v>483.61916740130306</v>
      </c>
      <c r="R54">
        <f t="shared" si="9"/>
        <v>2845.6321747554425</v>
      </c>
    </row>
    <row r="55" spans="1:18" x14ac:dyDescent="0.25">
      <c r="A55">
        <f>Input!G56</f>
        <v>205</v>
      </c>
      <c r="B55">
        <f t="shared" si="0"/>
        <v>52</v>
      </c>
      <c r="C55">
        <f t="shared" si="1"/>
        <v>3.9512437185814275</v>
      </c>
      <c r="D55">
        <f t="shared" si="2"/>
        <v>0.76225116114602676</v>
      </c>
      <c r="E55" s="4">
        <f>Input!I56</f>
        <v>7073.9115247142854</v>
      </c>
      <c r="F55">
        <f t="shared" si="3"/>
        <v>1970.951719857143</v>
      </c>
      <c r="G55">
        <f t="shared" si="10"/>
        <v>1724.6992869165558</v>
      </c>
      <c r="H55">
        <f t="shared" si="4"/>
        <v>60640.26072915837</v>
      </c>
      <c r="I55">
        <f t="shared" si="5"/>
        <v>6336245.64972925</v>
      </c>
      <c r="N55" s="4">
        <f>Input!J56</f>
        <v>67.789587285713424</v>
      </c>
      <c r="O55">
        <f t="shared" si="6"/>
        <v>50.564939571428113</v>
      </c>
      <c r="P55">
        <f t="shared" si="7"/>
        <v>29.72807454741843</v>
      </c>
      <c r="Q55">
        <f t="shared" si="8"/>
        <v>434.17494402879805</v>
      </c>
      <c r="R55">
        <f t="shared" si="9"/>
        <v>2556.8131138621766</v>
      </c>
    </row>
    <row r="56" spans="1:18" x14ac:dyDescent="0.25">
      <c r="A56">
        <f>Input!G57</f>
        <v>206</v>
      </c>
      <c r="B56">
        <f t="shared" si="0"/>
        <v>53</v>
      </c>
      <c r="C56">
        <f t="shared" si="1"/>
        <v>3.970291913552122</v>
      </c>
      <c r="D56">
        <f t="shared" si="2"/>
        <v>0.80709887555691384</v>
      </c>
      <c r="E56" s="4">
        <f>Input!I57</f>
        <v>7144.8596659999994</v>
      </c>
      <c r="F56">
        <f t="shared" si="3"/>
        <v>2041.8998611428569</v>
      </c>
      <c r="G56">
        <f t="shared" si="10"/>
        <v>1752.8578863543498</v>
      </c>
      <c r="H56">
        <f t="shared" si="4"/>
        <v>83545.263189639983</v>
      </c>
      <c r="I56">
        <f t="shared" si="5"/>
        <v>6195277.4648953304</v>
      </c>
      <c r="N56" s="4">
        <f>Input!J57</f>
        <v>70.948141285713973</v>
      </c>
      <c r="O56">
        <f t="shared" si="6"/>
        <v>53.723493571428662</v>
      </c>
      <c r="P56">
        <f t="shared" si="7"/>
        <v>28.158599437793995</v>
      </c>
      <c r="Q56">
        <f t="shared" si="8"/>
        <v>653.56381206394815</v>
      </c>
      <c r="R56">
        <f t="shared" si="9"/>
        <v>2886.2137615193369</v>
      </c>
    </row>
    <row r="57" spans="1:18" x14ac:dyDescent="0.25">
      <c r="A57">
        <f>Input!G58</f>
        <v>207</v>
      </c>
      <c r="B57">
        <f t="shared" si="0"/>
        <v>54</v>
      </c>
      <c r="C57">
        <f t="shared" si="1"/>
        <v>3.9889840465642745</v>
      </c>
      <c r="D57">
        <f t="shared" si="2"/>
        <v>0.85110826565130626</v>
      </c>
      <c r="E57" s="4">
        <f>Input!I58</f>
        <v>7216.130681857142</v>
      </c>
      <c r="F57">
        <f t="shared" si="3"/>
        <v>2113.1708769999996</v>
      </c>
      <c r="G57">
        <f t="shared" si="10"/>
        <v>1779.5047729657649</v>
      </c>
      <c r="H57">
        <f t="shared" si="4"/>
        <v>111333.0689813847</v>
      </c>
      <c r="I57">
        <f t="shared" si="5"/>
        <v>6063337.6448290329</v>
      </c>
      <c r="N57" s="4">
        <f>Input!J58</f>
        <v>71.271015857142629</v>
      </c>
      <c r="O57">
        <f t="shared" si="6"/>
        <v>54.046368142857318</v>
      </c>
      <c r="P57">
        <f t="shared" si="7"/>
        <v>26.64688661141507</v>
      </c>
      <c r="Q57">
        <f t="shared" si="8"/>
        <v>750.73158819184482</v>
      </c>
      <c r="R57">
        <f t="shared" si="9"/>
        <v>2921.0099094332622</v>
      </c>
    </row>
    <row r="58" spans="1:18" x14ac:dyDescent="0.25">
      <c r="A58">
        <f>Input!G59</f>
        <v>208</v>
      </c>
      <c r="B58">
        <f t="shared" si="0"/>
        <v>55</v>
      </c>
      <c r="C58">
        <f t="shared" si="1"/>
        <v>4.0073331852324712</v>
      </c>
      <c r="D58">
        <f t="shared" si="2"/>
        <v>0.89431009826290553</v>
      </c>
      <c r="E58" s="4">
        <f>Input!I59</f>
        <v>7289.6898944285704</v>
      </c>
      <c r="F58">
        <f t="shared" si="3"/>
        <v>2186.7300895714279</v>
      </c>
      <c r="G58">
        <f t="shared" si="10"/>
        <v>1804.699142642655</v>
      </c>
      <c r="H58">
        <f t="shared" si="4"/>
        <v>145947.6444112949</v>
      </c>
      <c r="I58">
        <f t="shared" si="5"/>
        <v>5939895.9480925342</v>
      </c>
      <c r="N58" s="4">
        <f>Input!J59</f>
        <v>73.559212571428361</v>
      </c>
      <c r="O58">
        <f t="shared" si="6"/>
        <v>56.33456485714305</v>
      </c>
      <c r="P58">
        <f t="shared" si="7"/>
        <v>25.194369676890105</v>
      </c>
      <c r="Q58">
        <f t="shared" si="8"/>
        <v>969.71175586424874</v>
      </c>
      <c r="R58">
        <f t="shared" si="9"/>
        <v>3173.5831976436566</v>
      </c>
    </row>
    <row r="59" spans="1:18" x14ac:dyDescent="0.25">
      <c r="A59">
        <f>Input!G60</f>
        <v>209</v>
      </c>
      <c r="B59">
        <f t="shared" si="0"/>
        <v>56</v>
      </c>
      <c r="C59">
        <f t="shared" si="1"/>
        <v>4.0253516907351496</v>
      </c>
      <c r="D59">
        <f t="shared" si="2"/>
        <v>0.93673347696825604</v>
      </c>
      <c r="E59" s="4">
        <f>Input!I60</f>
        <v>7363.0946888571425</v>
      </c>
      <c r="F59">
        <f t="shared" si="3"/>
        <v>2260.1348840000001</v>
      </c>
      <c r="G59">
        <f t="shared" si="10"/>
        <v>1828.5009736552911</v>
      </c>
      <c r="H59">
        <f t="shared" si="4"/>
        <v>186307.83255946427</v>
      </c>
      <c r="I59">
        <f t="shared" si="5"/>
        <v>5824443.297880074</v>
      </c>
      <c r="N59" s="4">
        <f>Input!J60</f>
        <v>73.404794428572131</v>
      </c>
      <c r="O59">
        <f t="shared" si="6"/>
        <v>56.18014671428682</v>
      </c>
      <c r="P59">
        <f t="shared" si="7"/>
        <v>23.80183101263605</v>
      </c>
      <c r="Q59">
        <f t="shared" si="8"/>
        <v>1048.3553276757648</v>
      </c>
      <c r="R59">
        <f t="shared" si="9"/>
        <v>3156.2088848387921</v>
      </c>
    </row>
    <row r="60" spans="1:18" x14ac:dyDescent="0.25">
      <c r="A60">
        <f>Input!G61</f>
        <v>210</v>
      </c>
      <c r="B60">
        <f t="shared" si="0"/>
        <v>57</v>
      </c>
      <c r="C60">
        <f t="shared" si="1"/>
        <v>4.0430512678345503</v>
      </c>
      <c r="D60">
        <f t="shared" si="2"/>
        <v>0.97840595985540801</v>
      </c>
      <c r="E60" s="4">
        <f>Input!I61</f>
        <v>7437.6084865714283</v>
      </c>
      <c r="F60">
        <f t="shared" si="3"/>
        <v>2334.6486817142859</v>
      </c>
      <c r="G60">
        <f t="shared" si="10"/>
        <v>1850.9704689852492</v>
      </c>
      <c r="H60">
        <f t="shared" si="4"/>
        <v>233944.61346875524</v>
      </c>
      <c r="I60">
        <f t="shared" si="5"/>
        <v>5716492.9398606988</v>
      </c>
      <c r="N60" s="4">
        <f>Input!J61</f>
        <v>74.513797714285829</v>
      </c>
      <c r="O60">
        <f t="shared" si="6"/>
        <v>57.289150000000518</v>
      </c>
      <c r="P60">
        <f t="shared" si="7"/>
        <v>22.469495329958189</v>
      </c>
      <c r="Q60">
        <f t="shared" si="8"/>
        <v>1212.4083513410003</v>
      </c>
      <c r="R60">
        <f t="shared" si="9"/>
        <v>3282.0467077225594</v>
      </c>
    </row>
    <row r="61" spans="1:18" x14ac:dyDescent="0.25">
      <c r="A61">
        <f>Input!G62</f>
        <v>211</v>
      </c>
      <c r="B61">
        <f t="shared" si="0"/>
        <v>58</v>
      </c>
      <c r="C61">
        <f t="shared" si="1"/>
        <v>4.0604430105464191</v>
      </c>
      <c r="D61">
        <f t="shared" si="2"/>
        <v>1.0193536670502112</v>
      </c>
      <c r="E61" s="4">
        <f>Input!I62</f>
        <v>7515.4773705714297</v>
      </c>
      <c r="F61">
        <f t="shared" si="3"/>
        <v>2412.5175657142872</v>
      </c>
      <c r="G61">
        <f t="shared" si="10"/>
        <v>1872.1675830922409</v>
      </c>
      <c r="H61">
        <f t="shared" si="4"/>
        <v>291978.10371964582</v>
      </c>
      <c r="I61">
        <f t="shared" si="5"/>
        <v>5615581.0982049732</v>
      </c>
      <c r="N61" s="4">
        <f>Input!J62</f>
        <v>77.868884000001344</v>
      </c>
      <c r="O61">
        <f t="shared" si="6"/>
        <v>60.644236285716033</v>
      </c>
      <c r="P61">
        <f t="shared" si="7"/>
        <v>21.197114106991577</v>
      </c>
      <c r="Q61">
        <f t="shared" si="8"/>
        <v>1556.0754481832148</v>
      </c>
      <c r="R61">
        <f t="shared" si="9"/>
        <v>3677.7233946777574</v>
      </c>
    </row>
    <row r="62" spans="1:18" x14ac:dyDescent="0.25">
      <c r="A62">
        <f>Input!G63</f>
        <v>212</v>
      </c>
      <c r="B62">
        <f t="shared" si="0"/>
        <v>59</v>
      </c>
      <c r="C62">
        <f t="shared" si="1"/>
        <v>4.0775374439057197</v>
      </c>
      <c r="D62">
        <f t="shared" si="2"/>
        <v>1.05960137905092</v>
      </c>
      <c r="E62" s="4">
        <f>Input!I63</f>
        <v>7597.684002142857</v>
      </c>
      <c r="F62">
        <f t="shared" si="3"/>
        <v>2494.7241972857146</v>
      </c>
      <c r="G62">
        <f t="shared" si="10"/>
        <v>1892.1516243924505</v>
      </c>
      <c r="H62">
        <f t="shared" si="4"/>
        <v>363093.7056032081</v>
      </c>
      <c r="I62">
        <f t="shared" si="5"/>
        <v>5521267.2260935381</v>
      </c>
      <c r="N62" s="4">
        <f>Input!J63</f>
        <v>82.206631571427351</v>
      </c>
      <c r="O62">
        <f t="shared" si="6"/>
        <v>64.981983857142041</v>
      </c>
      <c r="P62">
        <f t="shared" si="7"/>
        <v>19.984041300209519</v>
      </c>
      <c r="Q62">
        <f t="shared" si="8"/>
        <v>2024.814834356999</v>
      </c>
      <c r="R62">
        <f t="shared" si="9"/>
        <v>4222.6582260098685</v>
      </c>
    </row>
    <row r="63" spans="1:18" x14ac:dyDescent="0.25">
      <c r="A63">
        <f>Input!G64</f>
        <v>213</v>
      </c>
      <c r="B63">
        <f t="shared" si="0"/>
        <v>60</v>
      </c>
      <c r="C63">
        <f t="shared" si="1"/>
        <v>4.0943445622221004</v>
      </c>
      <c r="D63">
        <f t="shared" si="2"/>
        <v>1.0991726267981574</v>
      </c>
      <c r="E63" s="4">
        <f>Input!I64</f>
        <v>7676.2267111428573</v>
      </c>
      <c r="F63">
        <f t="shared" si="3"/>
        <v>2573.2669062857149</v>
      </c>
      <c r="G63">
        <f t="shared" si="10"/>
        <v>1910.9809252202574</v>
      </c>
      <c r="H63">
        <f t="shared" si="4"/>
        <v>438622.72071583546</v>
      </c>
      <c r="I63">
        <f t="shared" si="5"/>
        <v>5433133.9328858228</v>
      </c>
      <c r="N63" s="4">
        <f>Input!J64</f>
        <v>78.542709000000286</v>
      </c>
      <c r="O63">
        <f t="shared" si="6"/>
        <v>61.318061285714975</v>
      </c>
      <c r="P63">
        <f t="shared" si="7"/>
        <v>18.829300827806897</v>
      </c>
      <c r="Q63">
        <f t="shared" si="8"/>
        <v>1805.2947652494931</v>
      </c>
      <c r="R63">
        <f t="shared" si="9"/>
        <v>3759.9046398386977</v>
      </c>
    </row>
    <row r="64" spans="1:18" x14ac:dyDescent="0.25">
      <c r="A64">
        <f>Input!G65</f>
        <v>214</v>
      </c>
      <c r="B64">
        <f t="shared" si="0"/>
        <v>61</v>
      </c>
      <c r="C64">
        <f t="shared" si="1"/>
        <v>4.1108738641733114</v>
      </c>
      <c r="D64">
        <f t="shared" si="2"/>
        <v>1.1380897743000451</v>
      </c>
      <c r="E64" s="4">
        <f>Input!I65</f>
        <v>7756.4399441428568</v>
      </c>
      <c r="F64">
        <f t="shared" si="3"/>
        <v>2653.4801392857144</v>
      </c>
      <c r="G64">
        <f t="shared" si="10"/>
        <v>1928.7125715937032</v>
      </c>
      <c r="H64">
        <f t="shared" si="4"/>
        <v>525288.02717819402</v>
      </c>
      <c r="I64">
        <f t="shared" si="5"/>
        <v>5350786.6574897245</v>
      </c>
      <c r="N64" s="4">
        <f>Input!J65</f>
        <v>80.213232999999491</v>
      </c>
      <c r="O64">
        <f t="shared" si="6"/>
        <v>62.98858528571418</v>
      </c>
      <c r="P64">
        <f t="shared" si="7"/>
        <v>17.73164637344582</v>
      </c>
      <c r="Q64">
        <f t="shared" si="8"/>
        <v>2048.1905197087899</v>
      </c>
      <c r="R64">
        <f t="shared" si="9"/>
        <v>3967.5618762956888</v>
      </c>
    </row>
    <row r="65" spans="1:18" x14ac:dyDescent="0.25">
      <c r="A65">
        <f>Input!G66</f>
        <v>215</v>
      </c>
      <c r="B65">
        <f t="shared" si="0"/>
        <v>62</v>
      </c>
      <c r="C65">
        <f t="shared" si="1"/>
        <v>4.1271343850450917</v>
      </c>
      <c r="D65">
        <f t="shared" si="2"/>
        <v>1.1763740945388821</v>
      </c>
      <c r="E65" s="4">
        <f>Input!I66</f>
        <v>7842.605296714285</v>
      </c>
      <c r="F65">
        <f t="shared" si="3"/>
        <v>2739.6454918571426</v>
      </c>
      <c r="G65">
        <f t="shared" si="10"/>
        <v>1945.4021856807024</v>
      </c>
      <c r="H65">
        <f t="shared" si="4"/>
        <v>630822.42940608261</v>
      </c>
      <c r="I65">
        <f t="shared" si="5"/>
        <v>5273853.1463019559</v>
      </c>
      <c r="N65" s="4">
        <f>Input!J66</f>
        <v>86.16535257142823</v>
      </c>
      <c r="O65">
        <f t="shared" si="6"/>
        <v>68.940704857142919</v>
      </c>
      <c r="P65">
        <f t="shared" si="7"/>
        <v>16.689614086999178</v>
      </c>
      <c r="Q65">
        <f t="shared" si="8"/>
        <v>2730.1764866698004</v>
      </c>
      <c r="R65">
        <f t="shared" si="9"/>
        <v>4752.8207861996889</v>
      </c>
    </row>
    <row r="66" spans="1:18" x14ac:dyDescent="0.25">
      <c r="A66">
        <f>Input!G67</f>
        <v>216</v>
      </c>
      <c r="B66">
        <f t="shared" si="0"/>
        <v>63</v>
      </c>
      <c r="C66">
        <f t="shared" si="1"/>
        <v>4.1431347263915326</v>
      </c>
      <c r="D66">
        <f t="shared" si="2"/>
        <v>1.2140458393045086</v>
      </c>
      <c r="E66" s="4">
        <f>Input!I67</f>
        <v>7935.8738861428574</v>
      </c>
      <c r="F66">
        <f t="shared" si="3"/>
        <v>2832.9140812857149</v>
      </c>
      <c r="G66">
        <f t="shared" si="10"/>
        <v>1961.1037544478386</v>
      </c>
      <c r="H66">
        <f t="shared" si="4"/>
        <v>760053.24598116474</v>
      </c>
      <c r="I66">
        <f t="shared" si="5"/>
        <v>5201982.7843196131</v>
      </c>
      <c r="N66" s="4">
        <f>Input!J67</f>
        <v>93.268589428572341</v>
      </c>
      <c r="O66">
        <f t="shared" si="6"/>
        <v>76.04394171428703</v>
      </c>
      <c r="P66">
        <f t="shared" si="7"/>
        <v>15.701568767136258</v>
      </c>
      <c r="Q66">
        <f t="shared" si="8"/>
        <v>3641.2019728930331</v>
      </c>
      <c r="R66">
        <f t="shared" si="9"/>
        <v>5782.6810714458834</v>
      </c>
    </row>
    <row r="67" spans="1:18" x14ac:dyDescent="0.25">
      <c r="A67">
        <f>Input!G68</f>
        <v>217</v>
      </c>
      <c r="B67">
        <f t="shared" si="0"/>
        <v>64</v>
      </c>
      <c r="C67">
        <f t="shared" si="1"/>
        <v>4.1588830833596715</v>
      </c>
      <c r="D67">
        <f t="shared" si="2"/>
        <v>1.2511243035282529</v>
      </c>
      <c r="E67" s="4">
        <f>Input!I68</f>
        <v>8038.7304417142859</v>
      </c>
      <c r="F67">
        <f t="shared" si="3"/>
        <v>2935.7706368571435</v>
      </c>
      <c r="G67">
        <f t="shared" si="10"/>
        <v>1975.8694985516988</v>
      </c>
      <c r="H67">
        <f t="shared" si="4"/>
        <v>921410.19532008842</v>
      </c>
      <c r="I67">
        <f t="shared" si="5"/>
        <v>5134845.819560932</v>
      </c>
      <c r="N67" s="4">
        <f>Input!J68</f>
        <v>102.85655557142854</v>
      </c>
      <c r="O67">
        <f t="shared" si="6"/>
        <v>85.631907857143233</v>
      </c>
      <c r="P67">
        <f t="shared" si="7"/>
        <v>14.765744103860238</v>
      </c>
      <c r="Q67">
        <f t="shared" si="8"/>
        <v>5022.0131651071197</v>
      </c>
      <c r="R67">
        <f t="shared" si="9"/>
        <v>7332.823643254269</v>
      </c>
    </row>
    <row r="68" spans="1:18" x14ac:dyDescent="0.25">
      <c r="A68">
        <f>Input!G69</f>
        <v>218</v>
      </c>
      <c r="B68">
        <f t="shared" ref="B68:B71" si="11">A68-$A$3</f>
        <v>65</v>
      </c>
      <c r="C68">
        <f t="shared" si="1"/>
        <v>4.1743872698956368</v>
      </c>
      <c r="D68">
        <f t="shared" si="2"/>
        <v>1.2876278846291316</v>
      </c>
      <c r="E68" s="4">
        <f>Input!I69</f>
        <v>8144.1980685714288</v>
      </c>
      <c r="F68">
        <f t="shared" si="3"/>
        <v>3041.2382637142864</v>
      </c>
      <c r="G68">
        <f t="shared" si="10"/>
        <v>1989.7497760931569</v>
      </c>
      <c r="H68">
        <f t="shared" si="4"/>
        <v>1105628.0395997702</v>
      </c>
      <c r="I68">
        <f t="shared" si="5"/>
        <v>5072132.5136645362</v>
      </c>
      <c r="N68" s="4">
        <f>Input!J69</f>
        <v>105.46762685714293</v>
      </c>
      <c r="O68">
        <f t="shared" si="6"/>
        <v>88.242979142857621</v>
      </c>
      <c r="P68">
        <f t="shared" si="7"/>
        <v>13.880277541458183</v>
      </c>
      <c r="Q68">
        <f t="shared" si="8"/>
        <v>5529.8113894587741</v>
      </c>
      <c r="R68">
        <f t="shared" si="9"/>
        <v>7786.8233680068051</v>
      </c>
    </row>
    <row r="69" spans="1:18" x14ac:dyDescent="0.25">
      <c r="A69">
        <f>Input!G70</f>
        <v>219</v>
      </c>
      <c r="B69">
        <f t="shared" si="11"/>
        <v>66</v>
      </c>
      <c r="C69">
        <f t="shared" ref="C69:C71" si="12">LN(B69)</f>
        <v>4.1896547420264252</v>
      </c>
      <c r="D69">
        <f t="shared" ref="D69:D71" si="13">((C69-$Z$3)/$AA$3)</f>
        <v>1.3235741373292538</v>
      </c>
      <c r="E69" s="4">
        <f>Input!I70</f>
        <v>8256.8952744285725</v>
      </c>
      <c r="F69">
        <f t="shared" ref="F69:F71" si="14">E69-$E$4</f>
        <v>3153.9354695714301</v>
      </c>
      <c r="G69">
        <f t="shared" si="10"/>
        <v>2002.7930163901581</v>
      </c>
      <c r="H69">
        <f t="shared" ref="H69:H71" si="15">(F69-G69)^2</f>
        <v>1325128.9475161971</v>
      </c>
      <c r="I69">
        <f t="shared" ref="I69:I71" si="16">(G69-$J$4)^2</f>
        <v>5013552.2453418449</v>
      </c>
      <c r="N69" s="4">
        <f>Input!J70</f>
        <v>112.69720585714367</v>
      </c>
      <c r="O69">
        <f t="shared" ref="O69:O71" si="17">N69-$N$4</f>
        <v>95.472558142858361</v>
      </c>
      <c r="P69">
        <f t="shared" ref="P69:P71" si="18">$Y$3*((1/B69*$AA$3)*(1/SQRT(2*PI()))*EXP(-1*D69*D69/2))</f>
        <v>13.043240297001185</v>
      </c>
      <c r="Q69">
        <f t="shared" ref="Q69:Q71" si="19">(O69-P69)^2</f>
        <v>6794.5924405333471</v>
      </c>
      <c r="R69">
        <f t="shared" ref="R69:R71" si="20">(O69-S69)^2</f>
        <v>9115.0093583414709</v>
      </c>
    </row>
    <row r="70" spans="1:18" x14ac:dyDescent="0.25">
      <c r="A70">
        <f>Input!G71</f>
        <v>220</v>
      </c>
      <c r="B70">
        <f t="shared" si="11"/>
        <v>67</v>
      </c>
      <c r="C70">
        <f t="shared" si="12"/>
        <v>4.2046926193909657</v>
      </c>
      <c r="D70">
        <f t="shared" si="13"/>
        <v>1.3589798243472857</v>
      </c>
      <c r="E70" s="4">
        <f>Input!I71</f>
        <v>8380.5561721428567</v>
      </c>
      <c r="F70">
        <f t="shared" si="14"/>
        <v>3277.5963672857142</v>
      </c>
      <c r="G70">
        <f t="shared" ref="G70:G71" si="21">G69+P70</f>
        <v>2015.0456794292554</v>
      </c>
      <c r="H70">
        <f t="shared" si="15"/>
        <v>1594034.2394068174</v>
      </c>
      <c r="I70">
        <f t="shared" si="16"/>
        <v>4958832.588115871</v>
      </c>
      <c r="N70" s="4">
        <f>Input!J71</f>
        <v>123.66089771428415</v>
      </c>
      <c r="O70">
        <f t="shared" si="17"/>
        <v>106.43624999999884</v>
      </c>
      <c r="P70">
        <f t="shared" si="18"/>
        <v>12.252663039097254</v>
      </c>
      <c r="Q70">
        <f t="shared" si="19"/>
        <v>8870.5480528217104</v>
      </c>
      <c r="R70">
        <f t="shared" si="20"/>
        <v>11328.675314062251</v>
      </c>
    </row>
    <row r="71" spans="1:18" x14ac:dyDescent="0.25">
      <c r="A71">
        <f>Input!G72</f>
        <v>221</v>
      </c>
      <c r="B71">
        <f t="shared" si="11"/>
        <v>68</v>
      </c>
      <c r="C71">
        <f t="shared" si="12"/>
        <v>4.219507705176107</v>
      </c>
      <c r="D71">
        <f t="shared" si="13"/>
        <v>1.3938609633364141</v>
      </c>
      <c r="E71" s="4">
        <f>Input!I72</f>
        <v>8520.0519537142864</v>
      </c>
      <c r="F71">
        <f t="shared" si="14"/>
        <v>3417.0921488571439</v>
      </c>
      <c r="G71">
        <f t="shared" si="21"/>
        <v>2026.5522371273166</v>
      </c>
      <c r="H71">
        <f t="shared" si="15"/>
        <v>1933601.2461135958</v>
      </c>
      <c r="I71">
        <f t="shared" si="16"/>
        <v>4907718.3793754391</v>
      </c>
      <c r="N71" s="4">
        <f>Input!J72</f>
        <v>139.49578157142969</v>
      </c>
      <c r="O71">
        <f t="shared" si="17"/>
        <v>122.27113385714438</v>
      </c>
      <c r="P71">
        <f t="shared" si="18"/>
        <v>11.5065576980613</v>
      </c>
      <c r="Q71">
        <f t="shared" si="19"/>
        <v>12268.791331701315</v>
      </c>
      <c r="R71">
        <f t="shared" si="20"/>
        <v>14950.230174711718</v>
      </c>
    </row>
    <row r="72" spans="1:18" x14ac:dyDescent="0.25">
      <c r="A72">
        <f>Input!G73</f>
        <v>222</v>
      </c>
      <c r="B72">
        <f t="shared" ref="B72:B110" si="22">A72-$A$3</f>
        <v>69</v>
      </c>
      <c r="C72">
        <f t="shared" ref="C72:C110" si="23">LN(B72)</f>
        <v>4.2341065045972597</v>
      </c>
      <c r="D72">
        <f t="shared" ref="D72:D110" si="24">((C72-$Z$3)/$AA$3)</f>
        <v>1.4282328703957952</v>
      </c>
      <c r="E72" s="4">
        <f>Input!I73</f>
        <v>8671.1010238571434</v>
      </c>
      <c r="F72">
        <f t="shared" ref="F72:F110" si="25">E72-$E$4</f>
        <v>3568.141219000001</v>
      </c>
      <c r="G72">
        <f t="shared" ref="G72:G110" si="26">G71+P72</f>
        <v>2037.3551729708918</v>
      </c>
      <c r="H72">
        <f t="shared" ref="H72:H110" si="27">(F72-G72)^2</f>
        <v>2343305.9187174342</v>
      </c>
      <c r="I72">
        <f t="shared" ref="I72:I110" si="28">(G72-$J$4)^2</f>
        <v>4859970.794097418</v>
      </c>
      <c r="N72" s="4">
        <f>Input!J73</f>
        <v>151.04907014285709</v>
      </c>
      <c r="O72">
        <f t="shared" ref="O72:O110" si="29">N72-$N$4</f>
        <v>133.82442242857178</v>
      </c>
      <c r="P72">
        <f t="shared" ref="P72:P110" si="30">$Y$3*((1/B72*$AA$3)*(1/SQRT(2*PI()))*EXP(-1*D72*D72/2))</f>
        <v>10.802935843575069</v>
      </c>
      <c r="Q72">
        <f t="shared" ref="Q72:Q110" si="31">(O72-P72)^2</f>
        <v>15134.286161582526</v>
      </c>
      <c r="R72">
        <f t="shared" ref="R72:R110" si="32">(O72-S72)^2</f>
        <v>17908.976038340825</v>
      </c>
    </row>
    <row r="73" spans="1:18" x14ac:dyDescent="0.25">
      <c r="A73">
        <f>Input!G74</f>
        <v>223</v>
      </c>
      <c r="B73">
        <f t="shared" si="22"/>
        <v>70</v>
      </c>
      <c r="C73">
        <f t="shared" si="23"/>
        <v>4.2484952420493594</v>
      </c>
      <c r="D73">
        <f t="shared" si="24"/>
        <v>1.462110200451362</v>
      </c>
      <c r="E73" s="4">
        <f>Input!I74</f>
        <v>8839.1922475714291</v>
      </c>
      <c r="F73">
        <f t="shared" si="25"/>
        <v>3736.2324427142867</v>
      </c>
      <c r="G73">
        <f t="shared" si="26"/>
        <v>2047.4949970013333</v>
      </c>
      <c r="H73">
        <f t="shared" si="27"/>
        <v>2851834.1605531098</v>
      </c>
      <c r="I73">
        <f t="shared" si="28"/>
        <v>4815366.433540903</v>
      </c>
      <c r="N73" s="4">
        <f>Input!J74</f>
        <v>168.09122371428566</v>
      </c>
      <c r="O73">
        <f t="shared" si="29"/>
        <v>150.86657600000035</v>
      </c>
      <c r="P73">
        <f t="shared" si="30"/>
        <v>10.139824030441458</v>
      </c>
      <c r="Q73">
        <f t="shared" si="31"/>
        <v>19804.018719901753</v>
      </c>
      <c r="R73">
        <f t="shared" si="32"/>
        <v>22760.723753963881</v>
      </c>
    </row>
    <row r="74" spans="1:18" x14ac:dyDescent="0.25">
      <c r="A74">
        <f>Input!G75</f>
        <v>224</v>
      </c>
      <c r="B74">
        <f t="shared" si="22"/>
        <v>71</v>
      </c>
      <c r="C74">
        <f t="shared" si="23"/>
        <v>4.2626798770413155</v>
      </c>
      <c r="D74">
        <f t="shared" si="24"/>
        <v>1.4955069847724294</v>
      </c>
      <c r="E74" s="4">
        <f>Input!I75</f>
        <v>9014.4007461428573</v>
      </c>
      <c r="F74">
        <f t="shared" si="25"/>
        <v>3911.4409412857149</v>
      </c>
      <c r="G74">
        <f t="shared" si="26"/>
        <v>2057.0102734794027</v>
      </c>
      <c r="H74">
        <f t="shared" si="27"/>
        <v>3438913.1017005648</v>
      </c>
      <c r="I74">
        <f t="shared" si="28"/>
        <v>4773696.4367057392</v>
      </c>
      <c r="N74" s="4">
        <f>Input!J75</f>
        <v>175.20849857142821</v>
      </c>
      <c r="O74">
        <f t="shared" si="29"/>
        <v>157.9838508571429</v>
      </c>
      <c r="P74">
        <f t="shared" si="30"/>
        <v>9.5152764780693602</v>
      </c>
      <c r="Q74">
        <f t="shared" si="31"/>
        <v>22042.917578154495</v>
      </c>
      <c r="R74">
        <f t="shared" si="32"/>
        <v>24958.897131651971</v>
      </c>
    </row>
    <row r="75" spans="1:18" x14ac:dyDescent="0.25">
      <c r="A75">
        <f>Input!G76</f>
        <v>225</v>
      </c>
      <c r="B75">
        <f t="shared" si="22"/>
        <v>72</v>
      </c>
      <c r="C75">
        <f t="shared" si="23"/>
        <v>4.2766661190160553</v>
      </c>
      <c r="D75">
        <f t="shared" si="24"/>
        <v>1.5284366658645077</v>
      </c>
      <c r="E75" s="4">
        <f>Input!I76</f>
        <v>9200.3623662857153</v>
      </c>
      <c r="F75">
        <f t="shared" si="25"/>
        <v>4097.4025614285729</v>
      </c>
      <c r="G75">
        <f t="shared" si="26"/>
        <v>2065.937658894889</v>
      </c>
      <c r="H75">
        <f t="shared" si="27"/>
        <v>4126849.6502261898</v>
      </c>
      <c r="I75">
        <f t="shared" si="28"/>
        <v>4734765.6202929178</v>
      </c>
      <c r="N75" s="4">
        <f>Input!J76</f>
        <v>185.96162014285801</v>
      </c>
      <c r="O75">
        <f t="shared" si="29"/>
        <v>168.7369724285727</v>
      </c>
      <c r="P75">
        <f t="shared" si="30"/>
        <v>8.9273854154862544</v>
      </c>
      <c r="Q75">
        <f t="shared" si="31"/>
        <v>25539.104101293251</v>
      </c>
      <c r="R75">
        <f t="shared" si="32"/>
        <v>28472.165864360904</v>
      </c>
    </row>
    <row r="76" spans="1:18" x14ac:dyDescent="0.25">
      <c r="A76">
        <f>Input!G77</f>
        <v>226</v>
      </c>
      <c r="B76">
        <f t="shared" si="22"/>
        <v>73</v>
      </c>
      <c r="C76">
        <f t="shared" si="23"/>
        <v>4.290459441148391</v>
      </c>
      <c r="D76">
        <f t="shared" si="24"/>
        <v>1.5609121299554658</v>
      </c>
      <c r="E76" s="4">
        <f>Input!I77</f>
        <v>9396.1505988571425</v>
      </c>
      <c r="F76">
        <f t="shared" si="25"/>
        <v>4293.1907940000001</v>
      </c>
      <c r="G76">
        <f t="shared" si="26"/>
        <v>2074.3119482862994</v>
      </c>
      <c r="H76">
        <f t="shared" si="27"/>
        <v>4923423.3319557644</v>
      </c>
      <c r="I76">
        <f t="shared" si="28"/>
        <v>4698391.6512351008</v>
      </c>
      <c r="N76" s="4">
        <f>Input!J77</f>
        <v>195.78823257142722</v>
      </c>
      <c r="O76">
        <f t="shared" si="29"/>
        <v>178.5635848571419</v>
      </c>
      <c r="P76">
        <f t="shared" si="30"/>
        <v>8.3742893914105885</v>
      </c>
      <c r="Q76">
        <f t="shared" si="31"/>
        <v>28964.39629112199</v>
      </c>
      <c r="R76">
        <f t="shared" si="32"/>
        <v>31884.953837033718</v>
      </c>
    </row>
    <row r="77" spans="1:18" x14ac:dyDescent="0.25">
      <c r="A77">
        <f>Input!G78</f>
        <v>227</v>
      </c>
      <c r="B77">
        <f t="shared" si="22"/>
        <v>74</v>
      </c>
      <c r="C77">
        <f t="shared" si="23"/>
        <v>4.3040650932041702</v>
      </c>
      <c r="D77">
        <f t="shared" si="24"/>
        <v>1.5929457372715528</v>
      </c>
      <c r="E77" s="4">
        <f>Input!I78</f>
        <v>9601.3162271428573</v>
      </c>
      <c r="F77">
        <f t="shared" si="25"/>
        <v>4498.3564222857149</v>
      </c>
      <c r="G77">
        <f t="shared" si="26"/>
        <v>2082.1661281048091</v>
      </c>
      <c r="H77">
        <f t="shared" si="27"/>
        <v>5837975.5376940118</v>
      </c>
      <c r="I77">
        <f t="shared" si="28"/>
        <v>4664404.254520108</v>
      </c>
      <c r="N77" s="4">
        <f>Input!J78</f>
        <v>205.16562828571477</v>
      </c>
      <c r="O77">
        <f t="shared" si="29"/>
        <v>187.94098057142946</v>
      </c>
      <c r="P77">
        <f t="shared" si="30"/>
        <v>7.85417981850979</v>
      </c>
      <c r="Q77">
        <f t="shared" si="31"/>
        <v>32431.255805421795</v>
      </c>
      <c r="R77">
        <f t="shared" si="32"/>
        <v>35321.812178150431</v>
      </c>
    </row>
    <row r="78" spans="1:18" x14ac:dyDescent="0.25">
      <c r="A78">
        <f>Input!G79</f>
        <v>228</v>
      </c>
      <c r="B78">
        <f t="shared" si="22"/>
        <v>75</v>
      </c>
      <c r="C78">
        <f t="shared" si="23"/>
        <v>4.3174881135363101</v>
      </c>
      <c r="D78">
        <f t="shared" si="24"/>
        <v>1.6245493502812633</v>
      </c>
      <c r="E78" s="4">
        <f>Input!I79</f>
        <v>9812.9814577142861</v>
      </c>
      <c r="F78">
        <f t="shared" si="25"/>
        <v>4710.0216528571436</v>
      </c>
      <c r="G78">
        <f t="shared" si="26"/>
        <v>2089.5314340974069</v>
      </c>
      <c r="H78">
        <f t="shared" si="27"/>
        <v>6866968.9866154529</v>
      </c>
      <c r="I78">
        <f t="shared" si="28"/>
        <v>4632644.4579550568</v>
      </c>
      <c r="N78" s="4">
        <f>Input!J79</f>
        <v>211.66523057142876</v>
      </c>
      <c r="O78">
        <f t="shared" si="29"/>
        <v>194.44058285714345</v>
      </c>
      <c r="P78">
        <f t="shared" si="30"/>
        <v>7.3653059925975608</v>
      </c>
      <c r="Q78">
        <f t="shared" si="31"/>
        <v>34997.159213946499</v>
      </c>
      <c r="R78">
        <f t="shared" si="32"/>
        <v>37807.140261825669</v>
      </c>
    </row>
    <row r="79" spans="1:18" x14ac:dyDescent="0.25">
      <c r="A79">
        <f>Input!G80</f>
        <v>229</v>
      </c>
      <c r="B79">
        <f t="shared" si="22"/>
        <v>76</v>
      </c>
      <c r="C79">
        <f t="shared" si="23"/>
        <v>4.3307333402863311</v>
      </c>
      <c r="D79">
        <f t="shared" si="24"/>
        <v>1.6557343600686094</v>
      </c>
      <c r="E79" s="4">
        <f>Input!I80</f>
        <v>10041.057130857143</v>
      </c>
      <c r="F79">
        <f t="shared" si="25"/>
        <v>4938.097326000001</v>
      </c>
      <c r="G79">
        <f t="shared" si="26"/>
        <v>2096.4374128986706</v>
      </c>
      <c r="H79">
        <f t="shared" si="27"/>
        <v>8075031.0617270609</v>
      </c>
      <c r="I79">
        <f t="shared" si="28"/>
        <v>4602963.8746681688</v>
      </c>
      <c r="N79" s="4">
        <f>Input!J80</f>
        <v>228.07567314285734</v>
      </c>
      <c r="O79">
        <f t="shared" si="29"/>
        <v>210.85102542857203</v>
      </c>
      <c r="P79">
        <f t="shared" si="30"/>
        <v>6.9059788012636316</v>
      </c>
      <c r="Q79">
        <f t="shared" si="31"/>
        <v>41593.582043814989</v>
      </c>
      <c r="R79">
        <f t="shared" si="32"/>
        <v>44458.15492428033</v>
      </c>
    </row>
    <row r="80" spans="1:18" x14ac:dyDescent="0.25">
      <c r="A80">
        <f>Input!G81</f>
        <v>230</v>
      </c>
      <c r="B80">
        <f t="shared" si="22"/>
        <v>77</v>
      </c>
      <c r="C80">
        <f t="shared" si="23"/>
        <v>4.3438054218536841</v>
      </c>
      <c r="D80">
        <f t="shared" si="24"/>
        <v>1.6865117109824581</v>
      </c>
      <c r="E80" s="4">
        <f>Input!I81</f>
        <v>10273.217867142857</v>
      </c>
      <c r="F80">
        <f t="shared" si="25"/>
        <v>5170.2580622857149</v>
      </c>
      <c r="G80">
        <f t="shared" si="26"/>
        <v>2102.9119862109692</v>
      </c>
      <c r="H80">
        <f t="shared" si="27"/>
        <v>9408611.9504111391</v>
      </c>
      <c r="I80">
        <f t="shared" si="28"/>
        <v>4575224.0234799143</v>
      </c>
      <c r="N80" s="4">
        <f>Input!J81</f>
        <v>232.16073628571394</v>
      </c>
      <c r="O80">
        <f t="shared" si="29"/>
        <v>214.93608857142863</v>
      </c>
      <c r="P80">
        <f t="shared" si="30"/>
        <v>6.4745733122985731</v>
      </c>
      <c r="Q80">
        <f t="shared" si="31"/>
        <v>43456.203344132518</v>
      </c>
      <c r="R80">
        <f t="shared" si="32"/>
        <v>46197.522170385011</v>
      </c>
    </row>
    <row r="81" spans="1:18" x14ac:dyDescent="0.25">
      <c r="A81">
        <f>Input!G82</f>
        <v>231</v>
      </c>
      <c r="B81">
        <f t="shared" si="22"/>
        <v>78</v>
      </c>
      <c r="C81">
        <f t="shared" si="23"/>
        <v>4.3567088266895917</v>
      </c>
      <c r="D81">
        <f t="shared" si="24"/>
        <v>1.7168919236954818</v>
      </c>
      <c r="E81" s="4">
        <f>Input!I82</f>
        <v>10526.660238285713</v>
      </c>
      <c r="F81">
        <f t="shared" si="25"/>
        <v>5423.7004334285702</v>
      </c>
      <c r="G81">
        <f t="shared" si="26"/>
        <v>2108.981516621202</v>
      </c>
      <c r="H81">
        <f t="shared" si="27"/>
        <v>10987361.497440612</v>
      </c>
      <c r="I81">
        <f t="shared" si="28"/>
        <v>4549295.6867620191</v>
      </c>
      <c r="N81" s="4">
        <f>Input!J82</f>
        <v>253.44237114285534</v>
      </c>
      <c r="O81">
        <f t="shared" si="29"/>
        <v>236.21772342857003</v>
      </c>
      <c r="P81">
        <f t="shared" si="30"/>
        <v>6.0695304102329617</v>
      </c>
      <c r="Q81">
        <f t="shared" si="31"/>
        <v>52968.190749605732</v>
      </c>
      <c r="R81">
        <f t="shared" si="32"/>
        <v>55798.812861776401</v>
      </c>
    </row>
    <row r="82" spans="1:18" x14ac:dyDescent="0.25">
      <c r="A82">
        <f>Input!G83</f>
        <v>232</v>
      </c>
      <c r="B82">
        <f t="shared" si="22"/>
        <v>79</v>
      </c>
      <c r="C82">
        <f t="shared" si="23"/>
        <v>4.3694478524670215</v>
      </c>
      <c r="D82">
        <f t="shared" si="24"/>
        <v>1.7468851167942541</v>
      </c>
      <c r="E82" s="4">
        <f>Input!I83</f>
        <v>10790.224020142856</v>
      </c>
      <c r="F82">
        <f t="shared" si="25"/>
        <v>5687.2642152857134</v>
      </c>
      <c r="G82">
        <f t="shared" si="26"/>
        <v>2114.6708742504907</v>
      </c>
      <c r="H82">
        <f t="shared" si="27"/>
        <v>12763423.180409215</v>
      </c>
      <c r="I82">
        <f t="shared" si="28"/>
        <v>4525058.3050140217</v>
      </c>
      <c r="N82" s="4">
        <f>Input!J83</f>
        <v>263.56378185714311</v>
      </c>
      <c r="O82">
        <f t="shared" si="29"/>
        <v>246.3391341428578</v>
      </c>
      <c r="P82">
        <f t="shared" si="30"/>
        <v>5.6893576292884607</v>
      </c>
      <c r="Q82">
        <f t="shared" si="31"/>
        <v>57912.314936030874</v>
      </c>
      <c r="R82">
        <f t="shared" si="32"/>
        <v>60682.969010252891</v>
      </c>
    </row>
    <row r="83" spans="1:18" x14ac:dyDescent="0.25">
      <c r="A83">
        <f>Input!G84</f>
        <v>233</v>
      </c>
      <c r="B83">
        <f t="shared" si="22"/>
        <v>80</v>
      </c>
      <c r="C83">
        <f t="shared" si="23"/>
        <v>4.3820266346738812</v>
      </c>
      <c r="D83">
        <f t="shared" si="24"/>
        <v>1.7765010270113588</v>
      </c>
      <c r="E83" s="4">
        <f>Input!I84</f>
        <v>11060.778734714286</v>
      </c>
      <c r="F83">
        <f t="shared" si="25"/>
        <v>5957.8189298571433</v>
      </c>
      <c r="G83">
        <f t="shared" si="26"/>
        <v>2120.0035035634264</v>
      </c>
      <c r="H83">
        <f t="shared" si="27"/>
        <v>14728827.246298024</v>
      </c>
      <c r="I83">
        <f t="shared" si="28"/>
        <v>4502399.4070991501</v>
      </c>
      <c r="N83" s="4">
        <f>Input!J84</f>
        <v>270.55471457142994</v>
      </c>
      <c r="O83">
        <f t="shared" si="29"/>
        <v>253.33006685714463</v>
      </c>
      <c r="P83">
        <f t="shared" si="30"/>
        <v>5.3326293129356301</v>
      </c>
      <c r="Q83">
        <f t="shared" si="31"/>
        <v>61502.729028493843</v>
      </c>
      <c r="R83">
        <f t="shared" si="32"/>
        <v>64176.122773845367</v>
      </c>
    </row>
    <row r="84" spans="1:18" x14ac:dyDescent="0.25">
      <c r="A84">
        <f>Input!G85</f>
        <v>234</v>
      </c>
      <c r="B84">
        <f t="shared" si="22"/>
        <v>81</v>
      </c>
      <c r="C84">
        <f t="shared" si="23"/>
        <v>4.3944491546724391</v>
      </c>
      <c r="D84">
        <f t="shared" si="24"/>
        <v>1.8057490282007622</v>
      </c>
      <c r="E84" s="4">
        <f>Input!I85</f>
        <v>11351.309548571429</v>
      </c>
      <c r="F84">
        <f t="shared" si="25"/>
        <v>6248.3497437142869</v>
      </c>
      <c r="G84">
        <f t="shared" si="26"/>
        <v>2125.0014897773858</v>
      </c>
      <c r="H84">
        <f t="shared" si="27"/>
        <v>17002000.823244493</v>
      </c>
      <c r="I84">
        <f t="shared" si="28"/>
        <v>4481214.0748747168</v>
      </c>
      <c r="N84" s="4">
        <f>Input!J85</f>
        <v>290.53081385714358</v>
      </c>
      <c r="O84">
        <f t="shared" si="29"/>
        <v>273.30616614285827</v>
      </c>
      <c r="P84">
        <f t="shared" si="30"/>
        <v>4.9979862139592459</v>
      </c>
      <c r="Q84">
        <f t="shared" si="31"/>
        <v>71989.279416758465</v>
      </c>
      <c r="R84">
        <f t="shared" si="32"/>
        <v>74696.260451707654</v>
      </c>
    </row>
    <row r="85" spans="1:18" x14ac:dyDescent="0.25">
      <c r="A85">
        <f>Input!G86</f>
        <v>235</v>
      </c>
      <c r="B85">
        <f t="shared" si="22"/>
        <v>82</v>
      </c>
      <c r="C85">
        <f t="shared" si="23"/>
        <v>4.4067192472642533</v>
      </c>
      <c r="D85">
        <f t="shared" si="24"/>
        <v>1.8346381491489381</v>
      </c>
      <c r="E85" s="4">
        <f>Input!I86</f>
        <v>11661.844537571427</v>
      </c>
      <c r="F85">
        <f t="shared" si="25"/>
        <v>6558.8847327142848</v>
      </c>
      <c r="G85">
        <f t="shared" si="26"/>
        <v>2129.6856244117103</v>
      </c>
      <c r="H85">
        <f t="shared" si="27"/>
        <v>19617804.740988325</v>
      </c>
      <c r="I85">
        <f t="shared" si="28"/>
        <v>4461404.4408109905</v>
      </c>
      <c r="N85" s="4">
        <f>Input!J86</f>
        <v>310.53498899999795</v>
      </c>
      <c r="O85">
        <f t="shared" si="29"/>
        <v>293.31034128571264</v>
      </c>
      <c r="P85">
        <f t="shared" si="30"/>
        <v>4.684134634324292</v>
      </c>
      <c r="Q85">
        <f t="shared" si="31"/>
        <v>83305.087165969948</v>
      </c>
      <c r="R85">
        <f t="shared" si="32"/>
        <v>86030.956305141226</v>
      </c>
    </row>
    <row r="86" spans="1:18" x14ac:dyDescent="0.25">
      <c r="A86">
        <f>Input!G87</f>
        <v>236</v>
      </c>
      <c r="B86">
        <f t="shared" si="22"/>
        <v>83</v>
      </c>
      <c r="C86">
        <f t="shared" si="23"/>
        <v>4.4188406077965983</v>
      </c>
      <c r="D86">
        <f t="shared" si="24"/>
        <v>1.8631770903064784</v>
      </c>
      <c r="E86" s="4">
        <f>Input!I87</f>
        <v>11985.771795428573</v>
      </c>
      <c r="F86">
        <f t="shared" si="25"/>
        <v>6882.8119905714302</v>
      </c>
      <c r="G86">
        <f t="shared" si="26"/>
        <v>2134.0754696027966</v>
      </c>
      <c r="H86">
        <f t="shared" si="27"/>
        <v>22550498.545581285</v>
      </c>
      <c r="I86">
        <f t="shared" si="28"/>
        <v>4442879.2171029877</v>
      </c>
      <c r="N86" s="4">
        <f>Input!J87</f>
        <v>323.92725785714538</v>
      </c>
      <c r="O86">
        <f t="shared" si="29"/>
        <v>306.70261014286007</v>
      </c>
      <c r="P86">
        <f t="shared" si="30"/>
        <v>4.3898451910864118</v>
      </c>
      <c r="Q86">
        <f t="shared" si="31"/>
        <v>91393.007852786352</v>
      </c>
      <c r="R86">
        <f t="shared" si="32"/>
        <v>94066.491068443211</v>
      </c>
    </row>
    <row r="87" spans="1:18" x14ac:dyDescent="0.25">
      <c r="A87">
        <f>Input!G88</f>
        <v>237</v>
      </c>
      <c r="B87">
        <f t="shared" si="22"/>
        <v>84</v>
      </c>
      <c r="C87">
        <f t="shared" si="23"/>
        <v>4.4308167988433134</v>
      </c>
      <c r="D87">
        <f t="shared" si="24"/>
        <v>1.89137423951771</v>
      </c>
      <c r="E87" s="4">
        <f>Input!I88</f>
        <v>12334.363850285716</v>
      </c>
      <c r="F87">
        <f t="shared" si="25"/>
        <v>7231.4040454285732</v>
      </c>
      <c r="G87">
        <f t="shared" si="26"/>
        <v>2138.189420885773</v>
      </c>
      <c r="H87">
        <f t="shared" si="27"/>
        <v>25940835.211656656</v>
      </c>
      <c r="I87">
        <f t="shared" si="28"/>
        <v>4425553.2547310367</v>
      </c>
      <c r="N87" s="4">
        <f>Input!J88</f>
        <v>348.59205485714301</v>
      </c>
      <c r="O87">
        <f t="shared" si="29"/>
        <v>331.3674071428577</v>
      </c>
      <c r="P87">
        <f t="shared" si="30"/>
        <v>4.1139512829761387</v>
      </c>
      <c r="Q87">
        <f t="shared" si="31"/>
        <v>107094.82437223545</v>
      </c>
      <c r="R87">
        <f t="shared" si="32"/>
        <v>109804.35851658043</v>
      </c>
    </row>
    <row r="88" spans="1:18" x14ac:dyDescent="0.25">
      <c r="A88">
        <f>Input!G89</f>
        <v>238</v>
      </c>
      <c r="B88">
        <f t="shared" si="22"/>
        <v>85</v>
      </c>
      <c r="C88">
        <f t="shared" si="23"/>
        <v>4.4426512564903167</v>
      </c>
      <c r="D88">
        <f t="shared" si="24"/>
        <v>1.91923768681952</v>
      </c>
      <c r="E88" s="4">
        <f>Input!I89</f>
        <v>12687.700755142856</v>
      </c>
      <c r="F88">
        <f t="shared" si="25"/>
        <v>7584.7409502857136</v>
      </c>
      <c r="G88">
        <f t="shared" si="26"/>
        <v>2142.044768207752</v>
      </c>
      <c r="H88">
        <f t="shared" si="27"/>
        <v>29622941.73040602</v>
      </c>
      <c r="I88">
        <f t="shared" si="28"/>
        <v>4409347.130909211</v>
      </c>
      <c r="N88" s="4">
        <f>Input!J89</f>
        <v>353.33690485714033</v>
      </c>
      <c r="O88">
        <f t="shared" si="29"/>
        <v>336.11225714285501</v>
      </c>
      <c r="P88">
        <f t="shared" si="30"/>
        <v>3.8553473219789094</v>
      </c>
      <c r="Q88">
        <f t="shared" si="31"/>
        <v>110394.65412371779</v>
      </c>
      <c r="R88">
        <f t="shared" si="32"/>
        <v>112971.44940166469</v>
      </c>
    </row>
    <row r="89" spans="1:18" x14ac:dyDescent="0.25">
      <c r="A89">
        <f>Input!G90</f>
        <v>239</v>
      </c>
      <c r="B89">
        <f t="shared" si="22"/>
        <v>86</v>
      </c>
      <c r="C89">
        <f t="shared" si="23"/>
        <v>4.4543472962535073</v>
      </c>
      <c r="D89">
        <f t="shared" si="24"/>
        <v>1.946775238374665</v>
      </c>
      <c r="E89" s="4">
        <f>Input!I90</f>
        <v>13047.846098571428</v>
      </c>
      <c r="F89">
        <f t="shared" si="25"/>
        <v>7944.8862937142858</v>
      </c>
      <c r="G89">
        <f t="shared" si="26"/>
        <v>2145.6577549928693</v>
      </c>
      <c r="H89">
        <f t="shared" si="27"/>
        <v>33631051.644320928</v>
      </c>
      <c r="I89">
        <f t="shared" si="28"/>
        <v>4394186.7633684212</v>
      </c>
      <c r="N89" s="4">
        <f>Input!J90</f>
        <v>360.14534342857223</v>
      </c>
      <c r="O89">
        <f t="shared" si="29"/>
        <v>342.92069571428692</v>
      </c>
      <c r="P89">
        <f t="shared" si="30"/>
        <v>3.6129867851173199</v>
      </c>
      <c r="Q89">
        <f t="shared" si="31"/>
        <v>115129.72133876209</v>
      </c>
      <c r="R89">
        <f t="shared" si="32"/>
        <v>117594.60354917056</v>
      </c>
    </row>
    <row r="90" spans="1:18" x14ac:dyDescent="0.25">
      <c r="A90">
        <f>Input!G91</f>
        <v>240</v>
      </c>
      <c r="B90">
        <f t="shared" si="22"/>
        <v>87</v>
      </c>
      <c r="C90">
        <f t="shared" si="23"/>
        <v>4.4659081186545837</v>
      </c>
      <c r="D90">
        <f t="shared" si="24"/>
        <v>1.9739944295996674</v>
      </c>
      <c r="E90" s="4">
        <f>Input!I91</f>
        <v>13408.819685142857</v>
      </c>
      <c r="F90">
        <f t="shared" si="25"/>
        <v>8305.8598802857141</v>
      </c>
      <c r="G90">
        <f t="shared" si="26"/>
        <v>2149.0436351264707</v>
      </c>
      <c r="H90">
        <f t="shared" si="27"/>
        <v>37906386.276656762</v>
      </c>
      <c r="I90">
        <f t="shared" si="28"/>
        <v>4380003.049947314</v>
      </c>
      <c r="N90" s="4">
        <f>Input!J91</f>
        <v>360.97358657142831</v>
      </c>
      <c r="O90">
        <f t="shared" si="29"/>
        <v>343.748938857143</v>
      </c>
      <c r="P90">
        <f t="shared" si="30"/>
        <v>3.3858801336014088</v>
      </c>
      <c r="Q90">
        <f t="shared" si="31"/>
        <v>115847.01174364502</v>
      </c>
      <c r="R90">
        <f t="shared" si="32"/>
        <v>118163.33296541184</v>
      </c>
    </row>
    <row r="91" spans="1:18" x14ac:dyDescent="0.25">
      <c r="A91">
        <f>Input!G92</f>
        <v>241</v>
      </c>
      <c r="B91">
        <f t="shared" si="22"/>
        <v>88</v>
      </c>
      <c r="C91">
        <f t="shared" si="23"/>
        <v>4.4773368144782069</v>
      </c>
      <c r="D91">
        <f t="shared" si="24"/>
        <v>2.0009025375424572</v>
      </c>
      <c r="E91" s="4">
        <f>Input!I92</f>
        <v>13759.924545142858</v>
      </c>
      <c r="F91">
        <f t="shared" si="25"/>
        <v>8656.9647402857154</v>
      </c>
      <c r="G91">
        <f t="shared" si="26"/>
        <v>2152.2167277659146</v>
      </c>
      <c r="H91">
        <f t="shared" si="27"/>
        <v>42311746.7063803</v>
      </c>
      <c r="I91">
        <f t="shared" si="28"/>
        <v>4366731.5320041776</v>
      </c>
      <c r="N91" s="4">
        <f>Input!J92</f>
        <v>351.10486000000128</v>
      </c>
      <c r="O91">
        <f t="shared" si="29"/>
        <v>333.88021228571597</v>
      </c>
      <c r="P91">
        <f t="shared" si="30"/>
        <v>3.1730926394440191</v>
      </c>
      <c r="Q91">
        <f t="shared" si="31"/>
        <v>109367.19898473364</v>
      </c>
      <c r="R91">
        <f t="shared" si="32"/>
        <v>111475.99615595477</v>
      </c>
    </row>
    <row r="92" spans="1:18" x14ac:dyDescent="0.25">
      <c r="A92">
        <f>Input!G93</f>
        <v>242</v>
      </c>
      <c r="B92">
        <f t="shared" si="22"/>
        <v>89</v>
      </c>
      <c r="C92">
        <f t="shared" si="23"/>
        <v>4.4886363697321396</v>
      </c>
      <c r="D92">
        <f t="shared" si="24"/>
        <v>2.0275065925606919</v>
      </c>
      <c r="E92" s="4">
        <f>Input!I93</f>
        <v>14160.681873714288</v>
      </c>
      <c r="F92">
        <f t="shared" si="25"/>
        <v>9057.7220688571451</v>
      </c>
      <c r="G92">
        <f t="shared" si="26"/>
        <v>2155.1904699193533</v>
      </c>
      <c r="H92">
        <f t="shared" si="27"/>
        <v>47644942.474334717</v>
      </c>
      <c r="I92">
        <f t="shared" si="28"/>
        <v>4354312.0802130187</v>
      </c>
      <c r="N92" s="4">
        <f>Input!J93</f>
        <v>400.75732857142975</v>
      </c>
      <c r="O92">
        <f t="shared" si="29"/>
        <v>383.53268085714444</v>
      </c>
      <c r="P92">
        <f t="shared" si="30"/>
        <v>2.9737421534385553</v>
      </c>
      <c r="Q92">
        <f t="shared" si="31"/>
        <v>144825.105827291</v>
      </c>
      <c r="R92">
        <f t="shared" si="32"/>
        <v>147097.31728546822</v>
      </c>
    </row>
    <row r="93" spans="1:18" x14ac:dyDescent="0.25">
      <c r="A93">
        <f>Input!G94</f>
        <v>243</v>
      </c>
      <c r="B93">
        <f t="shared" si="22"/>
        <v>90</v>
      </c>
      <c r="C93">
        <f t="shared" si="23"/>
        <v>4.499809670330265</v>
      </c>
      <c r="D93">
        <f t="shared" si="24"/>
        <v>2.0538133893476136</v>
      </c>
      <c r="E93" s="4">
        <f>Input!I94</f>
        <v>14564.050273571429</v>
      </c>
      <c r="F93">
        <f t="shared" si="25"/>
        <v>9461.0904687142865</v>
      </c>
      <c r="G93">
        <f t="shared" si="26"/>
        <v>2157.977466762331</v>
      </c>
      <c r="H93">
        <f t="shared" si="27"/>
        <v>53335459.519279696</v>
      </c>
      <c r="I93">
        <f t="shared" si="28"/>
        <v>4342688.6013638927</v>
      </c>
      <c r="N93" s="4">
        <f>Input!J94</f>
        <v>403.36839985714141</v>
      </c>
      <c r="O93">
        <f t="shared" si="29"/>
        <v>386.1437521428561</v>
      </c>
      <c r="P93">
        <f t="shared" si="30"/>
        <v>2.786996842977584</v>
      </c>
      <c r="Q93">
        <f t="shared" si="31"/>
        <v>146962.40183405092</v>
      </c>
      <c r="R93">
        <f t="shared" si="32"/>
        <v>149106.99731896349</v>
      </c>
    </row>
    <row r="94" spans="1:18" x14ac:dyDescent="0.25">
      <c r="A94">
        <f>Input!G95</f>
        <v>244</v>
      </c>
      <c r="B94">
        <f t="shared" si="22"/>
        <v>91</v>
      </c>
      <c r="C94">
        <f t="shared" si="23"/>
        <v>4.5108595065168497</v>
      </c>
      <c r="D94">
        <f t="shared" si="24"/>
        <v>2.0798294973486842</v>
      </c>
      <c r="E94" s="4">
        <f>Input!I95</f>
        <v>14979.968661285715</v>
      </c>
      <c r="F94">
        <f t="shared" si="25"/>
        <v>9877.0088564285725</v>
      </c>
      <c r="G94">
        <f t="shared" si="26"/>
        <v>2160.5895396857973</v>
      </c>
      <c r="H94">
        <f t="shared" si="27"/>
        <v>59543127.071801029</v>
      </c>
      <c r="I94">
        <f t="shared" si="28"/>
        <v>4331808.7648487976</v>
      </c>
      <c r="N94" s="4">
        <f>Input!J95</f>
        <v>415.91838771428593</v>
      </c>
      <c r="O94">
        <f t="shared" si="29"/>
        <v>398.69374000000062</v>
      </c>
      <c r="P94">
        <f t="shared" si="30"/>
        <v>2.6120729234661617</v>
      </c>
      <c r="Q94">
        <f t="shared" si="31"/>
        <v>156880.68699412668</v>
      </c>
      <c r="R94">
        <f t="shared" si="32"/>
        <v>158956.69831518808</v>
      </c>
    </row>
    <row r="95" spans="1:18" x14ac:dyDescent="0.25">
      <c r="A95">
        <f>Input!G96</f>
        <v>245</v>
      </c>
      <c r="B95">
        <f t="shared" si="22"/>
        <v>92</v>
      </c>
      <c r="C95">
        <f t="shared" si="23"/>
        <v>4.5217885770490405</v>
      </c>
      <c r="D95">
        <f t="shared" si="24"/>
        <v>2.1055612706089968</v>
      </c>
      <c r="E95" s="4">
        <f>Input!I96</f>
        <v>15432.849149571428</v>
      </c>
      <c r="F95">
        <f t="shared" si="25"/>
        <v>10329.889344714285</v>
      </c>
      <c r="G95">
        <f t="shared" si="26"/>
        <v>2163.0377720887741</v>
      </c>
      <c r="H95">
        <f t="shared" si="27"/>
        <v>66697464.609295793</v>
      </c>
      <c r="I95">
        <f t="shared" si="28"/>
        <v>4321623.7475783201</v>
      </c>
      <c r="N95" s="4">
        <f>Input!J96</f>
        <v>452.880488285713</v>
      </c>
      <c r="O95">
        <f t="shared" si="29"/>
        <v>435.65584057142769</v>
      </c>
      <c r="P95">
        <f t="shared" si="30"/>
        <v>2.4482324029770428</v>
      </c>
      <c r="Q95">
        <f t="shared" si="31"/>
        <v>187668.83177502986</v>
      </c>
      <c r="R95">
        <f t="shared" si="32"/>
        <v>189796.01142399723</v>
      </c>
    </row>
    <row r="96" spans="1:18" x14ac:dyDescent="0.25">
      <c r="A96">
        <f>Input!G97</f>
        <v>246</v>
      </c>
      <c r="B96">
        <f t="shared" si="22"/>
        <v>93</v>
      </c>
      <c r="C96">
        <f t="shared" si="23"/>
        <v>4.5325994931532563</v>
      </c>
      <c r="D96">
        <f t="shared" si="24"/>
        <v>2.131014857088338</v>
      </c>
      <c r="E96" s="4">
        <f>Input!I97</f>
        <v>15923.941121857144</v>
      </c>
      <c r="F96">
        <f t="shared" si="25"/>
        <v>10820.981317000002</v>
      </c>
      <c r="G96">
        <f t="shared" si="26"/>
        <v>2165.3325529450117</v>
      </c>
      <c r="H96">
        <f t="shared" si="27"/>
        <v>74920255.526686668</v>
      </c>
      <c r="I96">
        <f t="shared" si="28"/>
        <v>4312087.9961390682</v>
      </c>
      <c r="N96" s="4">
        <f>Input!J97</f>
        <v>491.09197228571611</v>
      </c>
      <c r="O96">
        <f t="shared" si="29"/>
        <v>473.8673245714308</v>
      </c>
      <c r="P96">
        <f t="shared" si="30"/>
        <v>2.2947808562374363</v>
      </c>
      <c r="Q96">
        <f t="shared" si="31"/>
        <v>222380.66398601796</v>
      </c>
      <c r="R96">
        <f t="shared" si="32"/>
        <v>224550.24129648574</v>
      </c>
    </row>
    <row r="97" spans="1:18" x14ac:dyDescent="0.25">
      <c r="A97">
        <f>Input!G98</f>
        <v>247</v>
      </c>
      <c r="B97">
        <f t="shared" si="22"/>
        <v>94</v>
      </c>
      <c r="C97">
        <f t="shared" si="23"/>
        <v>4.5432947822700038</v>
      </c>
      <c r="D97">
        <f t="shared" si="24"/>
        <v>2.1561962074781111</v>
      </c>
      <c r="E97" s="4">
        <f>Input!I98</f>
        <v>16437.353542285717</v>
      </c>
      <c r="F97">
        <f t="shared" si="25"/>
        <v>11334.393737428574</v>
      </c>
      <c r="G97">
        <f t="shared" si="26"/>
        <v>2167.4836181859746</v>
      </c>
      <c r="H97">
        <f t="shared" si="27"/>
        <v>84032241.134272352</v>
      </c>
      <c r="I97">
        <f t="shared" si="28"/>
        <v>4303159.0050667878</v>
      </c>
      <c r="N97" s="4">
        <f>Input!J98</f>
        <v>513.41242042857266</v>
      </c>
      <c r="O97">
        <f t="shared" si="29"/>
        <v>496.18777271428735</v>
      </c>
      <c r="P97">
        <f t="shared" si="30"/>
        <v>2.151065240963121</v>
      </c>
      <c r="Q97">
        <f t="shared" si="31"/>
        <v>244072.26833108292</v>
      </c>
      <c r="R97">
        <f t="shared" si="32"/>
        <v>246202.30579116527</v>
      </c>
    </row>
    <row r="98" spans="1:18" x14ac:dyDescent="0.25">
      <c r="A98">
        <f>Input!G99</f>
        <v>248</v>
      </c>
      <c r="B98">
        <f t="shared" si="22"/>
        <v>95</v>
      </c>
      <c r="C98">
        <f t="shared" si="23"/>
        <v>4.5538768916005408</v>
      </c>
      <c r="D98">
        <f t="shared" si="24"/>
        <v>2.1811110835517153</v>
      </c>
      <c r="E98" s="4">
        <f>Input!I99</f>
        <v>16967.906382285717</v>
      </c>
      <c r="F98">
        <f t="shared" si="25"/>
        <v>11864.946577428575</v>
      </c>
      <c r="G98">
        <f t="shared" si="26"/>
        <v>2169.5000899528854</v>
      </c>
      <c r="H98">
        <f t="shared" si="27"/>
        <v>94001682.591504663</v>
      </c>
      <c r="I98">
        <f t="shared" si="28"/>
        <v>4294797.1101738755</v>
      </c>
      <c r="N98" s="4">
        <f>Input!J99</f>
        <v>530.55284000000029</v>
      </c>
      <c r="O98">
        <f t="shared" si="29"/>
        <v>513.32819228571498</v>
      </c>
      <c r="P98">
        <f t="shared" si="30"/>
        <v>2.0164717669109837</v>
      </c>
      <c r="Q98">
        <f t="shared" si="31"/>
        <v>261439.67553989953</v>
      </c>
      <c r="R98">
        <f t="shared" si="32"/>
        <v>263505.83299531997</v>
      </c>
    </row>
    <row r="99" spans="1:18" x14ac:dyDescent="0.25">
      <c r="A99">
        <f>Input!G100</f>
        <v>249</v>
      </c>
      <c r="B99">
        <f t="shared" si="22"/>
        <v>96</v>
      </c>
      <c r="C99">
        <f t="shared" si="23"/>
        <v>4.5643481914678361</v>
      </c>
      <c r="D99">
        <f t="shared" si="24"/>
        <v>2.2057650660777091</v>
      </c>
      <c r="E99" s="4">
        <f>Input!I100</f>
        <v>17462.493821</v>
      </c>
      <c r="F99">
        <f t="shared" si="25"/>
        <v>12359.534016142858</v>
      </c>
      <c r="G99">
        <f t="shared" si="26"/>
        <v>2171.3905137786373</v>
      </c>
      <c r="H99">
        <f t="shared" si="27"/>
        <v>103798268.0247663</v>
      </c>
      <c r="I99">
        <f t="shared" si="28"/>
        <v>4286965.2959323982</v>
      </c>
      <c r="N99" s="4">
        <f>Input!J100</f>
        <v>494.58743871428305</v>
      </c>
      <c r="O99">
        <f t="shared" si="29"/>
        <v>477.36279099999774</v>
      </c>
      <c r="P99">
        <f t="shared" si="30"/>
        <v>1.8904238257519506</v>
      </c>
      <c r="Q99">
        <f t="shared" si="31"/>
        <v>226073.9719462808</v>
      </c>
      <c r="R99">
        <f t="shared" si="32"/>
        <v>227875.23423130752</v>
      </c>
    </row>
    <row r="100" spans="1:18" x14ac:dyDescent="0.25">
      <c r="A100">
        <f>Input!G101</f>
        <v>250</v>
      </c>
      <c r="B100">
        <f t="shared" si="22"/>
        <v>97</v>
      </c>
      <c r="C100">
        <f t="shared" si="23"/>
        <v>4.5747109785033828</v>
      </c>
      <c r="D100">
        <f t="shared" si="24"/>
        <v>2.2301635623229465</v>
      </c>
      <c r="E100" s="4">
        <f>Input!I101</f>
        <v>17977.141586999998</v>
      </c>
      <c r="F100">
        <f t="shared" si="25"/>
        <v>12874.181782142856</v>
      </c>
      <c r="G100">
        <f t="shared" si="26"/>
        <v>2173.1628937665655</v>
      </c>
      <c r="H100">
        <f t="shared" si="27"/>
        <v>114511805.24938612</v>
      </c>
      <c r="I100">
        <f t="shared" si="28"/>
        <v>4279629.0159739684</v>
      </c>
      <c r="N100" s="4">
        <f>Input!J101</f>
        <v>514.64776599999823</v>
      </c>
      <c r="O100">
        <f t="shared" si="29"/>
        <v>497.42311828571292</v>
      </c>
      <c r="P100">
        <f t="shared" si="30"/>
        <v>1.7723799879283622</v>
      </c>
      <c r="Q100">
        <f t="shared" si="31"/>
        <v>245669.6543751389</v>
      </c>
      <c r="R100">
        <f t="shared" si="32"/>
        <v>247429.75860508234</v>
      </c>
    </row>
    <row r="101" spans="1:18" x14ac:dyDescent="0.25">
      <c r="A101">
        <f>Input!G102</f>
        <v>251</v>
      </c>
      <c r="B101">
        <f t="shared" si="22"/>
        <v>98</v>
      </c>
      <c r="C101">
        <f t="shared" si="23"/>
        <v>4.5849674786705723</v>
      </c>
      <c r="D101">
        <f t="shared" si="24"/>
        <v>2.2543118131709146</v>
      </c>
      <c r="E101" s="4">
        <f>Input!I102</f>
        <v>18507.273286428572</v>
      </c>
      <c r="F101">
        <f t="shared" si="25"/>
        <v>13404.313481571429</v>
      </c>
      <c r="G101">
        <f t="shared" si="26"/>
        <v>2174.8247258375768</v>
      </c>
      <c r="H101">
        <f t="shared" si="27"/>
        <v>126101417.71515301</v>
      </c>
      <c r="I101">
        <f t="shared" si="28"/>
        <v>4272756.0258258078</v>
      </c>
      <c r="N101" s="4">
        <f>Input!J102</f>
        <v>530.13169942857348</v>
      </c>
      <c r="O101">
        <f t="shared" si="29"/>
        <v>512.90705171428817</v>
      </c>
      <c r="P101">
        <f t="shared" si="30"/>
        <v>1.66183207101149</v>
      </c>
      <c r="Q101">
        <f t="shared" si="31"/>
        <v>261371.67460810224</v>
      </c>
      <c r="R101">
        <f t="shared" si="32"/>
        <v>263073.64369824348</v>
      </c>
    </row>
    <row r="102" spans="1:18" x14ac:dyDescent="0.25">
      <c r="A102">
        <f>Input!G103</f>
        <v>252</v>
      </c>
      <c r="B102">
        <f t="shared" si="22"/>
        <v>99</v>
      </c>
      <c r="C102">
        <f t="shared" si="23"/>
        <v>4.5951198501345898</v>
      </c>
      <c r="D102">
        <f t="shared" si="24"/>
        <v>2.27821489987871</v>
      </c>
      <c r="E102" s="4">
        <f>Input!I103</f>
        <v>19036.871541142853</v>
      </c>
      <c r="F102">
        <f t="shared" si="25"/>
        <v>13933.911736285711</v>
      </c>
      <c r="G102">
        <f t="shared" si="26"/>
        <v>2176.3830291202567</v>
      </c>
      <c r="H102">
        <f t="shared" si="27"/>
        <v>138239481.29981974</v>
      </c>
      <c r="I102">
        <f t="shared" si="28"/>
        <v>4266316.227057741</v>
      </c>
      <c r="N102" s="4">
        <f>Input!J103</f>
        <v>529.59825471428121</v>
      </c>
      <c r="O102">
        <f t="shared" si="29"/>
        <v>512.3736069999959</v>
      </c>
      <c r="P102">
        <f t="shared" si="30"/>
        <v>1.5583032826796179</v>
      </c>
      <c r="Q102">
        <f t="shared" si="31"/>
        <v>260932.27451181409</v>
      </c>
      <c r="R102">
        <f t="shared" si="32"/>
        <v>262526.71315018623</v>
      </c>
    </row>
    <row r="103" spans="1:18" x14ac:dyDescent="0.25">
      <c r="A103">
        <f>Input!G104</f>
        <v>253</v>
      </c>
      <c r="B103">
        <f t="shared" si="22"/>
        <v>100</v>
      </c>
      <c r="C103">
        <f t="shared" si="23"/>
        <v>4.6051701859880918</v>
      </c>
      <c r="D103">
        <f t="shared" si="24"/>
        <v>2.3018777504944667</v>
      </c>
      <c r="E103" s="4">
        <f>Input!I104</f>
        <v>19569.993338428572</v>
      </c>
      <c r="F103">
        <f t="shared" si="25"/>
        <v>14467.03353357143</v>
      </c>
      <c r="G103">
        <f t="shared" si="26"/>
        <v>2177.844375560519</v>
      </c>
      <c r="H103">
        <f t="shared" si="27"/>
        <v>151024170.16137293</v>
      </c>
      <c r="I103">
        <f t="shared" si="28"/>
        <v>4260281.5220676297</v>
      </c>
      <c r="N103" s="4">
        <f>Input!J104</f>
        <v>533.12179728571937</v>
      </c>
      <c r="O103">
        <f t="shared" si="29"/>
        <v>515.89714957143406</v>
      </c>
      <c r="P103">
        <f t="shared" si="30"/>
        <v>1.4613464402624692</v>
      </c>
      <c r="Q103">
        <f t="shared" si="31"/>
        <v>264644.19554321357</v>
      </c>
      <c r="R103">
        <f t="shared" si="32"/>
        <v>266149.8689359306</v>
      </c>
    </row>
    <row r="104" spans="1:18" x14ac:dyDescent="0.25">
      <c r="A104">
        <f>Input!G105</f>
        <v>254</v>
      </c>
      <c r="B104">
        <f t="shared" si="22"/>
        <v>101</v>
      </c>
      <c r="C104">
        <f t="shared" si="23"/>
        <v>4.6151205168412597</v>
      </c>
      <c r="D104">
        <f t="shared" si="24"/>
        <v>2.3253051459554679</v>
      </c>
      <c r="E104" s="4">
        <f>Input!I105</f>
        <v>20163.127661285715</v>
      </c>
      <c r="F104">
        <f t="shared" si="25"/>
        <v>15060.167856428572</v>
      </c>
      <c r="G104">
        <f t="shared" si="26"/>
        <v>2179.2149178283344</v>
      </c>
      <c r="H104">
        <f t="shared" si="27"/>
        <v>165918948.60643411</v>
      </c>
      <c r="I104">
        <f t="shared" si="28"/>
        <v>4254625.6787827257</v>
      </c>
      <c r="N104" s="4">
        <f>Input!J105</f>
        <v>593.13432285714225</v>
      </c>
      <c r="O104">
        <f t="shared" si="29"/>
        <v>575.90967514285694</v>
      </c>
      <c r="P104">
        <f t="shared" si="30"/>
        <v>1.3705422678153227</v>
      </c>
      <c r="Q104">
        <f t="shared" si="31"/>
        <v>330095.21520480479</v>
      </c>
      <c r="R104">
        <f t="shared" si="32"/>
        <v>331671.95392315101</v>
      </c>
    </row>
    <row r="105" spans="1:18" x14ac:dyDescent="0.25">
      <c r="A105">
        <f>Input!G106</f>
        <v>255</v>
      </c>
      <c r="B105">
        <f t="shared" si="22"/>
        <v>102</v>
      </c>
      <c r="C105">
        <f t="shared" si="23"/>
        <v>4.6249728132842707</v>
      </c>
      <c r="D105">
        <f t="shared" si="24"/>
        <v>2.348501725885868</v>
      </c>
      <c r="E105" s="4">
        <f>Input!I106</f>
        <v>20765.176125285714</v>
      </c>
      <c r="F105">
        <f t="shared" si="25"/>
        <v>15662.216320428572</v>
      </c>
      <c r="G105">
        <f t="shared" si="26"/>
        <v>2180.5004155992037</v>
      </c>
      <c r="H105">
        <f t="shared" si="27"/>
        <v>181756663.73852918</v>
      </c>
      <c r="I105">
        <f t="shared" si="28"/>
        <v>4249324.2046018029</v>
      </c>
      <c r="N105" s="4">
        <f>Input!J106</f>
        <v>602.04846399999951</v>
      </c>
      <c r="O105">
        <f t="shared" si="29"/>
        <v>584.8238162857142</v>
      </c>
      <c r="P105">
        <f t="shared" si="30"/>
        <v>1.2854977708695894</v>
      </c>
      <c r="Q105">
        <f t="shared" si="31"/>
        <v>340516.96917513222</v>
      </c>
      <c r="R105">
        <f t="shared" si="32"/>
        <v>342018.89609498682</v>
      </c>
    </row>
    <row r="106" spans="1:18" x14ac:dyDescent="0.25">
      <c r="A106">
        <f>Input!G107</f>
        <v>256</v>
      </c>
      <c r="B106">
        <f t="shared" si="22"/>
        <v>103</v>
      </c>
      <c r="C106">
        <f t="shared" si="23"/>
        <v>4.6347289882296359</v>
      </c>
      <c r="D106">
        <f t="shared" si="24"/>
        <v>2.3714719941115736</v>
      </c>
      <c r="E106" s="4">
        <f>Input!I107</f>
        <v>21380.644934142856</v>
      </c>
      <c r="F106">
        <f t="shared" si="25"/>
        <v>16277.685129285714</v>
      </c>
      <c r="G106">
        <f t="shared" si="26"/>
        <v>2181.7062602875385</v>
      </c>
      <c r="H106">
        <f t="shared" si="27"/>
        <v>198696620.2752431</v>
      </c>
      <c r="I106">
        <f t="shared" si="28"/>
        <v>4244354.2289474793</v>
      </c>
      <c r="N106" s="4">
        <f>Input!J107</f>
        <v>615.46880885714199</v>
      </c>
      <c r="O106">
        <f t="shared" si="29"/>
        <v>598.24416114285668</v>
      </c>
      <c r="P106">
        <f t="shared" si="30"/>
        <v>1.2058446883347911</v>
      </c>
      <c r="Q106">
        <f t="shared" si="31"/>
        <v>356454.75131484988</v>
      </c>
      <c r="R106">
        <f t="shared" si="32"/>
        <v>357896.0763415203</v>
      </c>
    </row>
    <row r="107" spans="1:18" x14ac:dyDescent="0.25">
      <c r="A107">
        <f>Input!G108</f>
        <v>257</v>
      </c>
      <c r="B107">
        <f t="shared" si="22"/>
        <v>104</v>
      </c>
      <c r="C107">
        <f t="shared" si="23"/>
        <v>4.6443908991413725</v>
      </c>
      <c r="D107">
        <f t="shared" si="24"/>
        <v>2.3942203239086832</v>
      </c>
      <c r="E107" s="4">
        <f>Input!I108</f>
        <v>22012.327653571432</v>
      </c>
      <c r="F107">
        <f t="shared" si="25"/>
        <v>16909.36784871429</v>
      </c>
      <c r="G107">
        <f t="shared" si="26"/>
        <v>2182.8374983080171</v>
      </c>
      <c r="H107">
        <f t="shared" si="27"/>
        <v>216870696.16143709</v>
      </c>
      <c r="I107">
        <f t="shared" si="28"/>
        <v>4239694.3938401621</v>
      </c>
      <c r="N107" s="4">
        <f>Input!J108</f>
        <v>631.68271942857609</v>
      </c>
      <c r="O107">
        <f t="shared" si="29"/>
        <v>614.45807171429078</v>
      </c>
      <c r="P107">
        <f t="shared" si="30"/>
        <v>1.1312380204787069</v>
      </c>
      <c r="Q107">
        <f t="shared" si="31"/>
        <v>376169.80492887704</v>
      </c>
      <c r="R107">
        <f t="shared" si="32"/>
        <v>377558.72189484449</v>
      </c>
    </row>
    <row r="108" spans="1:18" x14ac:dyDescent="0.25">
      <c r="A108">
        <f>Input!G109</f>
        <v>258</v>
      </c>
      <c r="B108">
        <f t="shared" si="22"/>
        <v>105</v>
      </c>
      <c r="C108">
        <f t="shared" si="23"/>
        <v>4.6539603501575231</v>
      </c>
      <c r="D108">
        <f t="shared" si="24"/>
        <v>2.4167509630008159</v>
      </c>
      <c r="E108" s="4">
        <f>Input!I109</f>
        <v>22641.708138142862</v>
      </c>
      <c r="F108">
        <f t="shared" si="25"/>
        <v>17538.748333285719</v>
      </c>
      <c r="G108">
        <f t="shared" si="26"/>
        <v>2183.8988529394883</v>
      </c>
      <c r="H108">
        <f t="shared" si="27"/>
        <v>235771402.56408891</v>
      </c>
      <c r="I108">
        <f t="shared" si="28"/>
        <v>4235324.7519444814</v>
      </c>
      <c r="N108" s="4">
        <f>Input!J109</f>
        <v>629.38048457142941</v>
      </c>
      <c r="O108">
        <f t="shared" si="29"/>
        <v>612.1558368571441</v>
      </c>
      <c r="P108">
        <f t="shared" si="30"/>
        <v>1.0613546314712787</v>
      </c>
      <c r="Q108">
        <f t="shared" si="31"/>
        <v>373436.46620666311</v>
      </c>
      <c r="R108">
        <f t="shared" si="32"/>
        <v>374734.76859827043</v>
      </c>
    </row>
    <row r="109" spans="1:18" x14ac:dyDescent="0.25">
      <c r="A109">
        <f>Input!G110</f>
        <v>259</v>
      </c>
      <c r="B109">
        <f t="shared" si="22"/>
        <v>106</v>
      </c>
      <c r="C109">
        <f t="shared" si="23"/>
        <v>4.6634390941120669</v>
      </c>
      <c r="D109">
        <f t="shared" si="24"/>
        <v>2.4390680383195704</v>
      </c>
      <c r="E109" s="4">
        <f>Input!I110</f>
        <v>23269.263680285712</v>
      </c>
      <c r="F109">
        <f t="shared" si="25"/>
        <v>18166.30387542857</v>
      </c>
      <c r="G109">
        <f t="shared" si="26"/>
        <v>2184.894744864117</v>
      </c>
      <c r="H109">
        <f t="shared" si="27"/>
        <v>255405437.79848886</v>
      </c>
      <c r="I109">
        <f t="shared" si="28"/>
        <v>4231226.6715761041</v>
      </c>
      <c r="N109" s="4">
        <f>Input!J110</f>
        <v>627.55554214285075</v>
      </c>
      <c r="O109">
        <f t="shared" si="29"/>
        <v>610.33089442856544</v>
      </c>
      <c r="P109">
        <f t="shared" si="30"/>
        <v>0.99589192462855936</v>
      </c>
      <c r="Q109">
        <f t="shared" si="31"/>
        <v>371289.14527647273</v>
      </c>
      <c r="R109">
        <f t="shared" si="32"/>
        <v>372503.80069397268</v>
      </c>
    </row>
    <row r="110" spans="1:18" x14ac:dyDescent="0.25">
      <c r="A110">
        <f>Input!G111</f>
        <v>260</v>
      </c>
      <c r="B110">
        <f t="shared" si="22"/>
        <v>107</v>
      </c>
      <c r="C110">
        <f t="shared" si="23"/>
        <v>4.6728288344619058</v>
      </c>
      <c r="D110">
        <f t="shared" si="24"/>
        <v>2.4611755605414833</v>
      </c>
      <c r="E110" s="4">
        <f>Input!I111</f>
        <v>23879.313814428569</v>
      </c>
      <c r="F110">
        <f t="shared" si="25"/>
        <v>18776.354009571427</v>
      </c>
      <c r="G110">
        <f t="shared" si="26"/>
        <v>2185.8293114523385</v>
      </c>
      <c r="H110">
        <f t="shared" si="27"/>
        <v>275245509.75889939</v>
      </c>
      <c r="I110">
        <f t="shared" si="28"/>
        <v>4227382.748191461</v>
      </c>
      <c r="N110" s="4">
        <f>Input!J111</f>
        <v>610.05013414285713</v>
      </c>
      <c r="O110">
        <f t="shared" si="29"/>
        <v>592.82548642857182</v>
      </c>
      <c r="P110">
        <f t="shared" si="30"/>
        <v>0.93456658822151917</v>
      </c>
      <c r="Q110">
        <f t="shared" si="31"/>
        <v>350334.86098945601</v>
      </c>
      <c r="R110">
        <f t="shared" si="32"/>
        <v>351442.05735927279</v>
      </c>
    </row>
    <row r="111" spans="1:18" x14ac:dyDescent="0.25">
      <c r="E111" s="4"/>
      <c r="N111" s="4"/>
    </row>
    <row r="112" spans="1:18" x14ac:dyDescent="0.25">
      <c r="E112" s="4"/>
      <c r="N112" s="4"/>
    </row>
    <row r="113" spans="5:14" x14ac:dyDescent="0.25">
      <c r="E113" s="4"/>
      <c r="N113" s="4"/>
    </row>
    <row r="114" spans="5:14" x14ac:dyDescent="0.25">
      <c r="E114" s="4"/>
      <c r="N114" s="4"/>
    </row>
    <row r="115" spans="5:14" x14ac:dyDescent="0.25">
      <c r="E115" s="4"/>
      <c r="N115" s="4"/>
    </row>
    <row r="116" spans="5:14" x14ac:dyDescent="0.25">
      <c r="E116" s="4"/>
      <c r="N116" s="4"/>
    </row>
    <row r="117" spans="5:14" x14ac:dyDescent="0.25">
      <c r="E117" s="4"/>
      <c r="N117" s="4"/>
    </row>
    <row r="118" spans="5:14" x14ac:dyDescent="0.25">
      <c r="E118" s="4"/>
      <c r="N118" s="4"/>
    </row>
    <row r="119" spans="5:14" x14ac:dyDescent="0.25">
      <c r="E119" s="4"/>
      <c r="N119" s="4"/>
    </row>
    <row r="120" spans="5:14" x14ac:dyDescent="0.25">
      <c r="E120" s="4"/>
      <c r="N120" s="4"/>
    </row>
    <row r="121" spans="5:14" x14ac:dyDescent="0.25">
      <c r="E121" s="4"/>
      <c r="N121" s="4"/>
    </row>
    <row r="122" spans="5:14" x14ac:dyDescent="0.25">
      <c r="E122" s="4"/>
      <c r="N122" s="4"/>
    </row>
    <row r="123" spans="5:14" x14ac:dyDescent="0.25">
      <c r="E123" s="4"/>
      <c r="N123" s="4"/>
    </row>
    <row r="124" spans="5:14" x14ac:dyDescent="0.25">
      <c r="E124" s="4"/>
      <c r="N124" s="4"/>
    </row>
    <row r="125" spans="5:14" x14ac:dyDescent="0.25">
      <c r="E125" s="4"/>
      <c r="N125" s="4"/>
    </row>
    <row r="126" spans="5:14" x14ac:dyDescent="0.25">
      <c r="E126" s="4"/>
      <c r="N126" s="4"/>
    </row>
    <row r="127" spans="5:14" x14ac:dyDescent="0.25">
      <c r="E127" s="4"/>
      <c r="N127" s="4"/>
    </row>
    <row r="128" spans="5:14" x14ac:dyDescent="0.25">
      <c r="E128" s="4"/>
      <c r="N128" s="4"/>
    </row>
    <row r="129" spans="5:14" x14ac:dyDescent="0.25">
      <c r="E129" s="4"/>
      <c r="N129" s="4"/>
    </row>
    <row r="130" spans="5:14" x14ac:dyDescent="0.25">
      <c r="E130" s="4"/>
      <c r="N130" s="4"/>
    </row>
    <row r="131" spans="5:14" x14ac:dyDescent="0.25">
      <c r="E131" s="4"/>
      <c r="N131" s="4"/>
    </row>
    <row r="132" spans="5:14" x14ac:dyDescent="0.25">
      <c r="E132" s="4"/>
      <c r="N132" s="4"/>
    </row>
    <row r="133" spans="5:14" x14ac:dyDescent="0.25">
      <c r="E133" s="4"/>
      <c r="N133" s="4"/>
    </row>
    <row r="134" spans="5:14" x14ac:dyDescent="0.25">
      <c r="E134" s="4"/>
      <c r="N134" s="4"/>
    </row>
    <row r="135" spans="5:14" x14ac:dyDescent="0.25">
      <c r="E135" s="4"/>
      <c r="N135" s="4"/>
    </row>
    <row r="136" spans="5:14" x14ac:dyDescent="0.25">
      <c r="E136" s="4"/>
      <c r="N136" s="4"/>
    </row>
    <row r="137" spans="5:14" x14ac:dyDescent="0.25">
      <c r="E137" s="4"/>
      <c r="N137" s="4"/>
    </row>
    <row r="138" spans="5:14" x14ac:dyDescent="0.25">
      <c r="E138" s="4"/>
      <c r="N138" s="4"/>
    </row>
    <row r="139" spans="5:14" x14ac:dyDescent="0.25">
      <c r="E139" s="4"/>
      <c r="N139" s="4"/>
    </row>
    <row r="140" spans="5:14" x14ac:dyDescent="0.25">
      <c r="E140" s="4"/>
      <c r="N140" s="4"/>
    </row>
    <row r="141" spans="5:14" x14ac:dyDescent="0.25">
      <c r="E141" s="4"/>
      <c r="N141" s="4"/>
    </row>
    <row r="142" spans="5:14" x14ac:dyDescent="0.25">
      <c r="E142" s="4"/>
      <c r="N142" s="4"/>
    </row>
    <row r="143" spans="5:14" x14ac:dyDescent="0.25">
      <c r="E143" s="4"/>
      <c r="N143" s="4"/>
    </row>
    <row r="144" spans="5:14" x14ac:dyDescent="0.25">
      <c r="E144" s="4"/>
      <c r="N144" s="4"/>
    </row>
    <row r="145" spans="5:14" x14ac:dyDescent="0.25">
      <c r="E145" s="4"/>
      <c r="N145" s="4"/>
    </row>
    <row r="146" spans="5:14" x14ac:dyDescent="0.25">
      <c r="E146" s="4"/>
      <c r="N146" s="4"/>
    </row>
    <row r="147" spans="5:14" x14ac:dyDescent="0.25">
      <c r="E147" s="4"/>
      <c r="N147" s="4"/>
    </row>
    <row r="148" spans="5:14" x14ac:dyDescent="0.25">
      <c r="E148" s="4"/>
      <c r="N148" s="4"/>
    </row>
    <row r="149" spans="5:14" x14ac:dyDescent="0.25">
      <c r="E149" s="4"/>
      <c r="N149" s="4"/>
    </row>
    <row r="150" spans="5:14" x14ac:dyDescent="0.25">
      <c r="E150" s="4"/>
      <c r="N150" s="4"/>
    </row>
    <row r="151" spans="5:14" x14ac:dyDescent="0.25">
      <c r="E151" s="4"/>
      <c r="N151" s="4"/>
    </row>
    <row r="152" spans="5:14" x14ac:dyDescent="0.25">
      <c r="E152" s="4"/>
      <c r="N152" s="4"/>
    </row>
    <row r="153" spans="5:14" x14ac:dyDescent="0.25">
      <c r="E153" s="4"/>
      <c r="N153" s="4"/>
    </row>
    <row r="154" spans="5:14" x14ac:dyDescent="0.25">
      <c r="E154" s="4"/>
      <c r="N154" s="4"/>
    </row>
    <row r="155" spans="5:14" x14ac:dyDescent="0.25">
      <c r="E155" s="4"/>
      <c r="N155" s="4"/>
    </row>
    <row r="156" spans="5:14" x14ac:dyDescent="0.25">
      <c r="E156" s="4"/>
      <c r="N156" s="4"/>
    </row>
    <row r="157" spans="5:14" x14ac:dyDescent="0.25">
      <c r="E157" s="4"/>
      <c r="N157" s="4"/>
    </row>
    <row r="158" spans="5:14" x14ac:dyDescent="0.25">
      <c r="E158" s="4"/>
      <c r="N158" s="4"/>
    </row>
    <row r="159" spans="5:14" x14ac:dyDescent="0.25">
      <c r="E159" s="4"/>
      <c r="N159" s="4"/>
    </row>
    <row r="160" spans="5:14" x14ac:dyDescent="0.25">
      <c r="E160" s="4"/>
      <c r="N160" s="4"/>
    </row>
    <row r="161" spans="5:14" x14ac:dyDescent="0.25">
      <c r="E161" s="4"/>
      <c r="N161" s="4"/>
    </row>
    <row r="162" spans="5:14" x14ac:dyDescent="0.25">
      <c r="E162" s="4"/>
      <c r="N162" s="4"/>
    </row>
    <row r="163" spans="5:14" x14ac:dyDescent="0.25">
      <c r="E163" s="4"/>
      <c r="N163" s="4"/>
    </row>
    <row r="164" spans="5:14" x14ac:dyDescent="0.25">
      <c r="E164" s="4"/>
      <c r="N164" s="4"/>
    </row>
    <row r="165" spans="5:14" x14ac:dyDescent="0.25">
      <c r="E165" s="4"/>
      <c r="N165" s="4"/>
    </row>
    <row r="166" spans="5:14" x14ac:dyDescent="0.25">
      <c r="E166" s="4"/>
      <c r="N166" s="4"/>
    </row>
    <row r="167" spans="5:14" x14ac:dyDescent="0.25">
      <c r="E167" s="4"/>
      <c r="N167" s="4"/>
    </row>
    <row r="168" spans="5:14" x14ac:dyDescent="0.25">
      <c r="E168" s="4"/>
      <c r="N168" s="4"/>
    </row>
    <row r="169" spans="5:14" x14ac:dyDescent="0.25">
      <c r="E169" s="4"/>
      <c r="N169" s="4"/>
    </row>
    <row r="170" spans="5:14" x14ac:dyDescent="0.25">
      <c r="E170" s="4"/>
      <c r="N170" s="4"/>
    </row>
    <row r="171" spans="5:14" x14ac:dyDescent="0.25">
      <c r="E171" s="4"/>
      <c r="N171" s="4"/>
    </row>
    <row r="172" spans="5:14" x14ac:dyDescent="0.25">
      <c r="E172" s="4"/>
      <c r="N172" s="4"/>
    </row>
    <row r="173" spans="5:14" x14ac:dyDescent="0.25">
      <c r="E173" s="4"/>
      <c r="N173" s="4"/>
    </row>
    <row r="174" spans="5:14" x14ac:dyDescent="0.25">
      <c r="E174" s="4"/>
      <c r="N174" s="4"/>
    </row>
    <row r="175" spans="5:14" x14ac:dyDescent="0.25">
      <c r="E175" s="4"/>
      <c r="N175" s="4"/>
    </row>
    <row r="176" spans="5:14" x14ac:dyDescent="0.25">
      <c r="E176" s="4"/>
      <c r="N176" s="4"/>
    </row>
    <row r="177" spans="5:14" x14ac:dyDescent="0.25">
      <c r="E177" s="4"/>
      <c r="N177" s="4"/>
    </row>
    <row r="178" spans="5:14" x14ac:dyDescent="0.25">
      <c r="E178" s="4"/>
      <c r="N178" s="4"/>
    </row>
    <row r="179" spans="5:14" x14ac:dyDescent="0.25">
      <c r="E179" s="4"/>
      <c r="N179" s="4"/>
    </row>
    <row r="180" spans="5:14" x14ac:dyDescent="0.25">
      <c r="E180" s="4"/>
      <c r="N180" s="4"/>
    </row>
    <row r="181" spans="5:14" x14ac:dyDescent="0.25">
      <c r="E181" s="4"/>
      <c r="N181" s="4"/>
    </row>
    <row r="182" spans="5:14" x14ac:dyDescent="0.25">
      <c r="E182" s="4"/>
      <c r="N182" s="4"/>
    </row>
    <row r="183" spans="5:14" x14ac:dyDescent="0.25">
      <c r="E183" s="4"/>
      <c r="N183" s="4"/>
    </row>
    <row r="184" spans="5:14" x14ac:dyDescent="0.25">
      <c r="E184" s="4"/>
      <c r="N184" s="4"/>
    </row>
    <row r="185" spans="5:14" x14ac:dyDescent="0.25">
      <c r="E185" s="4"/>
      <c r="N185" s="4"/>
    </row>
    <row r="186" spans="5:14" x14ac:dyDescent="0.25">
      <c r="E186" s="4"/>
      <c r="N186" s="4"/>
    </row>
    <row r="187" spans="5:14" x14ac:dyDescent="0.25">
      <c r="E187" s="4"/>
      <c r="N187" s="4"/>
    </row>
    <row r="188" spans="5:14" x14ac:dyDescent="0.25">
      <c r="E188" s="4"/>
      <c r="N188" s="4"/>
    </row>
    <row r="189" spans="5:14" x14ac:dyDescent="0.25">
      <c r="E189" s="4"/>
      <c r="N189" s="4"/>
    </row>
    <row r="190" spans="5:14" x14ac:dyDescent="0.25">
      <c r="E190" s="4"/>
      <c r="N190" s="4"/>
    </row>
    <row r="191" spans="5:14" x14ac:dyDescent="0.25">
      <c r="E191" s="4"/>
      <c r="N191" s="4"/>
    </row>
    <row r="192" spans="5:14" x14ac:dyDescent="0.25">
      <c r="E192" s="4"/>
      <c r="N192" s="4"/>
    </row>
    <row r="193" spans="5:14" x14ac:dyDescent="0.25">
      <c r="E193" s="4"/>
      <c r="N193" s="4"/>
    </row>
    <row r="194" spans="5:14" x14ac:dyDescent="0.25">
      <c r="E194" s="4"/>
      <c r="N194" s="4"/>
    </row>
    <row r="195" spans="5:14" x14ac:dyDescent="0.25">
      <c r="E195" s="4"/>
      <c r="N195" s="4"/>
    </row>
    <row r="196" spans="5:14" x14ac:dyDescent="0.25">
      <c r="E196" s="4"/>
      <c r="N196" s="4"/>
    </row>
    <row r="197" spans="5:14" x14ac:dyDescent="0.25">
      <c r="E197" s="4"/>
      <c r="N197" s="4"/>
    </row>
    <row r="198" spans="5:14" x14ac:dyDescent="0.25">
      <c r="E198" s="4"/>
      <c r="N198" s="4"/>
    </row>
    <row r="199" spans="5:14" x14ac:dyDescent="0.25">
      <c r="E199" s="4"/>
      <c r="N199" s="4"/>
    </row>
    <row r="200" spans="5:14" x14ac:dyDescent="0.25">
      <c r="E200" s="4"/>
      <c r="N200" s="4"/>
    </row>
    <row r="201" spans="5:14" x14ac:dyDescent="0.25">
      <c r="E201" s="4"/>
      <c r="N201" s="4"/>
    </row>
    <row r="202" spans="5:14" x14ac:dyDescent="0.25">
      <c r="E202" s="4"/>
      <c r="N202" s="4"/>
    </row>
    <row r="203" spans="5:14" x14ac:dyDescent="0.25">
      <c r="E203" s="4"/>
      <c r="N203" s="4"/>
    </row>
    <row r="204" spans="5:14" x14ac:dyDescent="0.25">
      <c r="E204" s="4"/>
      <c r="N204" s="4"/>
    </row>
    <row r="205" spans="5:14" x14ac:dyDescent="0.25">
      <c r="E205" s="4"/>
      <c r="N205" s="4"/>
    </row>
    <row r="206" spans="5:14" x14ac:dyDescent="0.25">
      <c r="E206" s="4"/>
      <c r="N206" s="4"/>
    </row>
    <row r="207" spans="5:14" x14ac:dyDescent="0.25">
      <c r="E207" s="4"/>
      <c r="N207" s="4"/>
    </row>
    <row r="208" spans="5:14" x14ac:dyDescent="0.25">
      <c r="E208" s="4"/>
      <c r="N208" s="4"/>
    </row>
    <row r="209" spans="5:14" x14ac:dyDescent="0.25">
      <c r="E209" s="4"/>
      <c r="N209" s="4"/>
    </row>
    <row r="210" spans="5:14" x14ac:dyDescent="0.25">
      <c r="E210" s="4"/>
      <c r="N210" s="4"/>
    </row>
    <row r="211" spans="5:14" x14ac:dyDescent="0.25">
      <c r="E211" s="4"/>
      <c r="N211" s="4"/>
    </row>
    <row r="212" spans="5:14" x14ac:dyDescent="0.25">
      <c r="E212" s="4"/>
      <c r="N212" s="4"/>
    </row>
    <row r="213" spans="5:14" x14ac:dyDescent="0.25">
      <c r="E213" s="4"/>
      <c r="N213" s="4"/>
    </row>
    <row r="214" spans="5:14" x14ac:dyDescent="0.25">
      <c r="E214" s="4"/>
      <c r="N214" s="4"/>
    </row>
    <row r="215" spans="5:14" x14ac:dyDescent="0.25">
      <c r="E215" s="4"/>
      <c r="N215" s="4"/>
    </row>
    <row r="216" spans="5:14" x14ac:dyDescent="0.25">
      <c r="E216" s="4"/>
      <c r="N216" s="4"/>
    </row>
    <row r="217" spans="5:14" x14ac:dyDescent="0.25">
      <c r="E217" s="4"/>
      <c r="N217" s="4"/>
    </row>
    <row r="218" spans="5:14" x14ac:dyDescent="0.25">
      <c r="E218" s="4"/>
      <c r="N218" s="4"/>
    </row>
    <row r="219" spans="5:14" x14ac:dyDescent="0.25">
      <c r="E219" s="4"/>
      <c r="N219" s="4"/>
    </row>
    <row r="220" spans="5:14" x14ac:dyDescent="0.25">
      <c r="E220" s="4"/>
      <c r="N220" s="4"/>
    </row>
    <row r="221" spans="5:14" x14ac:dyDescent="0.25">
      <c r="E221" s="4"/>
      <c r="N221" s="4"/>
    </row>
    <row r="222" spans="5:14" x14ac:dyDescent="0.25">
      <c r="E222" s="4"/>
      <c r="N222" s="4"/>
    </row>
    <row r="223" spans="5:14" x14ac:dyDescent="0.25">
      <c r="E223" s="4"/>
      <c r="N223" s="4"/>
    </row>
    <row r="224" spans="5:14" x14ac:dyDescent="0.25">
      <c r="E224" s="4"/>
      <c r="N224" s="4"/>
    </row>
    <row r="225" spans="5:14" x14ac:dyDescent="0.25">
      <c r="E225" s="4"/>
      <c r="N225" s="4"/>
    </row>
    <row r="226" spans="5:14" x14ac:dyDescent="0.25">
      <c r="E226" s="4"/>
      <c r="N226" s="4"/>
    </row>
    <row r="227" spans="5:14" x14ac:dyDescent="0.25">
      <c r="E227" s="4"/>
      <c r="N227" s="4"/>
    </row>
    <row r="228" spans="5:14" x14ac:dyDescent="0.25">
      <c r="E228" s="4"/>
      <c r="N228" s="4"/>
    </row>
    <row r="229" spans="5:14" x14ac:dyDescent="0.25">
      <c r="E229" s="4"/>
      <c r="N229" s="4"/>
    </row>
    <row r="230" spans="5:14" x14ac:dyDescent="0.25">
      <c r="E230" s="4"/>
      <c r="N230" s="4"/>
    </row>
    <row r="231" spans="5:14" x14ac:dyDescent="0.25">
      <c r="E231" s="4"/>
      <c r="N231" s="4"/>
    </row>
    <row r="232" spans="5:14" x14ac:dyDescent="0.25">
      <c r="E232" s="4"/>
      <c r="N232" s="4"/>
    </row>
    <row r="233" spans="5:14" x14ac:dyDescent="0.25">
      <c r="E233" s="4"/>
      <c r="N233" s="4"/>
    </row>
    <row r="234" spans="5:14" x14ac:dyDescent="0.25">
      <c r="E234" s="4"/>
      <c r="N234" s="4"/>
    </row>
    <row r="235" spans="5:14" x14ac:dyDescent="0.25">
      <c r="E235" s="4"/>
      <c r="N235" s="4"/>
    </row>
    <row r="236" spans="5:14" x14ac:dyDescent="0.25">
      <c r="E236" s="4"/>
      <c r="N236" s="4"/>
    </row>
    <row r="237" spans="5:14" x14ac:dyDescent="0.25">
      <c r="E237" s="4"/>
      <c r="N237" s="4"/>
    </row>
    <row r="238" spans="5:14" x14ac:dyDescent="0.25">
      <c r="E238" s="4"/>
      <c r="N238" s="4"/>
    </row>
    <row r="239" spans="5:14" x14ac:dyDescent="0.25">
      <c r="E239" s="4"/>
      <c r="N239" s="4"/>
    </row>
    <row r="240" spans="5:14" x14ac:dyDescent="0.25">
      <c r="E240" s="4"/>
      <c r="N240" s="4"/>
    </row>
    <row r="241" spans="5:14" x14ac:dyDescent="0.25">
      <c r="E241" s="4"/>
      <c r="N241" s="4"/>
    </row>
    <row r="242" spans="5:14" x14ac:dyDescent="0.25">
      <c r="E242" s="4"/>
      <c r="N242" s="4"/>
    </row>
    <row r="243" spans="5:14" x14ac:dyDescent="0.25">
      <c r="E243" s="4"/>
      <c r="N243" s="4"/>
    </row>
    <row r="244" spans="5:14" x14ac:dyDescent="0.25">
      <c r="E244" s="4"/>
      <c r="N244" s="4"/>
    </row>
    <row r="245" spans="5:14" x14ac:dyDescent="0.25">
      <c r="E245" s="4"/>
      <c r="N245" s="4"/>
    </row>
    <row r="246" spans="5:14" x14ac:dyDescent="0.25">
      <c r="E246" s="4"/>
      <c r="N246" s="4"/>
    </row>
    <row r="247" spans="5:14" x14ac:dyDescent="0.25">
      <c r="E247" s="4"/>
      <c r="N247" s="4"/>
    </row>
    <row r="248" spans="5:14" x14ac:dyDescent="0.25">
      <c r="E248" s="4"/>
      <c r="N248" s="4"/>
    </row>
    <row r="249" spans="5:14" x14ac:dyDescent="0.25">
      <c r="E249" s="4"/>
      <c r="N249" s="4"/>
    </row>
    <row r="250" spans="5:14" x14ac:dyDescent="0.25">
      <c r="E250" s="4"/>
      <c r="N250" s="4"/>
    </row>
    <row r="251" spans="5:14" x14ac:dyDescent="0.25">
      <c r="E251" s="4"/>
      <c r="N251" s="4"/>
    </row>
    <row r="252" spans="5:14" x14ac:dyDescent="0.25">
      <c r="E252" s="4"/>
      <c r="N252" s="4"/>
    </row>
    <row r="253" spans="5:14" x14ac:dyDescent="0.25">
      <c r="E253" s="4"/>
      <c r="N253" s="4"/>
    </row>
    <row r="254" spans="5:14" x14ac:dyDescent="0.25">
      <c r="E254" s="4"/>
      <c r="N254" s="4"/>
    </row>
    <row r="255" spans="5:14" x14ac:dyDescent="0.25">
      <c r="E255" s="4"/>
      <c r="N255" s="4"/>
    </row>
    <row r="256" spans="5:14" x14ac:dyDescent="0.25">
      <c r="E256" s="4"/>
      <c r="N256" s="4"/>
    </row>
    <row r="257" spans="5:14" x14ac:dyDescent="0.25">
      <c r="E257" s="4"/>
      <c r="N257" s="4"/>
    </row>
    <row r="258" spans="5:14" x14ac:dyDescent="0.25">
      <c r="E258" s="4"/>
      <c r="N258" s="4"/>
    </row>
    <row r="259" spans="5:14" x14ac:dyDescent="0.25">
      <c r="E259" s="4"/>
      <c r="N259" s="4"/>
    </row>
    <row r="260" spans="5:14" x14ac:dyDescent="0.25">
      <c r="E260" s="4"/>
      <c r="N260" s="4"/>
    </row>
    <row r="261" spans="5:14" x14ac:dyDescent="0.25">
      <c r="E261" s="4"/>
      <c r="N261" s="4"/>
    </row>
    <row r="262" spans="5:14" x14ac:dyDescent="0.25">
      <c r="E262" s="4"/>
      <c r="N262" s="4"/>
    </row>
    <row r="263" spans="5:14" x14ac:dyDescent="0.25">
      <c r="E263" s="4"/>
      <c r="N263" s="4"/>
    </row>
    <row r="264" spans="5:14" x14ac:dyDescent="0.25">
      <c r="E264" s="4"/>
      <c r="N264" s="4"/>
    </row>
    <row r="265" spans="5:14" x14ac:dyDescent="0.25">
      <c r="E265" s="4"/>
      <c r="N265" s="4"/>
    </row>
    <row r="266" spans="5:14" x14ac:dyDescent="0.25">
      <c r="E266" s="4"/>
      <c r="N266" s="4"/>
    </row>
    <row r="267" spans="5:14" x14ac:dyDescent="0.25">
      <c r="E267" s="4"/>
      <c r="N267" s="4"/>
    </row>
    <row r="268" spans="5:14" x14ac:dyDescent="0.25">
      <c r="E268" s="4"/>
      <c r="N268" s="4"/>
    </row>
    <row r="269" spans="5:14" x14ac:dyDescent="0.25">
      <c r="E269" s="4"/>
      <c r="N269" s="4"/>
    </row>
    <row r="270" spans="5:14" x14ac:dyDescent="0.25">
      <c r="E270" s="4"/>
      <c r="N270" s="4"/>
    </row>
    <row r="271" spans="5:14" x14ac:dyDescent="0.25">
      <c r="E271" s="4"/>
      <c r="N271" s="4"/>
    </row>
    <row r="272" spans="5:14" x14ac:dyDescent="0.25">
      <c r="E272" s="4"/>
      <c r="N272" s="4"/>
    </row>
    <row r="273" spans="5:14" x14ac:dyDescent="0.25">
      <c r="E273" s="4"/>
      <c r="N273" s="4"/>
    </row>
    <row r="274" spans="5:14" x14ac:dyDescent="0.25">
      <c r="E274" s="4"/>
      <c r="N274" s="4"/>
    </row>
    <row r="275" spans="5:14" x14ac:dyDescent="0.25">
      <c r="E275" s="4"/>
      <c r="N275" s="4"/>
    </row>
    <row r="276" spans="5:14" x14ac:dyDescent="0.25">
      <c r="E276" s="4"/>
      <c r="N276" s="4"/>
    </row>
    <row r="277" spans="5:14" x14ac:dyDescent="0.25">
      <c r="E277" s="4"/>
      <c r="N277" s="4"/>
    </row>
    <row r="278" spans="5:14" x14ac:dyDescent="0.25">
      <c r="E278" s="4"/>
      <c r="N278" s="4"/>
    </row>
    <row r="279" spans="5:14" x14ac:dyDescent="0.25">
      <c r="E279" s="4"/>
      <c r="N279" s="4"/>
    </row>
    <row r="280" spans="5:14" x14ac:dyDescent="0.25">
      <c r="E280" s="4"/>
      <c r="N280" s="4"/>
    </row>
    <row r="281" spans="5:14" x14ac:dyDescent="0.25">
      <c r="E281" s="4"/>
      <c r="N281" s="4"/>
    </row>
    <row r="282" spans="5:14" x14ac:dyDescent="0.25">
      <c r="E282" s="4"/>
      <c r="N282" s="4"/>
    </row>
    <row r="283" spans="5:14" x14ac:dyDescent="0.25">
      <c r="E283" s="4"/>
      <c r="N283" s="4"/>
    </row>
    <row r="284" spans="5:14" x14ac:dyDescent="0.25">
      <c r="E284" s="4"/>
      <c r="N284" s="4"/>
    </row>
    <row r="285" spans="5:14" x14ac:dyDescent="0.25">
      <c r="E285" s="4"/>
      <c r="N285" s="4"/>
    </row>
    <row r="286" spans="5:14" x14ac:dyDescent="0.25">
      <c r="E286" s="4"/>
      <c r="N286" s="4"/>
    </row>
    <row r="287" spans="5:14" x14ac:dyDescent="0.25">
      <c r="E287" s="4"/>
      <c r="N287" s="4"/>
    </row>
    <row r="288" spans="5:14" x14ac:dyDescent="0.25">
      <c r="E288" s="4"/>
      <c r="N288" s="4"/>
    </row>
    <row r="289" spans="5:14" x14ac:dyDescent="0.25">
      <c r="E289" s="4"/>
      <c r="N289" s="4"/>
    </row>
    <row r="290" spans="5:14" x14ac:dyDescent="0.25">
      <c r="E290" s="4"/>
      <c r="N290" s="4"/>
    </row>
    <row r="291" spans="5:14" x14ac:dyDescent="0.25">
      <c r="E291" s="4"/>
      <c r="N291" s="4"/>
    </row>
    <row r="292" spans="5:14" x14ac:dyDescent="0.25">
      <c r="E292" s="4"/>
      <c r="N292" s="4"/>
    </row>
    <row r="293" spans="5:14" x14ac:dyDescent="0.25">
      <c r="E293" s="4"/>
      <c r="N293" s="4"/>
    </row>
    <row r="294" spans="5:14" x14ac:dyDescent="0.25">
      <c r="E294" s="4"/>
      <c r="N294" s="4"/>
    </row>
    <row r="295" spans="5:14" x14ac:dyDescent="0.25">
      <c r="E295" s="4"/>
      <c r="N295" s="4"/>
    </row>
    <row r="296" spans="5:14" x14ac:dyDescent="0.25">
      <c r="E296" s="4"/>
      <c r="N296" s="4"/>
    </row>
    <row r="297" spans="5:14" x14ac:dyDescent="0.25">
      <c r="E297" s="4"/>
      <c r="N297" s="4"/>
    </row>
    <row r="298" spans="5:14" x14ac:dyDescent="0.25">
      <c r="E298" s="4"/>
      <c r="N298" s="4"/>
    </row>
    <row r="299" spans="5:14" x14ac:dyDescent="0.25">
      <c r="E299" s="4"/>
      <c r="N299" s="4"/>
    </row>
    <row r="300" spans="5:14" x14ac:dyDescent="0.25">
      <c r="E300" s="4"/>
      <c r="N300" s="4"/>
    </row>
    <row r="301" spans="5:14" x14ac:dyDescent="0.25">
      <c r="E301" s="4"/>
      <c r="N301" s="4"/>
    </row>
    <row r="302" spans="5:14" x14ac:dyDescent="0.25">
      <c r="E302" s="4"/>
      <c r="N302" s="4"/>
    </row>
    <row r="303" spans="5:14" x14ac:dyDescent="0.25">
      <c r="E303" s="4"/>
      <c r="N303" s="4"/>
    </row>
    <row r="304" spans="5:14" x14ac:dyDescent="0.25">
      <c r="E304" s="4"/>
      <c r="N304" s="4"/>
    </row>
    <row r="305" spans="5:14" x14ac:dyDescent="0.25">
      <c r="E305" s="4"/>
      <c r="N305" s="4"/>
    </row>
    <row r="306" spans="5:14" x14ac:dyDescent="0.25">
      <c r="E306" s="4"/>
      <c r="N306" s="4"/>
    </row>
    <row r="307" spans="5:14" x14ac:dyDescent="0.25">
      <c r="E307" s="4"/>
      <c r="N307" s="4"/>
    </row>
    <row r="308" spans="5:14" x14ac:dyDescent="0.25">
      <c r="E308" s="4"/>
      <c r="N308" s="4"/>
    </row>
    <row r="309" spans="5:14" x14ac:dyDescent="0.25">
      <c r="E309" s="4"/>
      <c r="N309" s="4"/>
    </row>
    <row r="310" spans="5:14" x14ac:dyDescent="0.25">
      <c r="E310" s="4"/>
      <c r="N310" s="4"/>
    </row>
    <row r="311" spans="5:14" x14ac:dyDescent="0.25">
      <c r="E311" s="4"/>
      <c r="N311" s="4"/>
    </row>
    <row r="312" spans="5:14" x14ac:dyDescent="0.25">
      <c r="E312" s="4"/>
      <c r="N312" s="4"/>
    </row>
    <row r="313" spans="5:14" x14ac:dyDescent="0.25">
      <c r="E313" s="4"/>
      <c r="N313" s="4"/>
    </row>
    <row r="314" spans="5:14" x14ac:dyDescent="0.25">
      <c r="E314" s="4"/>
      <c r="N314" s="4"/>
    </row>
    <row r="315" spans="5:14" x14ac:dyDescent="0.25">
      <c r="E315" s="4"/>
      <c r="N315" s="4"/>
    </row>
    <row r="316" spans="5:14" x14ac:dyDescent="0.25">
      <c r="E316" s="4"/>
      <c r="N316" s="4"/>
    </row>
    <row r="317" spans="5:14" x14ac:dyDescent="0.25">
      <c r="E317" s="4"/>
      <c r="N317" s="4"/>
    </row>
  </sheetData>
  <mergeCells count="2">
    <mergeCell ref="C1:L1"/>
    <mergeCell ref="N1:U1"/>
  </mergeCells>
  <conditionalFormatting sqref="U8">
    <cfRule type="cellIs" dxfId="14" priority="1" operator="between">
      <formula>0.05</formula>
      <formula>0.025</formula>
    </cfRule>
    <cfRule type="cellIs" dxfId="13" priority="2" operator="lessThan">
      <formula>0.025</formula>
    </cfRule>
    <cfRule type="cellIs" dxfId="12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I7" sqref="I7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8" t="s">
        <v>18</v>
      </c>
      <c r="D1" s="38"/>
      <c r="E1" s="38"/>
      <c r="F1" s="38"/>
      <c r="G1" s="38"/>
      <c r="H1" s="38"/>
      <c r="I1" s="38"/>
      <c r="J1" s="38"/>
      <c r="K1" s="38"/>
      <c r="M1" s="39" t="s">
        <v>19</v>
      </c>
      <c r="N1" s="39"/>
      <c r="O1" s="39"/>
      <c r="P1" s="39"/>
      <c r="Q1" s="39"/>
      <c r="R1" s="39"/>
      <c r="S1" s="39"/>
      <c r="T1" s="39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153</v>
      </c>
      <c r="B3">
        <f>A3-$A$3</f>
        <v>0</v>
      </c>
      <c r="C3" s="4">
        <f t="shared" ref="C3:C34" si="0">((B3-$Y$3)/$Z$3)</f>
        <v>-2.8237511203216275</v>
      </c>
      <c r="D3" s="4">
        <f>Input!I4</f>
        <v>5085.7351571428571</v>
      </c>
      <c r="E3">
        <f>D3-$D$3</f>
        <v>0</v>
      </c>
      <c r="F3">
        <f>O3</f>
        <v>0</v>
      </c>
      <c r="G3">
        <f>(E3-F3)^2</f>
        <v>0</v>
      </c>
      <c r="H3">
        <f>(F3-$I$4)^2</f>
        <v>3081135.9082875438</v>
      </c>
      <c r="I3" s="2" t="s">
        <v>11</v>
      </c>
      <c r="J3" s="23">
        <f>SUM(G3:G161)</f>
        <v>127027232.47773434</v>
      </c>
      <c r="K3">
        <f>1-(J3/J5)</f>
        <v>-0.52609230361320347</v>
      </c>
      <c r="M3" s="4">
        <f>Input!J4</f>
        <v>17.954624571428212</v>
      </c>
      <c r="N3">
        <f>M3-$M$3</f>
        <v>0</v>
      </c>
      <c r="O3" s="4">
        <v>0</v>
      </c>
      <c r="P3">
        <f>(N3-O3)^2</f>
        <v>0</v>
      </c>
      <c r="Q3">
        <f>(N3-$R$4)^2</f>
        <v>3442.6122321531038</v>
      </c>
      <c r="R3" s="2" t="s">
        <v>11</v>
      </c>
      <c r="S3" s="23">
        <f>SUM(P4:P167)</f>
        <v>641923.64945998427</v>
      </c>
      <c r="T3">
        <f>1-(S3/S5)</f>
        <v>-0.66559245907530262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154</v>
      </c>
      <c r="B4">
        <f t="shared" ref="B4:B67" si="1">A4-$A$3</f>
        <v>1</v>
      </c>
      <c r="C4">
        <f t="shared" si="0"/>
        <v>-2.742751828078053</v>
      </c>
      <c r="D4" s="4">
        <f>Input!I5</f>
        <v>5102.9598048571424</v>
      </c>
      <c r="E4">
        <f t="shared" ref="E4:E67" si="2">D4-$D$3</f>
        <v>17.224647714285311</v>
      </c>
      <c r="F4">
        <f>O4</f>
        <v>1.473099386070178</v>
      </c>
      <c r="G4">
        <f>(E4-F4)^2</f>
        <v>248.11127473609696</v>
      </c>
      <c r="H4">
        <f t="shared" ref="H4:H67" si="3">(F4-$I$4)^2</f>
        <v>3075966.5670820279</v>
      </c>
      <c r="I4">
        <f>AVERAGE(E3:E161)</f>
        <v>1755.3164695540072</v>
      </c>
      <c r="J4" t="s">
        <v>5</v>
      </c>
      <c r="K4" t="s">
        <v>6</v>
      </c>
      <c r="M4" s="4">
        <f>Input!J5</f>
        <v>17.224647714285311</v>
      </c>
      <c r="N4">
        <f>M4-$M$3</f>
        <v>-0.72997685714290128</v>
      </c>
      <c r="O4">
        <f>$X$3*((1/$Z$3)*(1/SQRT(2*PI()))*EXP(-1*C4*C4/2))</f>
        <v>1.473099386070178</v>
      </c>
      <c r="P4">
        <f>(N4-O4)^2</f>
        <v>4.8535449334098546</v>
      </c>
      <c r="Q4">
        <f t="shared" ref="Q4:Q67" si="4">(N4-$R$4)^2</f>
        <v>3528.8060985789143</v>
      </c>
      <c r="R4">
        <f>AVERAGE(N3:N167)</f>
        <v>58.673778062718135</v>
      </c>
      <c r="S4" t="s">
        <v>5</v>
      </c>
      <c r="T4" t="s">
        <v>6</v>
      </c>
    </row>
    <row r="5" spans="1:26" ht="14.45" x14ac:dyDescent="0.3">
      <c r="A5">
        <f>Input!G6</f>
        <v>155</v>
      </c>
      <c r="B5">
        <f t="shared" si="1"/>
        <v>2</v>
      </c>
      <c r="C5">
        <f t="shared" si="0"/>
        <v>-2.6617525358344785</v>
      </c>
      <c r="D5" s="4">
        <f>Input!I6</f>
        <v>5119.8756161428564</v>
      </c>
      <c r="E5">
        <f t="shared" si="2"/>
        <v>34.140458999999282</v>
      </c>
      <c r="F5">
        <f>F4+O5</f>
        <v>3.3066404803098086</v>
      </c>
      <c r="G5">
        <f t="shared" ref="G5:G68" si="5">(E5-F5)^2</f>
        <v>950.72436450514556</v>
      </c>
      <c r="H5">
        <f t="shared" si="3"/>
        <v>3069538.4411708461</v>
      </c>
      <c r="J5">
        <f>SUM(H3:H161)</f>
        <v>83236926.218016028</v>
      </c>
      <c r="K5">
        <f>1-((1-K3)*(V3-1)/(V3-1-1))</f>
        <v>-0.54540992770957319</v>
      </c>
      <c r="M5" s="4">
        <f>Input!J6</f>
        <v>16.915811285713971</v>
      </c>
      <c r="N5">
        <f t="shared" ref="N5:N68" si="6">M5-$M$3</f>
        <v>-1.0388132857142409</v>
      </c>
      <c r="O5">
        <f t="shared" ref="O5:O68" si="7">$X$3*((1/$Z$3)*(1/SQRT(2*PI()))*EXP(-1*C5*C5/2))</f>
        <v>1.8335410942396306</v>
      </c>
      <c r="P5">
        <f t="shared" ref="P5:P68" si="8">(N5-O5)^2</f>
        <v>8.2504196840401907</v>
      </c>
      <c r="Q5">
        <f t="shared" si="4"/>
        <v>3565.5935655448811</v>
      </c>
      <c r="S5">
        <f>SUM(Q4:Q167)</f>
        <v>385402.59110945126</v>
      </c>
      <c r="T5">
        <f>1-((1-T3)*(X3-1)/(X3-1-1))</f>
        <v>-0.6664428926516226</v>
      </c>
    </row>
    <row r="6" spans="1:26" ht="14.45" x14ac:dyDescent="0.3">
      <c r="A6">
        <f>Input!G7</f>
        <v>156</v>
      </c>
      <c r="B6">
        <f t="shared" si="1"/>
        <v>3</v>
      </c>
      <c r="C6">
        <f t="shared" si="0"/>
        <v>-2.580753243590904</v>
      </c>
      <c r="D6" s="4">
        <f>Input!I7</f>
        <v>5137.507366428571</v>
      </c>
      <c r="E6">
        <f t="shared" si="2"/>
        <v>51.77220928571387</v>
      </c>
      <c r="F6">
        <f t="shared" ref="F6:F69" si="9">F5+O6</f>
        <v>5.5738929896874936</v>
      </c>
      <c r="G6">
        <f t="shared" si="5"/>
        <v>2134.2844285876963</v>
      </c>
      <c r="H6">
        <f t="shared" si="3"/>
        <v>3061599.0842419444</v>
      </c>
      <c r="M6" s="4">
        <f>Input!J7</f>
        <v>17.631750285714588</v>
      </c>
      <c r="N6">
        <f t="shared" si="6"/>
        <v>-0.32287428571362398</v>
      </c>
      <c r="O6">
        <f t="shared" si="7"/>
        <v>2.267252509377685</v>
      </c>
      <c r="P6">
        <f t="shared" si="8"/>
        <v>6.7087568146499752</v>
      </c>
      <c r="Q6">
        <f t="shared" si="4"/>
        <v>3480.6049883217188</v>
      </c>
    </row>
    <row r="7" spans="1:26" ht="14.45" x14ac:dyDescent="0.3">
      <c r="A7">
        <f>Input!G8</f>
        <v>157</v>
      </c>
      <c r="B7">
        <f t="shared" si="1"/>
        <v>4</v>
      </c>
      <c r="C7">
        <f t="shared" si="0"/>
        <v>-2.4997539513473299</v>
      </c>
      <c r="D7" s="4">
        <f>Input!I8</f>
        <v>5155.2514208571429</v>
      </c>
      <c r="E7">
        <f t="shared" si="2"/>
        <v>69.516263714285742</v>
      </c>
      <c r="F7">
        <f t="shared" si="9"/>
        <v>8.3591147409768158</v>
      </c>
      <c r="G7">
        <f t="shared" si="5"/>
        <v>3740.1968705435011</v>
      </c>
      <c r="H7">
        <f t="shared" si="3"/>
        <v>3051859.9995353404</v>
      </c>
      <c r="M7" s="4">
        <f>Input!J8</f>
        <v>17.744054428571872</v>
      </c>
      <c r="N7">
        <f t="shared" si="6"/>
        <v>-0.21057014285634068</v>
      </c>
      <c r="O7">
        <f t="shared" si="7"/>
        <v>2.7852217512893227</v>
      </c>
      <c r="P7">
        <f t="shared" si="8"/>
        <v>8.9747690730288614</v>
      </c>
      <c r="Q7">
        <f t="shared" si="4"/>
        <v>3467.3664635953419</v>
      </c>
      <c r="S7" s="17"/>
      <c r="T7" s="18"/>
    </row>
    <row r="8" spans="1:26" x14ac:dyDescent="0.25">
      <c r="A8">
        <f>Input!G9</f>
        <v>158</v>
      </c>
      <c r="B8">
        <f t="shared" si="1"/>
        <v>5</v>
      </c>
      <c r="C8">
        <f t="shared" si="0"/>
        <v>-2.4187546591037554</v>
      </c>
      <c r="D8" s="4">
        <f>Input!I9</f>
        <v>5174.5536951428576</v>
      </c>
      <c r="E8">
        <f t="shared" si="2"/>
        <v>88.818538000000444</v>
      </c>
      <c r="F8">
        <f t="shared" si="9"/>
        <v>11.758264575968479</v>
      </c>
      <c r="G8">
        <f t="shared" si="5"/>
        <v>5938.2857401865667</v>
      </c>
      <c r="H8">
        <f t="shared" si="3"/>
        <v>3039995.2141462406</v>
      </c>
      <c r="M8" s="4">
        <f>Input!J9</f>
        <v>19.302274285714702</v>
      </c>
      <c r="N8">
        <f t="shared" si="6"/>
        <v>1.3476497142864901</v>
      </c>
      <c r="O8">
        <f t="shared" si="7"/>
        <v>3.3991498349916633</v>
      </c>
      <c r="P8">
        <f t="shared" si="8"/>
        <v>4.2086527452533407</v>
      </c>
      <c r="Q8">
        <f t="shared" si="4"/>
        <v>3286.2849914208582</v>
      </c>
      <c r="S8" s="19" t="s">
        <v>28</v>
      </c>
      <c r="T8" s="24">
        <f>SQRT((T5-K5)^2)</f>
        <v>0.1210329649420494</v>
      </c>
    </row>
    <row r="9" spans="1:26" x14ac:dyDescent="0.25">
      <c r="A9">
        <f>Input!G10</f>
        <v>159</v>
      </c>
      <c r="B9">
        <f t="shared" si="1"/>
        <v>6</v>
      </c>
      <c r="C9">
        <f t="shared" si="0"/>
        <v>-2.3377553668601809</v>
      </c>
      <c r="D9" s="4">
        <f>Input!I10</f>
        <v>5195.4282274285715</v>
      </c>
      <c r="E9">
        <f t="shared" si="2"/>
        <v>109.69307028571438</v>
      </c>
      <c r="F9">
        <f t="shared" si="9"/>
        <v>15.879538517390518</v>
      </c>
      <c r="G9">
        <f t="shared" si="5"/>
        <v>8800.9787428463114</v>
      </c>
      <c r="H9">
        <f t="shared" si="3"/>
        <v>3025640.8370540836</v>
      </c>
      <c r="M9" s="4">
        <f>Input!J10</f>
        <v>20.87453228571394</v>
      </c>
      <c r="N9">
        <f t="shared" si="6"/>
        <v>2.9199077142857277</v>
      </c>
      <c r="O9">
        <f t="shared" si="7"/>
        <v>4.1212739414220385</v>
      </c>
      <c r="P9">
        <f t="shared" si="8"/>
        <v>1.4432808117037339</v>
      </c>
      <c r="Q9">
        <f t="shared" si="4"/>
        <v>3108.4940588298105</v>
      </c>
      <c r="S9" s="21"/>
      <c r="T9" s="22"/>
    </row>
    <row r="10" spans="1:26" x14ac:dyDescent="0.25">
      <c r="A10">
        <f>Input!G11</f>
        <v>160</v>
      </c>
      <c r="B10">
        <f t="shared" si="1"/>
        <v>7</v>
      </c>
      <c r="C10">
        <f t="shared" si="0"/>
        <v>-2.2567560746166064</v>
      </c>
      <c r="D10" s="4">
        <f>Input!I11</f>
        <v>5215.5306687142856</v>
      </c>
      <c r="E10">
        <f t="shared" si="2"/>
        <v>129.79551157142851</v>
      </c>
      <c r="F10">
        <f t="shared" si="9"/>
        <v>20.843670287472655</v>
      </c>
      <c r="G10">
        <f t="shared" si="5"/>
        <v>11870.503719164304</v>
      </c>
      <c r="H10">
        <f t="shared" si="3"/>
        <v>3008395.8913954883</v>
      </c>
      <c r="M10" s="4">
        <f>Input!J11</f>
        <v>20.102441285714121</v>
      </c>
      <c r="N10">
        <f t="shared" si="6"/>
        <v>2.1478167142859093</v>
      </c>
      <c r="O10">
        <f t="shared" si="7"/>
        <v>4.9641317700821368</v>
      </c>
      <c r="P10">
        <f t="shared" si="8"/>
        <v>7.9316304935045086</v>
      </c>
      <c r="Q10">
        <f t="shared" si="4"/>
        <v>3195.1843063644537</v>
      </c>
    </row>
    <row r="11" spans="1:26" x14ac:dyDescent="0.25">
      <c r="A11">
        <f>Input!G12</f>
        <v>161</v>
      </c>
      <c r="B11">
        <f t="shared" si="1"/>
        <v>8</v>
      </c>
      <c r="C11">
        <f t="shared" si="0"/>
        <v>-2.1757567823730319</v>
      </c>
      <c r="D11" s="4">
        <f>Input!I12</f>
        <v>5235.8015662857142</v>
      </c>
      <c r="E11">
        <f t="shared" si="2"/>
        <v>150.06640914285708</v>
      </c>
      <c r="F11">
        <f t="shared" si="9"/>
        <v>26.783934509867052</v>
      </c>
      <c r="G11">
        <f t="shared" si="5"/>
        <v>15198.568551633831</v>
      </c>
      <c r="H11">
        <f t="shared" si="3"/>
        <v>2987824.7247061213</v>
      </c>
      <c r="M11" s="4">
        <f>Input!J12</f>
        <v>20.270897571428577</v>
      </c>
      <c r="N11">
        <f t="shared" si="6"/>
        <v>2.3162730000003648</v>
      </c>
      <c r="O11">
        <f t="shared" si="7"/>
        <v>5.940264222394398</v>
      </c>
      <c r="P11">
        <f t="shared" si="8"/>
        <v>13.133312379988999</v>
      </c>
      <c r="Q11">
        <f t="shared" si="4"/>
        <v>3176.1683768942589</v>
      </c>
    </row>
    <row r="12" spans="1:26" x14ac:dyDescent="0.25">
      <c r="A12">
        <f>Input!G13</f>
        <v>162</v>
      </c>
      <c r="B12">
        <f t="shared" si="1"/>
        <v>9</v>
      </c>
      <c r="C12">
        <f t="shared" si="0"/>
        <v>-2.0947574901294574</v>
      </c>
      <c r="D12" s="4">
        <f>Input!I13</f>
        <v>5255.9320837142868</v>
      </c>
      <c r="E12">
        <f t="shared" si="2"/>
        <v>170.19692657142969</v>
      </c>
      <c r="F12">
        <f t="shared" si="9"/>
        <v>33.845790683518558</v>
      </c>
      <c r="G12">
        <f t="shared" si="5"/>
        <v>18591.632257923611</v>
      </c>
      <c r="H12">
        <f t="shared" si="3"/>
        <v>2963461.2982108211</v>
      </c>
      <c r="M12" s="4">
        <f>Input!J13</f>
        <v>20.130517428572603</v>
      </c>
      <c r="N12">
        <f t="shared" si="6"/>
        <v>2.1758928571443903</v>
      </c>
      <c r="O12">
        <f t="shared" si="7"/>
        <v>7.0618561736515044</v>
      </c>
      <c r="P12">
        <f t="shared" si="8"/>
        <v>23.872637530253197</v>
      </c>
      <c r="Q12">
        <f t="shared" si="4"/>
        <v>3192.0110327021885</v>
      </c>
    </row>
    <row r="13" spans="1:26" x14ac:dyDescent="0.25">
      <c r="A13">
        <f>Input!G14</f>
        <v>163</v>
      </c>
      <c r="B13">
        <f t="shared" si="1"/>
        <v>10</v>
      </c>
      <c r="C13">
        <f t="shared" si="0"/>
        <v>-2.013758197885883</v>
      </c>
      <c r="D13" s="4">
        <f>Input!I14</f>
        <v>5275.7116505714284</v>
      </c>
      <c r="E13">
        <f t="shared" si="2"/>
        <v>189.9764934285713</v>
      </c>
      <c r="F13">
        <f t="shared" si="9"/>
        <v>42.186108828427585</v>
      </c>
      <c r="G13">
        <f t="shared" si="5"/>
        <v>21841.997780258396</v>
      </c>
      <c r="H13">
        <f t="shared" si="3"/>
        <v>2934815.6328397542</v>
      </c>
      <c r="M13" s="4">
        <f>Input!J14</f>
        <v>19.779566857141617</v>
      </c>
      <c r="N13">
        <f t="shared" si="6"/>
        <v>1.824942285713405</v>
      </c>
      <c r="O13">
        <f t="shared" si="7"/>
        <v>8.3403181449090269</v>
      </c>
      <c r="P13">
        <f t="shared" si="8"/>
        <v>42.450122586589089</v>
      </c>
      <c r="Q13">
        <f t="shared" si="4"/>
        <v>3231.7901292008528</v>
      </c>
    </row>
    <row r="14" spans="1:26" x14ac:dyDescent="0.25">
      <c r="A14">
        <f>Input!G15</f>
        <v>164</v>
      </c>
      <c r="B14">
        <f t="shared" si="1"/>
        <v>11</v>
      </c>
      <c r="C14">
        <f t="shared" si="0"/>
        <v>-1.9327589056423085</v>
      </c>
      <c r="D14" s="4">
        <f>Input!I15</f>
        <v>5296.8107911428579</v>
      </c>
      <c r="E14">
        <f t="shared" si="2"/>
        <v>211.07563400000072</v>
      </c>
      <c r="F14">
        <f t="shared" si="9"/>
        <v>51.971924028943178</v>
      </c>
      <c r="G14">
        <f t="shared" si="5"/>
        <v>25313.990526554389</v>
      </c>
      <c r="H14">
        <f t="shared" si="3"/>
        <v>2901382.6407699864</v>
      </c>
      <c r="M14" s="4">
        <f>Input!J15</f>
        <v>21.099140571429416</v>
      </c>
      <c r="N14">
        <f t="shared" si="6"/>
        <v>3.1445160000012038</v>
      </c>
      <c r="O14">
        <f t="shared" si="7"/>
        <v>9.7858152005155912</v>
      </c>
      <c r="P14">
        <f t="shared" si="8"/>
        <v>44.106855070753042</v>
      </c>
      <c r="Q14">
        <f t="shared" si="4"/>
        <v>3083.4989452298937</v>
      </c>
    </row>
    <row r="15" spans="1:26" x14ac:dyDescent="0.25">
      <c r="A15">
        <f>Input!G16</f>
        <v>165</v>
      </c>
      <c r="B15">
        <f t="shared" si="1"/>
        <v>12</v>
      </c>
      <c r="C15">
        <f t="shared" si="0"/>
        <v>-1.851759613398734</v>
      </c>
      <c r="D15" s="4">
        <f>Input!I16</f>
        <v>5317.5589812857152</v>
      </c>
      <c r="E15">
        <f t="shared" si="2"/>
        <v>231.82382414285803</v>
      </c>
      <c r="F15">
        <f t="shared" si="9"/>
        <v>63.37867726783557</v>
      </c>
      <c r="G15">
        <f t="shared" si="5"/>
        <v>28373.767505747888</v>
      </c>
      <c r="H15">
        <f t="shared" si="3"/>
        <v>2862653.492966204</v>
      </c>
      <c r="M15" s="4">
        <f>Input!J16</f>
        <v>20.748190142857311</v>
      </c>
      <c r="N15">
        <f t="shared" si="6"/>
        <v>2.7935655714290988</v>
      </c>
      <c r="O15">
        <f t="shared" si="7"/>
        <v>11.406753238892396</v>
      </c>
      <c r="P15">
        <f t="shared" si="8"/>
        <v>74.187001794941835</v>
      </c>
      <c r="Q15">
        <f t="shared" si="4"/>
        <v>3122.5981480716155</v>
      </c>
    </row>
    <row r="16" spans="1:26" x14ac:dyDescent="0.25">
      <c r="A16">
        <f>Input!G17</f>
        <v>166</v>
      </c>
      <c r="B16">
        <f t="shared" si="1"/>
        <v>13</v>
      </c>
      <c r="C16">
        <f t="shared" si="0"/>
        <v>-1.7707603211551595</v>
      </c>
      <c r="D16" s="4">
        <f>Input!I17</f>
        <v>5337.8298788571428</v>
      </c>
      <c r="E16">
        <f t="shared" si="2"/>
        <v>252.0947217142857</v>
      </c>
      <c r="F16">
        <f t="shared" si="9"/>
        <v>76.587914098881242</v>
      </c>
      <c r="G16">
        <f t="shared" si="5"/>
        <v>30802.639519350592</v>
      </c>
      <c r="H16">
        <f t="shared" si="3"/>
        <v>2818129.5629004533</v>
      </c>
      <c r="M16" s="4">
        <f>Input!J17</f>
        <v>20.270897571427668</v>
      </c>
      <c r="N16">
        <f t="shared" si="6"/>
        <v>2.3162729999994554</v>
      </c>
      <c r="O16">
        <f t="shared" si="7"/>
        <v>13.209236831045677</v>
      </c>
      <c r="P16">
        <f t="shared" si="8"/>
        <v>118.65666102448118</v>
      </c>
      <c r="Q16">
        <f t="shared" si="4"/>
        <v>3176.1683768943617</v>
      </c>
    </row>
    <row r="17" spans="1:17" x14ac:dyDescent="0.25">
      <c r="A17">
        <f>Input!G18</f>
        <v>167</v>
      </c>
      <c r="B17">
        <f t="shared" si="1"/>
        <v>14</v>
      </c>
      <c r="C17">
        <f t="shared" si="0"/>
        <v>-1.689761028911585</v>
      </c>
      <c r="D17" s="4">
        <f>Input!I18</f>
        <v>5357.8761681428578</v>
      </c>
      <c r="E17">
        <f t="shared" si="2"/>
        <v>272.14101100000062</v>
      </c>
      <c r="F17">
        <f t="shared" si="9"/>
        <v>91.78443076484777</v>
      </c>
      <c r="G17">
        <f t="shared" si="5"/>
        <v>32528.496034119125</v>
      </c>
      <c r="H17">
        <f t="shared" si="3"/>
        <v>2767338.8440780179</v>
      </c>
      <c r="M17" s="4">
        <f>Input!J18</f>
        <v>20.04628928571492</v>
      </c>
      <c r="N17">
        <f t="shared" si="6"/>
        <v>2.0916647142867077</v>
      </c>
      <c r="O17">
        <f t="shared" si="7"/>
        <v>15.196516665966522</v>
      </c>
      <c r="P17">
        <f t="shared" si="8"/>
        <v>171.73714467544625</v>
      </c>
      <c r="Q17">
        <f t="shared" si="4"/>
        <v>3201.5355509747419</v>
      </c>
    </row>
    <row r="18" spans="1:17" x14ac:dyDescent="0.25">
      <c r="A18">
        <f>Input!G19</f>
        <v>168</v>
      </c>
      <c r="B18">
        <f t="shared" si="1"/>
        <v>15</v>
      </c>
      <c r="C18">
        <f t="shared" si="0"/>
        <v>-1.6087617366680105</v>
      </c>
      <c r="D18" s="4">
        <f>Input!I19</f>
        <v>5378.5260921428571</v>
      </c>
      <c r="E18">
        <f t="shared" si="2"/>
        <v>292.79093499999999</v>
      </c>
      <c r="F18">
        <f t="shared" si="9"/>
        <v>109.15287898715344</v>
      </c>
      <c r="G18">
        <f t="shared" si="5"/>
        <v>33722.935616177369</v>
      </c>
      <c r="H18">
        <f t="shared" si="3"/>
        <v>2709854.5669079563</v>
      </c>
      <c r="M18" s="4">
        <f>Input!J19</f>
        <v>20.649923999999373</v>
      </c>
      <c r="N18">
        <f t="shared" si="6"/>
        <v>2.6952994285711611</v>
      </c>
      <c r="O18">
        <f t="shared" si="7"/>
        <v>17.36844822230567</v>
      </c>
      <c r="P18">
        <f t="shared" si="8"/>
        <v>215.30129552307247</v>
      </c>
      <c r="Q18">
        <f t="shared" si="4"/>
        <v>3133.5900701936494</v>
      </c>
    </row>
    <row r="19" spans="1:17" x14ac:dyDescent="0.25">
      <c r="A19">
        <f>Input!G20</f>
        <v>169</v>
      </c>
      <c r="B19">
        <f t="shared" si="1"/>
        <v>16</v>
      </c>
      <c r="C19">
        <f t="shared" si="0"/>
        <v>-1.527762444424436</v>
      </c>
      <c r="D19" s="4">
        <f>Input!I20</f>
        <v>5399.5129285714283</v>
      </c>
      <c r="E19">
        <f t="shared" si="2"/>
        <v>313.77777142857121</v>
      </c>
      <c r="F19">
        <f t="shared" si="9"/>
        <v>128.87386520545633</v>
      </c>
      <c r="G19">
        <f t="shared" si="5"/>
        <v>34189.454536566467</v>
      </c>
      <c r="H19">
        <f t="shared" si="3"/>
        <v>2645315.5452400972</v>
      </c>
      <c r="M19" s="4">
        <f>Input!J20</f>
        <v>20.986836428571223</v>
      </c>
      <c r="N19">
        <f t="shared" si="6"/>
        <v>3.032211857143011</v>
      </c>
      <c r="O19">
        <f t="shared" si="7"/>
        <v>19.720986218302887</v>
      </c>
      <c r="P19">
        <f t="shared" si="8"/>
        <v>278.51518967770721</v>
      </c>
      <c r="Q19">
        <f t="shared" si="4"/>
        <v>3095.9838898093999</v>
      </c>
    </row>
    <row r="20" spans="1:17" x14ac:dyDescent="0.25">
      <c r="A20">
        <f>Input!G21</f>
        <v>170</v>
      </c>
      <c r="B20">
        <f t="shared" si="1"/>
        <v>17</v>
      </c>
      <c r="C20">
        <f t="shared" si="0"/>
        <v>-1.4467631521808617</v>
      </c>
      <c r="D20" s="4">
        <f>Input!I21</f>
        <v>5420.3734228571429</v>
      </c>
      <c r="E20">
        <f t="shared" si="2"/>
        <v>334.63826571428581</v>
      </c>
      <c r="F20">
        <f t="shared" si="9"/>
        <v>151.11960661649607</v>
      </c>
      <c r="G20">
        <f t="shared" si="5"/>
        <v>33679.098237050763</v>
      </c>
      <c r="H20">
        <f t="shared" si="3"/>
        <v>2573447.5750585515</v>
      </c>
      <c r="M20" s="4">
        <f>Input!J21</f>
        <v>20.860494285714594</v>
      </c>
      <c r="N20">
        <f t="shared" si="6"/>
        <v>2.9058697142863821</v>
      </c>
      <c r="O20">
        <f t="shared" si="7"/>
        <v>22.245741411039738</v>
      </c>
      <c r="P20">
        <f t="shared" si="8"/>
        <v>374.03063724688155</v>
      </c>
      <c r="Q20">
        <f t="shared" si="4"/>
        <v>3110.0596015590841</v>
      </c>
    </row>
    <row r="21" spans="1:17" x14ac:dyDescent="0.25">
      <c r="A21">
        <f>Input!G22</f>
        <v>171</v>
      </c>
      <c r="B21">
        <f t="shared" si="1"/>
        <v>18</v>
      </c>
      <c r="C21">
        <f t="shared" si="0"/>
        <v>-1.3657638599372872</v>
      </c>
      <c r="D21" s="4">
        <f>Input!I22</f>
        <v>5440.9250807142862</v>
      </c>
      <c r="E21">
        <f t="shared" si="2"/>
        <v>355.18992357142906</v>
      </c>
      <c r="F21">
        <f t="shared" si="9"/>
        <v>176.04923377119272</v>
      </c>
      <c r="G21">
        <f t="shared" si="5"/>
        <v>32091.386742104503</v>
      </c>
      <c r="H21">
        <f t="shared" si="3"/>
        <v>2494085.0020170915</v>
      </c>
      <c r="M21" s="4">
        <f>Input!J22</f>
        <v>20.551657857143255</v>
      </c>
      <c r="N21">
        <f t="shared" si="6"/>
        <v>2.5970332857150424</v>
      </c>
      <c r="O21">
        <f t="shared" si="7"/>
        <v>24.92962715469665</v>
      </c>
      <c r="P21">
        <f t="shared" si="8"/>
        <v>498.74474891687487</v>
      </c>
      <c r="Q21">
        <f t="shared" si="4"/>
        <v>3144.6013047851438</v>
      </c>
    </row>
    <row r="22" spans="1:17" x14ac:dyDescent="0.25">
      <c r="A22">
        <f>Input!G23</f>
        <v>172</v>
      </c>
      <c r="B22">
        <f t="shared" si="1"/>
        <v>19</v>
      </c>
      <c r="C22">
        <f t="shared" si="0"/>
        <v>-1.2847645676937127</v>
      </c>
      <c r="D22" s="4">
        <f>Input!I23</f>
        <v>5463.0068825714279</v>
      </c>
      <c r="E22">
        <f t="shared" si="2"/>
        <v>377.27172542857079</v>
      </c>
      <c r="F22">
        <f t="shared" si="9"/>
        <v>203.80385633207743</v>
      </c>
      <c r="G22">
        <f t="shared" si="5"/>
        <v>30091.101608878154</v>
      </c>
      <c r="H22">
        <f t="shared" si="3"/>
        <v>2407191.3889867417</v>
      </c>
      <c r="M22" s="4">
        <f>Input!J23</f>
        <v>22.081801857141727</v>
      </c>
      <c r="N22">
        <f t="shared" si="6"/>
        <v>4.1271772857135147</v>
      </c>
      <c r="O22">
        <f t="shared" si="7"/>
        <v>27.754622560884716</v>
      </c>
      <c r="P22">
        <f t="shared" si="8"/>
        <v>558.25617023120992</v>
      </c>
      <c r="Q22">
        <f t="shared" si="4"/>
        <v>2975.3316563259209</v>
      </c>
    </row>
    <row r="23" spans="1:17" x14ac:dyDescent="0.25">
      <c r="A23">
        <f>Input!G24</f>
        <v>173</v>
      </c>
      <c r="B23">
        <f t="shared" si="1"/>
        <v>20</v>
      </c>
      <c r="C23">
        <f t="shared" si="0"/>
        <v>-1.2037652754501382</v>
      </c>
      <c r="D23" s="4">
        <f>Input!I24</f>
        <v>5486.6047902857154</v>
      </c>
      <c r="E23">
        <f t="shared" si="2"/>
        <v>400.86963314285822</v>
      </c>
      <c r="F23">
        <f t="shared" si="9"/>
        <v>234.50153330516889</v>
      </c>
      <c r="G23">
        <f t="shared" si="5"/>
        <v>27678.344643603363</v>
      </c>
      <c r="H23">
        <f t="shared" si="3"/>
        <v>2312878.0703175585</v>
      </c>
      <c r="M23" s="4">
        <f>Input!J24</f>
        <v>23.59790771428743</v>
      </c>
      <c r="N23">
        <f t="shared" si="6"/>
        <v>5.6432831428592181</v>
      </c>
      <c r="O23">
        <f t="shared" si="7"/>
        <v>30.697676973091468</v>
      </c>
      <c r="P23">
        <f t="shared" si="8"/>
        <v>627.7226502003798</v>
      </c>
      <c r="Q23">
        <f t="shared" si="4"/>
        <v>2812.2333914451824</v>
      </c>
    </row>
    <row r="24" spans="1:17" x14ac:dyDescent="0.25">
      <c r="A24">
        <f>Input!G25</f>
        <v>174</v>
      </c>
      <c r="B24">
        <f t="shared" si="1"/>
        <v>21</v>
      </c>
      <c r="C24">
        <f t="shared" si="0"/>
        <v>-1.1227659832065637</v>
      </c>
      <c r="D24" s="4">
        <f>Input!I25</f>
        <v>5512.7576172857143</v>
      </c>
      <c r="E24">
        <f t="shared" si="2"/>
        <v>427.0224601428572</v>
      </c>
      <c r="F24">
        <f t="shared" si="9"/>
        <v>268.23231000451699</v>
      </c>
      <c r="G24">
        <f t="shared" si="5"/>
        <v>25214.311780956625</v>
      </c>
      <c r="H24">
        <f t="shared" si="3"/>
        <v>2211419.2975830138</v>
      </c>
      <c r="M24" s="4">
        <f>Input!J25</f>
        <v>26.152826999998979</v>
      </c>
      <c r="N24">
        <f t="shared" si="6"/>
        <v>8.1982024285707666</v>
      </c>
      <c r="O24">
        <f t="shared" si="7"/>
        <v>33.73077669934812</v>
      </c>
      <c r="P24">
        <f t="shared" si="8"/>
        <v>651.91234889276166</v>
      </c>
      <c r="Q24">
        <f t="shared" si="4"/>
        <v>2547.7837355985316</v>
      </c>
    </row>
    <row r="25" spans="1:17" x14ac:dyDescent="0.25">
      <c r="A25">
        <f>Input!G26</f>
        <v>175</v>
      </c>
      <c r="B25">
        <f t="shared" si="1"/>
        <v>22</v>
      </c>
      <c r="C25">
        <f t="shared" si="0"/>
        <v>-1.0417666909629892</v>
      </c>
      <c r="D25" s="4">
        <f>Input!I26</f>
        <v>5540.7775005714293</v>
      </c>
      <c r="E25">
        <f t="shared" si="2"/>
        <v>455.04234342857217</v>
      </c>
      <c r="F25">
        <f t="shared" si="9"/>
        <v>305.05349957800513</v>
      </c>
      <c r="G25">
        <f t="shared" si="5"/>
        <v>22496.65327962978</v>
      </c>
      <c r="H25">
        <f t="shared" si="3"/>
        <v>2103262.6820836142</v>
      </c>
      <c r="M25" s="4">
        <f>Input!J26</f>
        <v>28.019883285714968</v>
      </c>
      <c r="N25">
        <f t="shared" si="6"/>
        <v>10.065258714286756</v>
      </c>
      <c r="O25">
        <f t="shared" si="7"/>
        <v>36.821189573488113</v>
      </c>
      <c r="P25">
        <f t="shared" si="8"/>
        <v>715.87983614236339</v>
      </c>
      <c r="Q25">
        <f t="shared" si="4"/>
        <v>2362.7881532468277</v>
      </c>
    </row>
    <row r="26" spans="1:17" x14ac:dyDescent="0.25">
      <c r="A26">
        <f>Input!G27</f>
        <v>176</v>
      </c>
      <c r="B26">
        <f t="shared" si="1"/>
        <v>23</v>
      </c>
      <c r="C26">
        <f t="shared" si="0"/>
        <v>-0.96076739871941474</v>
      </c>
      <c r="D26" s="4">
        <f>Input!I27</f>
        <v>5571.2540368571426</v>
      </c>
      <c r="E26">
        <f t="shared" si="2"/>
        <v>485.5188797142855</v>
      </c>
      <c r="F26">
        <f t="shared" si="9"/>
        <v>344.98539565893395</v>
      </c>
      <c r="G26">
        <f t="shared" si="5"/>
        <v>19749.660140735748</v>
      </c>
      <c r="H26">
        <f t="shared" si="3"/>
        <v>1989033.7379940301</v>
      </c>
      <c r="M26" s="4">
        <f>Input!J27</f>
        <v>30.476536285713337</v>
      </c>
      <c r="N26">
        <f t="shared" si="6"/>
        <v>12.521911714285125</v>
      </c>
      <c r="O26">
        <f t="shared" si="7"/>
        <v>39.931896080928837</v>
      </c>
      <c r="P26">
        <f t="shared" si="8"/>
        <v>751.30724297965276</v>
      </c>
      <c r="Q26">
        <f t="shared" si="4"/>
        <v>2129.9947674436235</v>
      </c>
    </row>
    <row r="27" spans="1:17" x14ac:dyDescent="0.25">
      <c r="A27">
        <f>Input!G28</f>
        <v>177</v>
      </c>
      <c r="B27">
        <f t="shared" si="1"/>
        <v>24</v>
      </c>
      <c r="C27">
        <f t="shared" si="0"/>
        <v>-0.87976810647584036</v>
      </c>
      <c r="D27" s="4">
        <f>Input!I28</f>
        <v>5603.4291734285716</v>
      </c>
      <c r="E27">
        <f t="shared" si="2"/>
        <v>517.6940162857145</v>
      </c>
      <c r="F27">
        <f t="shared" si="9"/>
        <v>388.00760341014899</v>
      </c>
      <c r="G27">
        <f t="shared" si="5"/>
        <v>16818.565684531644</v>
      </c>
      <c r="H27">
        <f t="shared" si="3"/>
        <v>1869533.5354356032</v>
      </c>
      <c r="M27" s="4">
        <f>Input!J28</f>
        <v>32.175136571428993</v>
      </c>
      <c r="N27">
        <f t="shared" si="6"/>
        <v>14.220512000000781</v>
      </c>
      <c r="O27">
        <f t="shared" si="7"/>
        <v>43.022207751215014</v>
      </c>
      <c r="P27">
        <f t="shared" si="8"/>
        <v>829.53767814551202</v>
      </c>
      <c r="Q27">
        <f t="shared" si="4"/>
        <v>1976.0928636427384</v>
      </c>
    </row>
    <row r="28" spans="1:17" x14ac:dyDescent="0.25">
      <c r="A28">
        <f>Input!G29</f>
        <v>178</v>
      </c>
      <c r="B28">
        <f t="shared" si="1"/>
        <v>25</v>
      </c>
      <c r="C28">
        <f t="shared" si="0"/>
        <v>-0.79876881423226587</v>
      </c>
      <c r="D28" s="4">
        <f>Input!I29</f>
        <v>5636.1517925714288</v>
      </c>
      <c r="E28">
        <f t="shared" si="2"/>
        <v>550.41663542857168</v>
      </c>
      <c r="F28">
        <f t="shared" si="9"/>
        <v>434.05616806758695</v>
      </c>
      <c r="G28">
        <f t="shared" si="5"/>
        <v>13539.758364466792</v>
      </c>
      <c r="H28">
        <f t="shared" si="3"/>
        <v>1745728.7842839863</v>
      </c>
      <c r="M28" s="4">
        <f>Input!J29</f>
        <v>32.722619142857184</v>
      </c>
      <c r="N28">
        <f t="shared" si="6"/>
        <v>14.767994571428972</v>
      </c>
      <c r="O28">
        <f t="shared" si="7"/>
        <v>46.048564657437957</v>
      </c>
      <c r="P28">
        <f t="shared" si="8"/>
        <v>978.47406490572018</v>
      </c>
      <c r="Q28">
        <f t="shared" si="4"/>
        <v>1927.71782398396</v>
      </c>
    </row>
    <row r="29" spans="1:17" x14ac:dyDescent="0.25">
      <c r="A29">
        <f>Input!G30</f>
        <v>179</v>
      </c>
      <c r="B29">
        <f t="shared" si="1"/>
        <v>26</v>
      </c>
      <c r="C29">
        <f t="shared" si="0"/>
        <v>-0.71776952198869137</v>
      </c>
      <c r="D29" s="4">
        <f>Input!I30</f>
        <v>5669.2674761428561</v>
      </c>
      <c r="E29">
        <f t="shared" si="2"/>
        <v>583.53231899999901</v>
      </c>
      <c r="F29">
        <f t="shared" si="9"/>
        <v>483.02166270326666</v>
      </c>
      <c r="G29">
        <f t="shared" si="5"/>
        <v>10102.392029199862</v>
      </c>
      <c r="H29">
        <f t="shared" si="3"/>
        <v>1618734.0755393631</v>
      </c>
      <c r="M29" s="4">
        <f>Input!J30</f>
        <v>33.115683571427326</v>
      </c>
      <c r="N29">
        <f t="shared" si="6"/>
        <v>15.161058999999113</v>
      </c>
      <c r="O29">
        <f t="shared" si="7"/>
        <v>48.965494635679725</v>
      </c>
      <c r="P29">
        <f t="shared" si="8"/>
        <v>1142.7398686468732</v>
      </c>
      <c r="Q29">
        <f t="shared" si="4"/>
        <v>1893.3567202311112</v>
      </c>
    </row>
    <row r="30" spans="1:17" x14ac:dyDescent="0.25">
      <c r="A30">
        <f>Input!G31</f>
        <v>180</v>
      </c>
      <c r="B30">
        <f t="shared" si="1"/>
        <v>27</v>
      </c>
      <c r="C30">
        <f t="shared" si="0"/>
        <v>-0.63677022974511688</v>
      </c>
      <c r="D30" s="4">
        <f>Input!I31</f>
        <v>5702.6498821428559</v>
      </c>
      <c r="E30">
        <f t="shared" si="2"/>
        <v>616.91472499999873</v>
      </c>
      <c r="F30">
        <f t="shared" si="9"/>
        <v>534.74837047963774</v>
      </c>
      <c r="G30">
        <f t="shared" si="5"/>
        <v>6751.3098151656459</v>
      </c>
      <c r="H30">
        <f t="shared" si="3"/>
        <v>1489786.4844780199</v>
      </c>
      <c r="M30" s="4">
        <f>Input!J31</f>
        <v>33.382405999999719</v>
      </c>
      <c r="N30">
        <f t="shared" si="6"/>
        <v>15.427781428571507</v>
      </c>
      <c r="O30">
        <f t="shared" si="7"/>
        <v>51.726707776371128</v>
      </c>
      <c r="P30">
        <f t="shared" si="8"/>
        <v>1317.6120540029815</v>
      </c>
      <c r="Q30">
        <f t="shared" si="4"/>
        <v>1870.2162248806214</v>
      </c>
    </row>
    <row r="31" spans="1:17" x14ac:dyDescent="0.25">
      <c r="A31">
        <f>Input!G32</f>
        <v>181</v>
      </c>
      <c r="B31">
        <f t="shared" si="1"/>
        <v>28</v>
      </c>
      <c r="C31">
        <f t="shared" si="0"/>
        <v>-0.55577093750154249</v>
      </c>
      <c r="D31" s="4">
        <f>Input!I32</f>
        <v>5736.1024781428569</v>
      </c>
      <c r="E31">
        <f t="shared" si="2"/>
        <v>650.36732099999972</v>
      </c>
      <c r="F31">
        <f t="shared" si="9"/>
        <v>589.03466188745801</v>
      </c>
      <c r="G31">
        <f t="shared" si="5"/>
        <v>3761.695073815245</v>
      </c>
      <c r="H31">
        <f t="shared" si="3"/>
        <v>1360213.2548939537</v>
      </c>
      <c r="M31" s="4">
        <f>Input!J32</f>
        <v>33.452596000000995</v>
      </c>
      <c r="N31">
        <f t="shared" si="6"/>
        <v>15.497971428572782</v>
      </c>
      <c r="O31">
        <f t="shared" si="7"/>
        <v>54.286291407820229</v>
      </c>
      <c r="P31">
        <f t="shared" si="8"/>
        <v>1504.5337668124866</v>
      </c>
      <c r="Q31">
        <f t="shared" si="4"/>
        <v>1864.15027850911</v>
      </c>
    </row>
    <row r="32" spans="1:17" x14ac:dyDescent="0.25">
      <c r="A32">
        <f>Input!G33</f>
        <v>182</v>
      </c>
      <c r="B32">
        <f t="shared" si="1"/>
        <v>29</v>
      </c>
      <c r="C32">
        <f t="shared" si="0"/>
        <v>-0.474771645257968</v>
      </c>
      <c r="D32" s="4">
        <f>Input!I33</f>
        <v>5771.1273322857151</v>
      </c>
      <c r="E32">
        <f t="shared" si="2"/>
        <v>685.39217514285792</v>
      </c>
      <c r="F32">
        <f t="shared" si="9"/>
        <v>645.63462563581209</v>
      </c>
      <c r="G32">
        <f t="shared" si="5"/>
        <v>1580.6627428052007</v>
      </c>
      <c r="H32">
        <f t="shared" si="3"/>
        <v>1231393.7947216858</v>
      </c>
      <c r="M32" s="4">
        <f>Input!J33</f>
        <v>35.024854142858203</v>
      </c>
      <c r="N32">
        <f t="shared" si="6"/>
        <v>17.070229571429991</v>
      </c>
      <c r="O32">
        <f t="shared" si="7"/>
        <v>56.599963748354092</v>
      </c>
      <c r="P32">
        <f t="shared" si="8"/>
        <v>1562.5998840982813</v>
      </c>
      <c r="Q32">
        <f t="shared" si="4"/>
        <v>1730.855247066964</v>
      </c>
    </row>
    <row r="33" spans="1:17" x14ac:dyDescent="0.25">
      <c r="A33">
        <f>Input!G34</f>
        <v>183</v>
      </c>
      <c r="B33">
        <f t="shared" si="1"/>
        <v>30</v>
      </c>
      <c r="C33">
        <f t="shared" si="0"/>
        <v>-0.39377235301439351</v>
      </c>
      <c r="D33" s="4">
        <f>Input!I34</f>
        <v>5806.0819964285711</v>
      </c>
      <c r="E33">
        <f t="shared" si="2"/>
        <v>720.34683928571394</v>
      </c>
      <c r="F33">
        <f t="shared" si="9"/>
        <v>704.26096479415128</v>
      </c>
      <c r="G33">
        <f t="shared" si="5"/>
        <v>258.75535815830636</v>
      </c>
      <c r="H33">
        <f t="shared" si="3"/>
        <v>1104717.6740859954</v>
      </c>
      <c r="M33" s="4">
        <f>Input!J34</f>
        <v>34.954664142856018</v>
      </c>
      <c r="N33">
        <f t="shared" si="6"/>
        <v>17.000039571427806</v>
      </c>
      <c r="O33">
        <f t="shared" si="7"/>
        <v>58.626339158339235</v>
      </c>
      <c r="P33">
        <f t="shared" si="8"/>
        <v>1732.7488172993026</v>
      </c>
      <c r="Q33">
        <f t="shared" si="4"/>
        <v>1736.7004798404532</v>
      </c>
    </row>
    <row r="34" spans="1:17" x14ac:dyDescent="0.25">
      <c r="A34">
        <f>Input!G35</f>
        <v>184</v>
      </c>
      <c r="B34">
        <f t="shared" si="1"/>
        <v>31</v>
      </c>
      <c r="C34">
        <f t="shared" si="0"/>
        <v>-0.31277306077081907</v>
      </c>
      <c r="D34" s="4">
        <f>Input!I35</f>
        <v>5841.1068504285713</v>
      </c>
      <c r="E34">
        <f t="shared" si="2"/>
        <v>755.37169328571417</v>
      </c>
      <c r="F34">
        <f t="shared" si="9"/>
        <v>764.58911969364794</v>
      </c>
      <c r="G34">
        <f t="shared" si="5"/>
        <v>84.960949585674868</v>
      </c>
      <c r="H34">
        <f t="shared" si="3"/>
        <v>981540.68176133069</v>
      </c>
      <c r="M34" s="4">
        <f>Input!J35</f>
        <v>35.024854000000232</v>
      </c>
      <c r="N34">
        <f t="shared" si="6"/>
        <v>17.07022942857202</v>
      </c>
      <c r="O34">
        <f t="shared" si="7"/>
        <v>60.328154899496674</v>
      </c>
      <c r="P34">
        <f t="shared" si="8"/>
        <v>1871.248116048072</v>
      </c>
      <c r="Q34">
        <f t="shared" si="4"/>
        <v>1730.855258953761</v>
      </c>
    </row>
    <row r="35" spans="1:17" x14ac:dyDescent="0.25">
      <c r="A35">
        <f>Input!G36</f>
        <v>185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5878.3356732857146</v>
      </c>
      <c r="E35">
        <f t="shared" si="2"/>
        <v>792.60051614285749</v>
      </c>
      <c r="F35">
        <f t="shared" si="9"/>
        <v>826.26252849836567</v>
      </c>
      <c r="G35">
        <f t="shared" si="5"/>
        <v>1133.1310758223856</v>
      </c>
      <c r="H35">
        <f t="shared" si="3"/>
        <v>863141.22539101948</v>
      </c>
      <c r="M35" s="4">
        <f>Input!J36</f>
        <v>37.228822857143314</v>
      </c>
      <c r="N35">
        <f t="shared" si="6"/>
        <v>19.274198285715102</v>
      </c>
      <c r="O35">
        <f t="shared" si="7"/>
        <v>61.673408804717752</v>
      </c>
      <c r="P35">
        <f t="shared" si="8"/>
        <v>1797.6930526347051</v>
      </c>
      <c r="Q35">
        <f t="shared" si="4"/>
        <v>1552.3268866044264</v>
      </c>
    </row>
    <row r="36" spans="1:17" x14ac:dyDescent="0.25">
      <c r="A36">
        <f>Input!G37</f>
        <v>186</v>
      </c>
      <c r="B36">
        <f t="shared" si="1"/>
        <v>33</v>
      </c>
      <c r="C36">
        <f t="shared" si="10"/>
        <v>-0.15077447628367011</v>
      </c>
      <c r="D36" s="4">
        <f>Input!I37</f>
        <v>5919.1582287142855</v>
      </c>
      <c r="E36">
        <f t="shared" si="2"/>
        <v>833.42307157142841</v>
      </c>
      <c r="F36">
        <f t="shared" si="9"/>
        <v>888.89888792095405</v>
      </c>
      <c r="G36">
        <f t="shared" si="5"/>
        <v>3077.5661996462968</v>
      </c>
      <c r="H36">
        <f t="shared" si="3"/>
        <v>750679.42576286837</v>
      </c>
      <c r="M36" s="4">
        <f>Input!J37</f>
        <v>40.822555428570922</v>
      </c>
      <c r="N36">
        <f t="shared" si="6"/>
        <v>22.86793085714271</v>
      </c>
      <c r="O36">
        <f t="shared" si="7"/>
        <v>62.636359422588349</v>
      </c>
      <c r="P36">
        <f t="shared" si="8"/>
        <v>1581.5279105649527</v>
      </c>
      <c r="Q36">
        <f t="shared" si="4"/>
        <v>1282.0586941090135</v>
      </c>
    </row>
    <row r="37" spans="1:17" x14ac:dyDescent="0.25">
      <c r="A37">
        <f>Input!G38</f>
        <v>187</v>
      </c>
      <c r="B37">
        <f t="shared" si="1"/>
        <v>34</v>
      </c>
      <c r="C37">
        <f t="shared" si="10"/>
        <v>-6.9775184040095653E-2</v>
      </c>
      <c r="D37" s="4">
        <f>Input!I38</f>
        <v>5962.3251331428564</v>
      </c>
      <c r="E37">
        <f t="shared" si="2"/>
        <v>876.5899759999993</v>
      </c>
      <c r="F37">
        <f t="shared" si="9"/>
        <v>952.09723292322792</v>
      </c>
      <c r="G37">
        <f t="shared" si="5"/>
        <v>5701.3458480704567</v>
      </c>
      <c r="H37">
        <f t="shared" si="3"/>
        <v>645161.14209373179</v>
      </c>
      <c r="M37" s="4">
        <f>Input!J38</f>
        <v>43.166904428570888</v>
      </c>
      <c r="N37">
        <f t="shared" si="6"/>
        <v>25.212279857142676</v>
      </c>
      <c r="O37">
        <f t="shared" si="7"/>
        <v>63.198345002273861</v>
      </c>
      <c r="P37">
        <f t="shared" si="8"/>
        <v>1442.9411452101504</v>
      </c>
      <c r="Q37">
        <f t="shared" si="4"/>
        <v>1119.6718621617297</v>
      </c>
    </row>
    <row r="38" spans="1:17" x14ac:dyDescent="0.25">
      <c r="A38">
        <f>Input!G39</f>
        <v>188</v>
      </c>
      <c r="B38">
        <f t="shared" si="1"/>
        <v>35</v>
      </c>
      <c r="C38">
        <f t="shared" si="10"/>
        <v>1.1224108203478822E-2</v>
      </c>
      <c r="D38" s="4">
        <f>Input!I39</f>
        <v>6009.4367205714289</v>
      </c>
      <c r="E38">
        <f t="shared" si="2"/>
        <v>923.70156342857172</v>
      </c>
      <c r="F38">
        <f t="shared" si="9"/>
        <v>1015.4456178495877</v>
      </c>
      <c r="G38">
        <f t="shared" si="5"/>
        <v>8416.9715216063487</v>
      </c>
      <c r="H38">
        <f t="shared" si="3"/>
        <v>547408.87720182305</v>
      </c>
      <c r="M38" s="4">
        <f>Input!J39</f>
        <v>47.11158742857242</v>
      </c>
      <c r="N38">
        <f t="shared" si="6"/>
        <v>29.156962857144208</v>
      </c>
      <c r="O38">
        <f t="shared" si="7"/>
        <v>63.348384926359806</v>
      </c>
      <c r="P38">
        <f t="shared" si="8"/>
        <v>1169.0533431152435</v>
      </c>
      <c r="Q38">
        <f t="shared" si="4"/>
        <v>871.24237988000016</v>
      </c>
    </row>
    <row r="39" spans="1:17" x14ac:dyDescent="0.25">
      <c r="A39">
        <f>Input!G40</f>
        <v>189</v>
      </c>
      <c r="B39">
        <f t="shared" si="1"/>
        <v>36</v>
      </c>
      <c r="C39">
        <f t="shared" si="10"/>
        <v>9.2223400447053294E-2</v>
      </c>
      <c r="D39" s="4">
        <f>Input!I40</f>
        <v>6056.7027260000004</v>
      </c>
      <c r="E39">
        <f t="shared" si="2"/>
        <v>970.96756885714331</v>
      </c>
      <c r="F39">
        <f t="shared" si="9"/>
        <v>1078.5291543649823</v>
      </c>
      <c r="G39">
        <f t="shared" si="5"/>
        <v>11569.494676960167</v>
      </c>
      <c r="H39">
        <f t="shared" si="3"/>
        <v>458041.07000076846</v>
      </c>
      <c r="M39" s="4">
        <f>Input!J40</f>
        <v>47.266005428571589</v>
      </c>
      <c r="N39">
        <f t="shared" si="6"/>
        <v>29.311380857143376</v>
      </c>
      <c r="O39">
        <f t="shared" si="7"/>
        <v>63.083536515394556</v>
      </c>
      <c r="P39">
        <f t="shared" si="8"/>
        <v>1140.5584978051472</v>
      </c>
      <c r="Q39">
        <f t="shared" si="4"/>
        <v>862.15036965794434</v>
      </c>
    </row>
    <row r="40" spans="1:17" x14ac:dyDescent="0.25">
      <c r="A40">
        <f>Input!G41</f>
        <v>190</v>
      </c>
      <c r="B40">
        <f t="shared" si="1"/>
        <v>37</v>
      </c>
      <c r="C40">
        <f t="shared" si="10"/>
        <v>0.17322269269062776</v>
      </c>
      <c r="D40" s="4">
        <f>Input!I41</f>
        <v>6108.9943417142858</v>
      </c>
      <c r="E40">
        <f t="shared" si="2"/>
        <v>1023.2591845714287</v>
      </c>
      <c r="F40">
        <f t="shared" si="9"/>
        <v>1140.9381453727894</v>
      </c>
      <c r="G40">
        <f t="shared" si="5"/>
        <v>13848.3378152882</v>
      </c>
      <c r="H40">
        <f t="shared" si="3"/>
        <v>377460.72522372147</v>
      </c>
      <c r="M40" s="4">
        <f>Input!J41</f>
        <v>52.291615714285399</v>
      </c>
      <c r="N40">
        <f t="shared" si="6"/>
        <v>34.336991142857187</v>
      </c>
      <c r="O40">
        <f t="shared" si="7"/>
        <v>62.408991007807145</v>
      </c>
      <c r="P40">
        <f t="shared" si="8"/>
        <v>788.03717641775052</v>
      </c>
      <c r="Q40">
        <f t="shared" si="4"/>
        <v>592.27919758271491</v>
      </c>
    </row>
    <row r="41" spans="1:17" x14ac:dyDescent="0.25">
      <c r="A41">
        <f>Input!G42</f>
        <v>191</v>
      </c>
      <c r="B41">
        <f t="shared" si="1"/>
        <v>38</v>
      </c>
      <c r="C41">
        <f t="shared" si="10"/>
        <v>0.25422198493420223</v>
      </c>
      <c r="D41" s="4">
        <f>Input!I42</f>
        <v>6166.3957959999998</v>
      </c>
      <c r="E41">
        <f t="shared" si="2"/>
        <v>1080.6606388571427</v>
      </c>
      <c r="F41">
        <f t="shared" si="9"/>
        <v>1202.2760497147865</v>
      </c>
      <c r="G41">
        <f t="shared" si="5"/>
        <v>14790.308158073514</v>
      </c>
      <c r="H41">
        <f t="shared" si="3"/>
        <v>305853.7059759415</v>
      </c>
      <c r="M41" s="4">
        <f>Input!J42</f>
        <v>57.401454285713953</v>
      </c>
      <c r="N41">
        <f t="shared" si="6"/>
        <v>39.446829714285741</v>
      </c>
      <c r="O41">
        <f t="shared" si="7"/>
        <v>61.337904341997152</v>
      </c>
      <c r="P41">
        <f t="shared" si="8"/>
        <v>479.2191483560303</v>
      </c>
      <c r="Q41">
        <f t="shared" si="4"/>
        <v>369.67554279328715</v>
      </c>
    </row>
    <row r="42" spans="1:17" x14ac:dyDescent="0.25">
      <c r="A42">
        <f>Input!G43</f>
        <v>192</v>
      </c>
      <c r="B42">
        <f t="shared" si="1"/>
        <v>39</v>
      </c>
      <c r="C42">
        <f t="shared" si="10"/>
        <v>0.33522127717777672</v>
      </c>
      <c r="D42" s="4">
        <f>Input!I43</f>
        <v>6224.3166570000003</v>
      </c>
      <c r="E42">
        <f t="shared" si="2"/>
        <v>1138.5814998571432</v>
      </c>
      <c r="F42">
        <f t="shared" si="9"/>
        <v>1262.167020160939</v>
      </c>
      <c r="G42">
        <f t="shared" si="5"/>
        <v>15273.380828759942</v>
      </c>
      <c r="H42">
        <f t="shared" si="3"/>
        <v>243196.37943668629</v>
      </c>
      <c r="M42" s="4">
        <f>Input!J43</f>
        <v>57.920861000000514</v>
      </c>
      <c r="N42">
        <f t="shared" si="6"/>
        <v>39.966236428572302</v>
      </c>
      <c r="O42">
        <f t="shared" si="7"/>
        <v>59.890970446152565</v>
      </c>
      <c r="P42">
        <f t="shared" si="8"/>
        <v>396.99502567132015</v>
      </c>
      <c r="Q42">
        <f t="shared" si="4"/>
        <v>349.97211399329979</v>
      </c>
    </row>
    <row r="43" spans="1:17" x14ac:dyDescent="0.25">
      <c r="A43">
        <f>Input!G44</f>
        <v>193</v>
      </c>
      <c r="B43">
        <f t="shared" si="1"/>
        <v>40</v>
      </c>
      <c r="C43">
        <f t="shared" si="10"/>
        <v>0.41622056942135116</v>
      </c>
      <c r="D43" s="4">
        <f>Input!I44</f>
        <v>6281.6619592857151</v>
      </c>
      <c r="E43">
        <f t="shared" si="2"/>
        <v>1195.9268021428579</v>
      </c>
      <c r="F43">
        <f t="shared" si="9"/>
        <v>1320.2627765308935</v>
      </c>
      <c r="G43">
        <f t="shared" si="5"/>
        <v>15459.434527022229</v>
      </c>
      <c r="H43">
        <f t="shared" si="3"/>
        <v>189271.7158130497</v>
      </c>
      <c r="M43" s="4">
        <f>Input!J44</f>
        <v>57.345302285714752</v>
      </c>
      <c r="N43">
        <f t="shared" si="6"/>
        <v>39.390677714286539</v>
      </c>
      <c r="O43">
        <f t="shared" si="7"/>
        <v>58.095756369954302</v>
      </c>
      <c r="P43">
        <f t="shared" si="8"/>
        <v>349.87996751471769</v>
      </c>
      <c r="Q43">
        <f t="shared" si="4"/>
        <v>371.83795904768272</v>
      </c>
    </row>
    <row r="44" spans="1:17" x14ac:dyDescent="0.25">
      <c r="A44">
        <f>Input!G45</f>
        <v>194</v>
      </c>
      <c r="B44">
        <f t="shared" si="1"/>
        <v>41</v>
      </c>
      <c r="C44">
        <f t="shared" si="10"/>
        <v>0.49721986166492566</v>
      </c>
      <c r="D44" s="4">
        <f>Input!I45</f>
        <v>6341.6042947142851</v>
      </c>
      <c r="E44">
        <f t="shared" si="2"/>
        <v>1255.8691375714279</v>
      </c>
      <c r="F44">
        <f t="shared" si="9"/>
        <v>1376.2486056279538</v>
      </c>
      <c r="G44">
        <f t="shared" si="5"/>
        <v>14491.216329572131</v>
      </c>
      <c r="H44">
        <f t="shared" si="3"/>
        <v>143692.44546146094</v>
      </c>
      <c r="M44" s="4">
        <f>Input!J45</f>
        <v>59.942335428570004</v>
      </c>
      <c r="N44">
        <f t="shared" si="6"/>
        <v>41.987710857141792</v>
      </c>
      <c r="O44">
        <f t="shared" si="7"/>
        <v>55.985829097060417</v>
      </c>
      <c r="P44">
        <f t="shared" si="8"/>
        <v>195.94731425874252</v>
      </c>
      <c r="Q44">
        <f t="shared" si="4"/>
        <v>278.42483878901032</v>
      </c>
    </row>
    <row r="45" spans="1:17" x14ac:dyDescent="0.25">
      <c r="A45">
        <f>Input!G46</f>
        <v>195</v>
      </c>
      <c r="B45">
        <f t="shared" si="1"/>
        <v>42</v>
      </c>
      <c r="C45">
        <f t="shared" si="10"/>
        <v>0.57821915390850009</v>
      </c>
      <c r="D45" s="4">
        <f>Input!I46</f>
        <v>6402.8521657142855</v>
      </c>
      <c r="E45">
        <f t="shared" si="2"/>
        <v>1317.1170085714284</v>
      </c>
      <c r="F45">
        <f t="shared" si="9"/>
        <v>1429.8483182920352</v>
      </c>
      <c r="G45">
        <f t="shared" si="5"/>
        <v>12708.348191323368</v>
      </c>
      <c r="H45">
        <f t="shared" si="3"/>
        <v>105929.5174858859</v>
      </c>
      <c r="M45" s="4">
        <f>Input!J46</f>
        <v>61.247871000000487</v>
      </c>
      <c r="N45">
        <f t="shared" si="6"/>
        <v>43.293246428572274</v>
      </c>
      <c r="O45">
        <f t="shared" si="7"/>
        <v>53.599712664081352</v>
      </c>
      <c r="P45">
        <f t="shared" si="8"/>
        <v>106.22324626368865</v>
      </c>
      <c r="Q45">
        <f t="shared" si="4"/>
        <v>236.56075334896153</v>
      </c>
    </row>
    <row r="46" spans="1:17" x14ac:dyDescent="0.25">
      <c r="A46">
        <f>Input!G47</f>
        <v>196</v>
      </c>
      <c r="B46">
        <f t="shared" si="1"/>
        <v>43</v>
      </c>
      <c r="C46">
        <f t="shared" si="10"/>
        <v>0.65921844615207459</v>
      </c>
      <c r="D46" s="4">
        <f>Input!I47</f>
        <v>6469.0414191428572</v>
      </c>
      <c r="E46">
        <f t="shared" si="2"/>
        <v>1383.3062620000001</v>
      </c>
      <c r="F46">
        <f t="shared" si="9"/>
        <v>1480.8280390992707</v>
      </c>
      <c r="G46">
        <f t="shared" si="5"/>
        <v>9510.4970085998193</v>
      </c>
      <c r="H46">
        <f t="shared" si="3"/>
        <v>75343.898453504735</v>
      </c>
      <c r="M46" s="4">
        <f>Input!J47</f>
        <v>66.189253428571647</v>
      </c>
      <c r="N46">
        <f t="shared" si="6"/>
        <v>48.234628857143434</v>
      </c>
      <c r="O46">
        <f t="shared" si="7"/>
        <v>50.979720807235545</v>
      </c>
      <c r="P46">
        <f t="shared" si="8"/>
        <v>7.5355298144605047</v>
      </c>
      <c r="Q46">
        <f t="shared" si="4"/>
        <v>108.9758361362509</v>
      </c>
    </row>
    <row r="47" spans="1:17" x14ac:dyDescent="0.25">
      <c r="A47">
        <f>Input!G48</f>
        <v>197</v>
      </c>
      <c r="B47">
        <f t="shared" si="1"/>
        <v>44</v>
      </c>
      <c r="C47">
        <f t="shared" si="10"/>
        <v>0.74021773839564908</v>
      </c>
      <c r="D47" s="4">
        <f>Input!I48</f>
        <v>6533.5320724285712</v>
      </c>
      <c r="E47">
        <f t="shared" si="2"/>
        <v>1447.796915285714</v>
      </c>
      <c r="F47">
        <f t="shared" si="9"/>
        <v>1528.9987535394196</v>
      </c>
      <c r="G47">
        <f t="shared" si="5"/>
        <v>6593.7385357809571</v>
      </c>
      <c r="H47">
        <f t="shared" si="3"/>
        <v>51219.708582059538</v>
      </c>
      <c r="M47" s="4">
        <f>Input!J48</f>
        <v>64.490653285713961</v>
      </c>
      <c r="N47">
        <f t="shared" si="6"/>
        <v>46.536028714285749</v>
      </c>
      <c r="O47">
        <f t="shared" si="7"/>
        <v>48.170714440148942</v>
      </c>
      <c r="P47">
        <f t="shared" si="8"/>
        <v>2.6721974223408735</v>
      </c>
      <c r="Q47">
        <f t="shared" si="4"/>
        <v>147.32495924537082</v>
      </c>
    </row>
    <row r="48" spans="1:17" x14ac:dyDescent="0.25">
      <c r="A48">
        <f>Input!G49</f>
        <v>198</v>
      </c>
      <c r="B48">
        <f t="shared" si="1"/>
        <v>45</v>
      </c>
      <c r="C48">
        <f t="shared" si="10"/>
        <v>0.82121703063922347</v>
      </c>
      <c r="D48" s="4">
        <f>Input!I49</f>
        <v>6598.1631058571429</v>
      </c>
      <c r="E48">
        <f t="shared" si="2"/>
        <v>1512.4279487142858</v>
      </c>
      <c r="F48">
        <f t="shared" si="9"/>
        <v>1574.2175882230604</v>
      </c>
      <c r="G48">
        <f t="shared" si="5"/>
        <v>3817.959550624319</v>
      </c>
      <c r="H48">
        <f t="shared" si="3"/>
        <v>32796.804819320358</v>
      </c>
      <c r="M48" s="4">
        <f>Input!J49</f>
        <v>64.631033428571754</v>
      </c>
      <c r="N48">
        <f t="shared" si="6"/>
        <v>46.676408857143542</v>
      </c>
      <c r="O48">
        <f t="shared" si="7"/>
        <v>45.218834683640701</v>
      </c>
      <c r="P48">
        <f t="shared" si="8"/>
        <v>2.1245224712624915</v>
      </c>
      <c r="Q48">
        <f t="shared" si="4"/>
        <v>143.93686785486955</v>
      </c>
    </row>
    <row r="49" spans="1:17" x14ac:dyDescent="0.25">
      <c r="A49">
        <f>Input!G50</f>
        <v>199</v>
      </c>
      <c r="B49">
        <f t="shared" si="1"/>
        <v>46</v>
      </c>
      <c r="C49">
        <f t="shared" si="10"/>
        <v>0.90221632288279796</v>
      </c>
      <c r="D49" s="4">
        <f>Input!I50</f>
        <v>6663.3275838571426</v>
      </c>
      <c r="E49">
        <f t="shared" si="2"/>
        <v>1577.5924267142855</v>
      </c>
      <c r="F49">
        <f t="shared" si="9"/>
        <v>1616.3878491673754</v>
      </c>
      <c r="G49">
        <f t="shared" si="5"/>
        <v>1505.0848033137152</v>
      </c>
      <c r="H49">
        <f t="shared" si="3"/>
        <v>19301.161562532841</v>
      </c>
      <c r="M49" s="4">
        <f>Input!J50</f>
        <v>65.16447799999969</v>
      </c>
      <c r="N49">
        <f t="shared" si="6"/>
        <v>47.209853428571478</v>
      </c>
      <c r="O49">
        <f t="shared" si="7"/>
        <v>42.170260944315054</v>
      </c>
      <c r="P49">
        <f t="shared" si="8"/>
        <v>25.397492407373836</v>
      </c>
      <c r="Q49">
        <f t="shared" si="4"/>
        <v>131.42156801739458</v>
      </c>
    </row>
    <row r="50" spans="1:17" x14ac:dyDescent="0.25">
      <c r="A50">
        <f>Input!G51</f>
        <v>200</v>
      </c>
      <c r="B50">
        <f t="shared" si="1"/>
        <v>47</v>
      </c>
      <c r="C50">
        <f t="shared" si="10"/>
        <v>0.98321561512637246</v>
      </c>
      <c r="D50" s="4">
        <f>Input!I51</f>
        <v>6731.2575512857147</v>
      </c>
      <c r="E50">
        <f t="shared" si="2"/>
        <v>1645.5223941428576</v>
      </c>
      <c r="F50">
        <f t="shared" si="9"/>
        <v>1655.4578890309006</v>
      </c>
      <c r="G50">
        <f t="shared" si="5"/>
        <v>98.714058670327944</v>
      </c>
      <c r="H50">
        <f t="shared" si="3"/>
        <v>9971.7361040897722</v>
      </c>
      <c r="M50" s="4">
        <f>Input!J51</f>
        <v>67.929967428572127</v>
      </c>
      <c r="N50">
        <f t="shared" si="6"/>
        <v>49.975342857143914</v>
      </c>
      <c r="O50">
        <f t="shared" si="7"/>
        <v>39.07003986352511</v>
      </c>
      <c r="P50">
        <f t="shared" si="8"/>
        <v>118.92563338263125</v>
      </c>
      <c r="Q50">
        <f t="shared" si="4"/>
        <v>75.66277502557304</v>
      </c>
    </row>
    <row r="51" spans="1:17" x14ac:dyDescent="0.25">
      <c r="A51">
        <f>Input!G52</f>
        <v>201</v>
      </c>
      <c r="B51">
        <f t="shared" si="1"/>
        <v>48</v>
      </c>
      <c r="C51">
        <f t="shared" si="10"/>
        <v>1.0642149073699469</v>
      </c>
      <c r="D51" s="4">
        <f>Input!I52</f>
        <v>6798.0785154285713</v>
      </c>
      <c r="E51">
        <f t="shared" si="2"/>
        <v>1712.3433582857142</v>
      </c>
      <c r="F51">
        <f t="shared" si="9"/>
        <v>1691.4189141987072</v>
      </c>
      <c r="G51">
        <f t="shared" si="5"/>
        <v>437.83236035028352</v>
      </c>
      <c r="H51">
        <f t="shared" si="3"/>
        <v>4082.8975803836315</v>
      </c>
      <c r="M51" s="4">
        <f>Input!J52</f>
        <v>66.82096414285661</v>
      </c>
      <c r="N51">
        <f t="shared" si="6"/>
        <v>48.866339571428398</v>
      </c>
      <c r="O51">
        <f t="shared" si="7"/>
        <v>35.961025167806696</v>
      </c>
      <c r="P51">
        <f t="shared" si="8"/>
        <v>166.54713985632577</v>
      </c>
      <c r="Q51">
        <f t="shared" si="4"/>
        <v>96.185849760431523</v>
      </c>
    </row>
    <row r="52" spans="1:17" x14ac:dyDescent="0.25">
      <c r="A52">
        <f>Input!G53</f>
        <v>202</v>
      </c>
      <c r="B52">
        <f t="shared" si="1"/>
        <v>49</v>
      </c>
      <c r="C52">
        <f t="shared" si="10"/>
        <v>1.1452141996135214</v>
      </c>
      <c r="D52" s="4">
        <f>Input!I53</f>
        <v>6866.570003714286</v>
      </c>
      <c r="E52">
        <f t="shared" si="2"/>
        <v>1780.8348465714289</v>
      </c>
      <c r="F52">
        <f t="shared" si="9"/>
        <v>1724.3018751959098</v>
      </c>
      <c r="G52">
        <f t="shared" si="5"/>
        <v>3195.97685254526</v>
      </c>
      <c r="H52">
        <f t="shared" si="3"/>
        <v>961.90506319732606</v>
      </c>
      <c r="M52" s="4">
        <f>Input!J53</f>
        <v>68.491488285714695</v>
      </c>
      <c r="N52">
        <f t="shared" si="6"/>
        <v>50.536863714286483</v>
      </c>
      <c r="O52">
        <f t="shared" si="7"/>
        <v>32.882960997202595</v>
      </c>
      <c r="P52">
        <f t="shared" si="8"/>
        <v>311.66028114426189</v>
      </c>
      <c r="Q52">
        <f t="shared" si="4"/>
        <v>66.209375113712909</v>
      </c>
    </row>
    <row r="53" spans="1:17" x14ac:dyDescent="0.25">
      <c r="A53">
        <f>Input!G54</f>
        <v>203</v>
      </c>
      <c r="B53">
        <f t="shared" si="1"/>
        <v>50</v>
      </c>
      <c r="C53">
        <f t="shared" si="10"/>
        <v>1.2262134918570959</v>
      </c>
      <c r="D53" s="4">
        <f>Input!I54</f>
        <v>6935.5528225714288</v>
      </c>
      <c r="E53">
        <f t="shared" si="2"/>
        <v>1849.8176654285717</v>
      </c>
      <c r="F53">
        <f t="shared" si="9"/>
        <v>1754.1736078930526</v>
      </c>
      <c r="G53">
        <f t="shared" si="5"/>
        <v>9147.7857418576878</v>
      </c>
      <c r="H53">
        <f t="shared" si="3"/>
        <v>1.3061327760799586</v>
      </c>
      <c r="M53" s="4">
        <f>Input!J54</f>
        <v>68.982818857142775</v>
      </c>
      <c r="N53">
        <f t="shared" si="6"/>
        <v>51.028194285714562</v>
      </c>
      <c r="O53">
        <f t="shared" si="7"/>
        <v>29.871732697142658</v>
      </c>
      <c r="P53">
        <f t="shared" si="8"/>
        <v>447.59586694871842</v>
      </c>
      <c r="Q53">
        <f t="shared" si="4"/>
        <v>58.454951291180215</v>
      </c>
    </row>
    <row r="54" spans="1:17" x14ac:dyDescent="0.25">
      <c r="A54">
        <f>Input!G55</f>
        <v>204</v>
      </c>
      <c r="B54">
        <f t="shared" si="1"/>
        <v>51</v>
      </c>
      <c r="C54">
        <f t="shared" si="10"/>
        <v>1.3072127841006702</v>
      </c>
      <c r="D54" s="4">
        <f>Input!I55</f>
        <v>7006.121937428572</v>
      </c>
      <c r="E54">
        <f t="shared" si="2"/>
        <v>1920.3867802857148</v>
      </c>
      <c r="F54">
        <f t="shared" si="9"/>
        <v>1781.1324077896688</v>
      </c>
      <c r="G54">
        <f t="shared" si="5"/>
        <v>19391.780259267536</v>
      </c>
      <c r="H54">
        <f t="shared" si="3"/>
        <v>666.46266698749628</v>
      </c>
      <c r="M54" s="4">
        <f>Input!J55</f>
        <v>70.569114857143177</v>
      </c>
      <c r="N54">
        <f t="shared" si="6"/>
        <v>52.614490285714965</v>
      </c>
      <c r="O54">
        <f t="shared" si="7"/>
        <v>26.958799896616284</v>
      </c>
      <c r="P54">
        <f t="shared" si="8"/>
        <v>658.21444934129045</v>
      </c>
      <c r="Q54">
        <f t="shared" si="4"/>
        <v>36.714968364540027</v>
      </c>
    </row>
    <row r="55" spans="1:17" x14ac:dyDescent="0.25">
      <c r="A55">
        <f>Input!G56</f>
        <v>205</v>
      </c>
      <c r="B55">
        <f t="shared" si="1"/>
        <v>52</v>
      </c>
      <c r="C55">
        <f t="shared" si="10"/>
        <v>1.3882120763442447</v>
      </c>
      <c r="D55" s="4">
        <f>Input!I56</f>
        <v>7073.9115247142854</v>
      </c>
      <c r="E55">
        <f t="shared" si="2"/>
        <v>1988.1763675714283</v>
      </c>
      <c r="F55">
        <f t="shared" si="9"/>
        <v>1805.3032253083427</v>
      </c>
      <c r="G55">
        <f t="shared" si="5"/>
        <v>33442.586161174739</v>
      </c>
      <c r="H55">
        <f t="shared" si="3"/>
        <v>2498.6757508435921</v>
      </c>
      <c r="M55" s="4">
        <f>Input!J56</f>
        <v>67.789587285713424</v>
      </c>
      <c r="N55">
        <f t="shared" si="6"/>
        <v>49.834962714285211</v>
      </c>
      <c r="O55">
        <f t="shared" si="7"/>
        <v>24.170817518673939</v>
      </c>
      <c r="P55">
        <f t="shared" si="8"/>
        <v>658.6483486214172</v>
      </c>
      <c r="Q55">
        <f t="shared" si="4"/>
        <v>78.124656763693423</v>
      </c>
    </row>
    <row r="56" spans="1:17" x14ac:dyDescent="0.25">
      <c r="A56">
        <f>Input!G57</f>
        <v>206</v>
      </c>
      <c r="B56">
        <f t="shared" si="1"/>
        <v>53</v>
      </c>
      <c r="C56">
        <f t="shared" si="10"/>
        <v>1.4692113685878192</v>
      </c>
      <c r="D56" s="4">
        <f>Input!I57</f>
        <v>7144.8596659999994</v>
      </c>
      <c r="E56">
        <f t="shared" si="2"/>
        <v>2059.1245088571422</v>
      </c>
      <c r="F56">
        <f t="shared" si="9"/>
        <v>1826.8326670022236</v>
      </c>
      <c r="G56">
        <f t="shared" si="5"/>
        <v>53959.499792350529</v>
      </c>
      <c r="H56">
        <f t="shared" si="3"/>
        <v>5114.5664974522761</v>
      </c>
      <c r="M56" s="4">
        <f>Input!J57</f>
        <v>70.948141285713973</v>
      </c>
      <c r="N56">
        <f t="shared" si="6"/>
        <v>52.993516714285761</v>
      </c>
      <c r="O56">
        <f t="shared" si="7"/>
        <v>21.52944169388088</v>
      </c>
      <c r="P56">
        <f t="shared" si="8"/>
        <v>989.98801688966637</v>
      </c>
      <c r="Q56">
        <f t="shared" si="4"/>
        <v>32.265368986494778</v>
      </c>
    </row>
    <row r="57" spans="1:17" x14ac:dyDescent="0.25">
      <c r="A57">
        <f>Input!G58</f>
        <v>207</v>
      </c>
      <c r="B57">
        <f t="shared" si="1"/>
        <v>54</v>
      </c>
      <c r="C57">
        <f t="shared" si="10"/>
        <v>1.5502106608313937</v>
      </c>
      <c r="D57" s="4">
        <f>Input!I58</f>
        <v>7216.130681857142</v>
      </c>
      <c r="E57">
        <f t="shared" si="2"/>
        <v>2130.3955247142849</v>
      </c>
      <c r="F57">
        <f t="shared" si="9"/>
        <v>1845.8839768155342</v>
      </c>
      <c r="G57">
        <f t="shared" si="5"/>
        <v>80946.820887743103</v>
      </c>
      <c r="H57">
        <f t="shared" si="3"/>
        <v>8202.4733715667462</v>
      </c>
      <c r="M57" s="4">
        <f>Input!J58</f>
        <v>71.271015857142629</v>
      </c>
      <c r="N57">
        <f t="shared" si="6"/>
        <v>53.316391285714417</v>
      </c>
      <c r="O57">
        <f t="shared" si="7"/>
        <v>19.051309813310606</v>
      </c>
      <c r="P57">
        <f t="shared" si="8"/>
        <v>1174.0958083104706</v>
      </c>
      <c r="Q57">
        <f t="shared" si="4"/>
        <v>28.701593078414287</v>
      </c>
    </row>
    <row r="58" spans="1:17" x14ac:dyDescent="0.25">
      <c r="A58">
        <f>Input!G59</f>
        <v>208</v>
      </c>
      <c r="B58">
        <f t="shared" si="1"/>
        <v>55</v>
      </c>
      <c r="C58">
        <f t="shared" si="10"/>
        <v>1.6312099530749682</v>
      </c>
      <c r="D58" s="4">
        <f>Input!I59</f>
        <v>7289.6898944285704</v>
      </c>
      <c r="E58">
        <f t="shared" si="2"/>
        <v>2203.9547372857132</v>
      </c>
      <c r="F58">
        <f t="shared" si="9"/>
        <v>1862.6321543223075</v>
      </c>
      <c r="G58">
        <f t="shared" si="5"/>
        <v>116501.10564081096</v>
      </c>
      <c r="H58">
        <f t="shared" si="3"/>
        <v>11516.65619728921</v>
      </c>
      <c r="M58" s="4">
        <f>Input!J59</f>
        <v>73.559212571428361</v>
      </c>
      <c r="N58">
        <f t="shared" si="6"/>
        <v>55.604588000000149</v>
      </c>
      <c r="O58">
        <f t="shared" si="7"/>
        <v>16.748177506773303</v>
      </c>
      <c r="P58">
        <f t="shared" si="8"/>
        <v>1509.8206364181494</v>
      </c>
      <c r="Q58">
        <f t="shared" si="4"/>
        <v>9.4199276410868364</v>
      </c>
    </row>
    <row r="59" spans="1:17" x14ac:dyDescent="0.25">
      <c r="A59">
        <f>Input!G60</f>
        <v>209</v>
      </c>
      <c r="B59">
        <f t="shared" si="1"/>
        <v>56</v>
      </c>
      <c r="C59">
        <f t="shared" si="10"/>
        <v>1.7122092453185427</v>
      </c>
      <c r="D59" s="4">
        <f>Input!I60</f>
        <v>7363.0946888571425</v>
      </c>
      <c r="E59">
        <f t="shared" si="2"/>
        <v>2277.3595317142854</v>
      </c>
      <c r="F59">
        <f t="shared" si="9"/>
        <v>1877.2593447160218</v>
      </c>
      <c r="G59">
        <f t="shared" si="5"/>
        <v>160080.15963604546</v>
      </c>
      <c r="H59">
        <f t="shared" si="3"/>
        <v>14870.064802778681</v>
      </c>
      <c r="M59" s="4">
        <f>Input!J60</f>
        <v>73.404794428572131</v>
      </c>
      <c r="N59">
        <f t="shared" si="6"/>
        <v>55.450169857143919</v>
      </c>
      <c r="O59">
        <f t="shared" si="7"/>
        <v>14.627190393714361</v>
      </c>
      <c r="P59">
        <f t="shared" si="8"/>
        <v>1666.5156522715918</v>
      </c>
      <c r="Q59">
        <f t="shared" si="4"/>
        <v>10.391649863045416</v>
      </c>
    </row>
    <row r="60" spans="1:17" x14ac:dyDescent="0.25">
      <c r="A60">
        <f>Input!G61</f>
        <v>210</v>
      </c>
      <c r="B60">
        <f t="shared" si="1"/>
        <v>57</v>
      </c>
      <c r="C60">
        <f t="shared" si="10"/>
        <v>1.7932085375621172</v>
      </c>
      <c r="D60" s="4">
        <f>Input!I61</f>
        <v>7437.6084865714283</v>
      </c>
      <c r="E60">
        <f t="shared" si="2"/>
        <v>2351.8733294285712</v>
      </c>
      <c r="F60">
        <f t="shared" si="9"/>
        <v>1889.950609857515</v>
      </c>
      <c r="G60">
        <f t="shared" si="5"/>
        <v>213372.5988559206</v>
      </c>
      <c r="H60">
        <f t="shared" si="3"/>
        <v>18126.35173526463</v>
      </c>
      <c r="M60" s="4">
        <f>Input!J61</f>
        <v>74.513797714285829</v>
      </c>
      <c r="N60">
        <f t="shared" si="6"/>
        <v>56.559173142857617</v>
      </c>
      <c r="O60">
        <f t="shared" si="7"/>
        <v>12.691265141493163</v>
      </c>
      <c r="P60">
        <f t="shared" si="8"/>
        <v>1924.3933524161755</v>
      </c>
      <c r="Q60">
        <f t="shared" si="4"/>
        <v>4.4715539670983091</v>
      </c>
    </row>
    <row r="61" spans="1:17" x14ac:dyDescent="0.25">
      <c r="A61">
        <f>Input!G62</f>
        <v>211</v>
      </c>
      <c r="B61">
        <f t="shared" si="1"/>
        <v>58</v>
      </c>
      <c r="C61">
        <f t="shared" si="10"/>
        <v>1.8742078298056917</v>
      </c>
      <c r="D61" s="4">
        <f>Input!I62</f>
        <v>7515.4773705714297</v>
      </c>
      <c r="E61">
        <f t="shared" si="2"/>
        <v>2429.7422134285725</v>
      </c>
      <c r="F61">
        <f t="shared" si="9"/>
        <v>1900.8901625371129</v>
      </c>
      <c r="G61">
        <f t="shared" si="5"/>
        <v>279684.49173210299</v>
      </c>
      <c r="H61">
        <f t="shared" si="3"/>
        <v>21191.700088739526</v>
      </c>
      <c r="M61" s="4">
        <f>Input!J62</f>
        <v>77.868884000001344</v>
      </c>
      <c r="N61">
        <f t="shared" si="6"/>
        <v>59.914259428573132</v>
      </c>
      <c r="O61">
        <f t="shared" si="7"/>
        <v>10.939552679597876</v>
      </c>
      <c r="P61">
        <f t="shared" si="8"/>
        <v>2398.5219011481227</v>
      </c>
      <c r="Q61">
        <f t="shared" si="4"/>
        <v>1.5387940190334788</v>
      </c>
    </row>
    <row r="62" spans="1:17" x14ac:dyDescent="0.25">
      <c r="A62">
        <f>Input!G63</f>
        <v>212</v>
      </c>
      <c r="B62">
        <f t="shared" si="1"/>
        <v>59</v>
      </c>
      <c r="C62">
        <f t="shared" si="10"/>
        <v>1.9552071220492662</v>
      </c>
      <c r="D62" s="4">
        <f>Input!I63</f>
        <v>7597.684002142857</v>
      </c>
      <c r="E62">
        <f t="shared" si="2"/>
        <v>2511.9488449999999</v>
      </c>
      <c r="F62">
        <f t="shared" si="9"/>
        <v>1910.2581187974558</v>
      </c>
      <c r="G62">
        <f t="shared" si="5"/>
        <v>362031.72999814485</v>
      </c>
      <c r="H62">
        <f t="shared" si="3"/>
        <v>24006.914670279868</v>
      </c>
      <c r="M62" s="4">
        <f>Input!J63</f>
        <v>82.206631571427351</v>
      </c>
      <c r="N62">
        <f t="shared" si="6"/>
        <v>64.252006999999139</v>
      </c>
      <c r="O62">
        <f t="shared" si="7"/>
        <v>9.3679562603430124</v>
      </c>
      <c r="P62">
        <f t="shared" si="8"/>
        <v>3012.2590255931482</v>
      </c>
      <c r="Q62">
        <f t="shared" si="4"/>
        <v>31.116638076719159</v>
      </c>
    </row>
    <row r="63" spans="1:17" x14ac:dyDescent="0.25">
      <c r="A63">
        <f>Input!G64</f>
        <v>213</v>
      </c>
      <c r="B63">
        <f t="shared" si="1"/>
        <v>60</v>
      </c>
      <c r="C63">
        <f t="shared" si="10"/>
        <v>2.0362064142928404</v>
      </c>
      <c r="D63" s="4">
        <f>Input!I64</f>
        <v>7676.2267111428573</v>
      </c>
      <c r="E63">
        <f t="shared" si="2"/>
        <v>2590.4915540000002</v>
      </c>
      <c r="F63">
        <f t="shared" si="9"/>
        <v>1918.2277970445716</v>
      </c>
      <c r="G63">
        <f t="shared" si="5"/>
        <v>451938.55891582754</v>
      </c>
      <c r="H63">
        <f t="shared" si="3"/>
        <v>26540.10062473793</v>
      </c>
      <c r="M63" s="4">
        <f>Input!J64</f>
        <v>78.542709000000286</v>
      </c>
      <c r="N63">
        <f t="shared" si="6"/>
        <v>60.588084428572074</v>
      </c>
      <c r="O63">
        <f t="shared" si="7"/>
        <v>7.9696782471158043</v>
      </c>
      <c r="P63">
        <f t="shared" si="8"/>
        <v>2768.6966690767158</v>
      </c>
      <c r="Q63">
        <f t="shared" si="4"/>
        <v>3.664568862348915</v>
      </c>
    </row>
    <row r="64" spans="1:17" x14ac:dyDescent="0.25">
      <c r="A64">
        <f>Input!G65</f>
        <v>214</v>
      </c>
      <c r="B64">
        <f t="shared" si="1"/>
        <v>61</v>
      </c>
      <c r="C64">
        <f t="shared" si="10"/>
        <v>2.1172057065364149</v>
      </c>
      <c r="D64" s="4">
        <f>Input!I65</f>
        <v>7756.4399441428568</v>
      </c>
      <c r="E64">
        <f t="shared" si="2"/>
        <v>2670.7047869999997</v>
      </c>
      <c r="F64">
        <f t="shared" si="9"/>
        <v>1924.9635688560347</v>
      </c>
      <c r="G64">
        <f t="shared" si="5"/>
        <v>556129.96443884471</v>
      </c>
      <c r="H64">
        <f t="shared" si="3"/>
        <v>28780.138301591989</v>
      </c>
      <c r="M64" s="4">
        <f>Input!J65</f>
        <v>80.213232999999491</v>
      </c>
      <c r="N64">
        <f t="shared" si="6"/>
        <v>62.258608428571279</v>
      </c>
      <c r="O64">
        <f t="shared" si="7"/>
        <v>6.7357718114631515</v>
      </c>
      <c r="P64">
        <f t="shared" si="8"/>
        <v>3082.7853860100831</v>
      </c>
      <c r="Q64">
        <f t="shared" si="4"/>
        <v>12.851008751942782</v>
      </c>
    </row>
    <row r="65" spans="1:17" x14ac:dyDescent="0.25">
      <c r="A65">
        <f>Input!G66</f>
        <v>215</v>
      </c>
      <c r="B65">
        <f t="shared" si="1"/>
        <v>62</v>
      </c>
      <c r="C65">
        <f t="shared" si="10"/>
        <v>2.1982049987799894</v>
      </c>
      <c r="D65" s="4">
        <f>Input!I66</f>
        <v>7842.605296714285</v>
      </c>
      <c r="E65">
        <f t="shared" si="2"/>
        <v>2756.8701395714279</v>
      </c>
      <c r="F65">
        <f t="shared" si="9"/>
        <v>1930.6192457117763</v>
      </c>
      <c r="G65">
        <f t="shared" si="5"/>
        <v>682690.53960387316</v>
      </c>
      <c r="H65">
        <f t="shared" si="3"/>
        <v>30731.063328620909</v>
      </c>
      <c r="M65" s="4">
        <f>Input!J66</f>
        <v>86.16535257142823</v>
      </c>
      <c r="N65">
        <f t="shared" si="6"/>
        <v>68.210728000000017</v>
      </c>
      <c r="O65">
        <f t="shared" si="7"/>
        <v>5.6556768557417119</v>
      </c>
      <c r="P65">
        <f t="shared" si="8"/>
        <v>3913.1344236607724</v>
      </c>
      <c r="Q65">
        <f t="shared" si="4"/>
        <v>90.95341410622089</v>
      </c>
    </row>
    <row r="66" spans="1:17" x14ac:dyDescent="0.25">
      <c r="A66">
        <f>Input!G67</f>
        <v>216</v>
      </c>
      <c r="B66">
        <f t="shared" si="1"/>
        <v>63</v>
      </c>
      <c r="C66">
        <f t="shared" si="10"/>
        <v>2.2792042910235639</v>
      </c>
      <c r="D66" s="4">
        <f>Input!I67</f>
        <v>7935.8738861428574</v>
      </c>
      <c r="E66">
        <f t="shared" si="2"/>
        <v>2850.1387290000002</v>
      </c>
      <c r="F66">
        <f t="shared" si="9"/>
        <v>1935.3369688732985</v>
      </c>
      <c r="G66">
        <f t="shared" si="5"/>
        <v>836862.26033091161</v>
      </c>
      <c r="H66">
        <f t="shared" si="3"/>
        <v>32407.380175166949</v>
      </c>
      <c r="M66" s="4">
        <f>Input!J67</f>
        <v>93.268589428572341</v>
      </c>
      <c r="N66">
        <f t="shared" si="6"/>
        <v>75.313964857144128</v>
      </c>
      <c r="O66">
        <f t="shared" si="7"/>
        <v>4.7177231615221142</v>
      </c>
      <c r="P66">
        <f t="shared" si="8"/>
        <v>4983.8293415466796</v>
      </c>
      <c r="Q66">
        <f t="shared" si="4"/>
        <v>276.89581655338924</v>
      </c>
    </row>
    <row r="67" spans="1:17" x14ac:dyDescent="0.25">
      <c r="A67">
        <f>Input!G68</f>
        <v>217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8038.7304417142859</v>
      </c>
      <c r="E67">
        <f t="shared" si="2"/>
        <v>2952.9952845714288</v>
      </c>
      <c r="F67">
        <f t="shared" si="9"/>
        <v>1939.2465565896816</v>
      </c>
      <c r="G67">
        <f t="shared" si="5"/>
        <v>1027686.4834846103</v>
      </c>
      <c r="H67">
        <f t="shared" si="3"/>
        <v>33830.276916950774</v>
      </c>
      <c r="M67" s="4">
        <f>Input!J68</f>
        <v>102.85655557142854</v>
      </c>
      <c r="N67">
        <f t="shared" si="6"/>
        <v>84.901931000000332</v>
      </c>
      <c r="O67">
        <f t="shared" si="7"/>
        <v>3.9095877163830934</v>
      </c>
      <c r="P67">
        <f t="shared" si="8"/>
        <v>6559.7596705712967</v>
      </c>
      <c r="Q67">
        <f t="shared" si="4"/>
        <v>687.91600650146472</v>
      </c>
    </row>
    <row r="68" spans="1:17" x14ac:dyDescent="0.25">
      <c r="A68">
        <f>Input!G69</f>
        <v>218</v>
      </c>
      <c r="B68">
        <f t="shared" ref="B68:B84" si="12">A68-$A$3</f>
        <v>65</v>
      </c>
      <c r="C68">
        <f t="shared" si="11"/>
        <v>2.4412028755107129</v>
      </c>
      <c r="D68" s="4">
        <f>Input!I69</f>
        <v>8144.1980685714288</v>
      </c>
      <c r="E68">
        <f t="shared" ref="E68:E84" si="13">D68-$D$3</f>
        <v>3058.4629114285717</v>
      </c>
      <c r="F68">
        <f t="shared" si="9"/>
        <v>1942.4652537290999</v>
      </c>
      <c r="G68">
        <f t="shared" si="5"/>
        <v>1245450.7719907074</v>
      </c>
      <c r="H68">
        <f t="shared" ref="H68:H84" si="14">(F68-$I$4)^2</f>
        <v>35024.667418215431</v>
      </c>
      <c r="M68" s="4">
        <f>Input!J69</f>
        <v>105.46762685714293</v>
      </c>
      <c r="N68">
        <f t="shared" si="6"/>
        <v>87.51300228571472</v>
      </c>
      <c r="O68">
        <f t="shared" si="7"/>
        <v>3.2186971394183641</v>
      </c>
      <c r="P68">
        <f t="shared" si="8"/>
        <v>7105.529880096924</v>
      </c>
      <c r="Q68">
        <f t="shared" ref="Q68:Q84" si="15">(N68-$R$4)^2</f>
        <v>831.70085378427291</v>
      </c>
    </row>
    <row r="69" spans="1:17" x14ac:dyDescent="0.25">
      <c r="A69">
        <f>Input!G70</f>
        <v>219</v>
      </c>
      <c r="B69">
        <f t="shared" si="12"/>
        <v>66</v>
      </c>
      <c r="C69">
        <f t="shared" si="11"/>
        <v>2.5222021677542874</v>
      </c>
      <c r="D69" s="4">
        <f>Input!I70</f>
        <v>8256.8952744285725</v>
      </c>
      <c r="E69">
        <f t="shared" si="13"/>
        <v>3171.1601172857154</v>
      </c>
      <c r="F69">
        <f t="shared" si="9"/>
        <v>1945.0978236222518</v>
      </c>
      <c r="G69">
        <f t="shared" ref="G69:G84" si="16">(E69-F69)^2</f>
        <v>1503228.7479433133</v>
      </c>
      <c r="H69">
        <f t="shared" si="14"/>
        <v>36016.962351976414</v>
      </c>
      <c r="M69" s="4">
        <f>Input!J70</f>
        <v>112.69720585714367</v>
      </c>
      <c r="N69">
        <f t="shared" ref="N69:N84" si="17">M69-$M$3</f>
        <v>94.74258128571546</v>
      </c>
      <c r="O69">
        <f t="shared" ref="O69:O84" si="18">$X$3*((1/$Z$3)*(1/SQRT(2*PI()))*EXP(-1*C69*C69/2))</f>
        <v>2.6325698931519605</v>
      </c>
      <c r="P69">
        <f t="shared" ref="P69:P84" si="19">(N69-O69)^2</f>
        <v>8484.2541987381755</v>
      </c>
      <c r="Q69">
        <f t="shared" si="15"/>
        <v>1300.9585659393022</v>
      </c>
    </row>
    <row r="70" spans="1:17" x14ac:dyDescent="0.25">
      <c r="A70">
        <f>Input!G71</f>
        <v>220</v>
      </c>
      <c r="B70">
        <f t="shared" si="12"/>
        <v>67</v>
      </c>
      <c r="C70">
        <f t="shared" si="11"/>
        <v>2.6032014599978619</v>
      </c>
      <c r="D70" s="4">
        <f>Input!I71</f>
        <v>8380.5561721428567</v>
      </c>
      <c r="E70">
        <f t="shared" si="13"/>
        <v>3294.8210149999995</v>
      </c>
      <c r="F70">
        <f t="shared" ref="F70:F84" si="20">F69+O70</f>
        <v>1947.2369199896307</v>
      </c>
      <c r="G70">
        <f t="shared" si="16"/>
        <v>1815982.8931249147</v>
      </c>
      <c r="H70">
        <f t="shared" si="14"/>
        <v>36833.459295412606</v>
      </c>
      <c r="M70" s="4">
        <f>Input!J71</f>
        <v>123.66089771428415</v>
      </c>
      <c r="N70">
        <f t="shared" si="17"/>
        <v>105.70627314285593</v>
      </c>
      <c r="O70">
        <f t="shared" si="18"/>
        <v>2.1390963673788548</v>
      </c>
      <c r="P70">
        <f t="shared" si="19"/>
        <v>10726.16010524292</v>
      </c>
      <c r="Q70">
        <f t="shared" si="15"/>
        <v>2212.0555934631861</v>
      </c>
    </row>
    <row r="71" spans="1:17" x14ac:dyDescent="0.25">
      <c r="A71">
        <f>Input!G72</f>
        <v>221</v>
      </c>
      <c r="B71">
        <f t="shared" si="12"/>
        <v>68</v>
      </c>
      <c r="C71">
        <f t="shared" si="11"/>
        <v>2.6842007522414364</v>
      </c>
      <c r="D71" s="4">
        <f>Input!I72</f>
        <v>8520.0519537142864</v>
      </c>
      <c r="E71">
        <f t="shared" si="13"/>
        <v>3434.3167965714292</v>
      </c>
      <c r="F71">
        <f t="shared" si="20"/>
        <v>1948.9636778189699</v>
      </c>
      <c r="G71">
        <f t="shared" si="16"/>
        <v>2206273.8873876575</v>
      </c>
      <c r="H71">
        <f t="shared" si="14"/>
        <v>37499.24126881385</v>
      </c>
      <c r="M71" s="4">
        <f>Input!J72</f>
        <v>139.49578157142969</v>
      </c>
      <c r="N71">
        <f t="shared" si="17"/>
        <v>121.54115700000148</v>
      </c>
      <c r="O71">
        <f t="shared" si="18"/>
        <v>1.7267578293392905</v>
      </c>
      <c r="P71">
        <f t="shared" si="19"/>
        <v>14355.490248626775</v>
      </c>
      <c r="Q71">
        <f t="shared" si="15"/>
        <v>3952.3073344439772</v>
      </c>
    </row>
    <row r="72" spans="1:17" x14ac:dyDescent="0.25">
      <c r="A72">
        <f>Input!G73</f>
        <v>222</v>
      </c>
      <c r="B72">
        <f t="shared" si="12"/>
        <v>69</v>
      </c>
      <c r="C72">
        <f t="shared" si="11"/>
        <v>2.7652000444850109</v>
      </c>
      <c r="D72" s="4">
        <f>Input!I73</f>
        <v>8671.1010238571434</v>
      </c>
      <c r="E72">
        <f t="shared" si="13"/>
        <v>3585.3658667142863</v>
      </c>
      <c r="F72">
        <f t="shared" si="20"/>
        <v>1950.3484654034644</v>
      </c>
      <c r="G72">
        <f t="shared" si="16"/>
        <v>2673281.9025891931</v>
      </c>
      <c r="H72">
        <f t="shared" si="14"/>
        <v>38037.479405022685</v>
      </c>
      <c r="M72" s="4">
        <f>Input!J73</f>
        <v>151.04907014285709</v>
      </c>
      <c r="N72">
        <f t="shared" si="17"/>
        <v>133.09444557142888</v>
      </c>
      <c r="O72">
        <f t="shared" si="18"/>
        <v>1.3847875844943713</v>
      </c>
      <c r="P72">
        <f t="shared" si="19"/>
        <v>17347.434007035259</v>
      </c>
      <c r="Q72">
        <f t="shared" si="15"/>
        <v>5538.4357524420757</v>
      </c>
    </row>
    <row r="73" spans="1:17" x14ac:dyDescent="0.25">
      <c r="A73">
        <f>Input!G74</f>
        <v>223</v>
      </c>
      <c r="B73">
        <f t="shared" si="12"/>
        <v>70</v>
      </c>
      <c r="C73">
        <f t="shared" si="11"/>
        <v>2.8461993367285854</v>
      </c>
      <c r="D73" s="4">
        <f>Input!I74</f>
        <v>8839.1922475714291</v>
      </c>
      <c r="E73">
        <f t="shared" si="13"/>
        <v>3753.457090428572</v>
      </c>
      <c r="F73">
        <f t="shared" si="20"/>
        <v>1951.4517448616546</v>
      </c>
      <c r="G73">
        <f t="shared" si="16"/>
        <v>3247223.2654517456</v>
      </c>
      <c r="H73">
        <f t="shared" si="14"/>
        <v>38469.046220006625</v>
      </c>
      <c r="M73" s="4">
        <f>Input!J74</f>
        <v>168.09122371428566</v>
      </c>
      <c r="N73">
        <f t="shared" si="17"/>
        <v>150.13659914285745</v>
      </c>
      <c r="O73">
        <f t="shared" si="18"/>
        <v>1.1032794581902508</v>
      </c>
      <c r="P73">
        <f t="shared" si="19"/>
        <v>22210.930376232209</v>
      </c>
      <c r="Q73">
        <f t="shared" si="15"/>
        <v>8365.4476399375781</v>
      </c>
    </row>
    <row r="74" spans="1:17" x14ac:dyDescent="0.25">
      <c r="A74">
        <f>Input!G75</f>
        <v>224</v>
      </c>
      <c r="B74">
        <f t="shared" si="12"/>
        <v>71</v>
      </c>
      <c r="C74">
        <f t="shared" si="11"/>
        <v>2.9271986289721599</v>
      </c>
      <c r="D74" s="4">
        <f>Input!I75</f>
        <v>9014.4007461428573</v>
      </c>
      <c r="E74">
        <f t="shared" si="13"/>
        <v>3928.6655890000002</v>
      </c>
      <c r="F74">
        <f t="shared" si="20"/>
        <v>1952.3249947663462</v>
      </c>
      <c r="G74">
        <f t="shared" si="16"/>
        <v>3905922.1444158326</v>
      </c>
      <c r="H74">
        <f t="shared" si="14"/>
        <v>38812.359006340812</v>
      </c>
      <c r="M74" s="4">
        <f>Input!J75</f>
        <v>175.20849857142821</v>
      </c>
      <c r="N74">
        <f t="shared" si="17"/>
        <v>157.253874</v>
      </c>
      <c r="O74">
        <f t="shared" si="18"/>
        <v>0.87324990469168084</v>
      </c>
      <c r="P74">
        <f t="shared" si="19"/>
        <v>24454.899592438127</v>
      </c>
      <c r="Q74">
        <f t="shared" si="15"/>
        <v>9718.0353150036972</v>
      </c>
    </row>
    <row r="75" spans="1:17" x14ac:dyDescent="0.25">
      <c r="A75">
        <f>Input!G76</f>
        <v>225</v>
      </c>
      <c r="B75">
        <f t="shared" si="12"/>
        <v>72</v>
      </c>
      <c r="C75">
        <f t="shared" si="11"/>
        <v>3.0081979212157344</v>
      </c>
      <c r="D75" s="4">
        <f>Input!I76</f>
        <v>9200.3623662857153</v>
      </c>
      <c r="E75">
        <f t="shared" si="13"/>
        <v>4114.6272091428582</v>
      </c>
      <c r="F75">
        <f t="shared" si="20"/>
        <v>1953.0116554875726</v>
      </c>
      <c r="G75">
        <f t="shared" si="16"/>
        <v>4672581.8018044466</v>
      </c>
      <c r="H75">
        <f t="shared" si="14"/>
        <v>39083.386541307002</v>
      </c>
      <c r="M75" s="4">
        <f>Input!J76</f>
        <v>185.96162014285801</v>
      </c>
      <c r="N75">
        <f t="shared" si="17"/>
        <v>168.0069955714298</v>
      </c>
      <c r="O75">
        <f t="shared" si="18"/>
        <v>0.68666072122632704</v>
      </c>
      <c r="P75">
        <f t="shared" si="19"/>
        <v>27996.094454384212</v>
      </c>
      <c r="Q75">
        <f t="shared" si="15"/>
        <v>11953.752450807257</v>
      </c>
    </row>
    <row r="76" spans="1:17" x14ac:dyDescent="0.25">
      <c r="A76">
        <f>Input!G77</f>
        <v>226</v>
      </c>
      <c r="B76">
        <f t="shared" si="12"/>
        <v>73</v>
      </c>
      <c r="C76">
        <f t="shared" si="11"/>
        <v>3.0891972134593084</v>
      </c>
      <c r="D76" s="4">
        <f>Input!I77</f>
        <v>9396.1505988571425</v>
      </c>
      <c r="E76">
        <f t="shared" si="13"/>
        <v>4310.4154417142854</v>
      </c>
      <c r="F76">
        <f t="shared" si="20"/>
        <v>1953.5480650452562</v>
      </c>
      <c r="G76">
        <f t="shared" si="16"/>
        <v>5554823.8312067511</v>
      </c>
      <c r="H76">
        <f t="shared" si="14"/>
        <v>39295.765451006162</v>
      </c>
      <c r="M76" s="4">
        <f>Input!J77</f>
        <v>195.78823257142722</v>
      </c>
      <c r="N76">
        <f t="shared" si="17"/>
        <v>177.833607999999</v>
      </c>
      <c r="O76">
        <f t="shared" si="18"/>
        <v>0.53640955768352327</v>
      </c>
      <c r="P76">
        <f t="shared" si="19"/>
        <v>31434.296575493794</v>
      </c>
      <c r="Q76">
        <f t="shared" si="15"/>
        <v>14199.0650706817</v>
      </c>
    </row>
    <row r="77" spans="1:17" x14ac:dyDescent="0.25">
      <c r="A77">
        <f>Input!G78</f>
        <v>227</v>
      </c>
      <c r="B77">
        <f t="shared" si="12"/>
        <v>74</v>
      </c>
      <c r="C77">
        <f t="shared" si="11"/>
        <v>3.1701965057028829</v>
      </c>
      <c r="D77" s="4">
        <f>Input!I78</f>
        <v>9601.3162271428573</v>
      </c>
      <c r="E77">
        <f t="shared" si="13"/>
        <v>4515.5810700000002</v>
      </c>
      <c r="F77">
        <f t="shared" si="20"/>
        <v>1953.9643602930885</v>
      </c>
      <c r="G77">
        <f t="shared" si="16"/>
        <v>6561880.1674496653</v>
      </c>
      <c r="H77">
        <f t="shared" si="14"/>
        <v>39460.98449508597</v>
      </c>
      <c r="M77" s="4">
        <f>Input!J78</f>
        <v>205.16562828571477</v>
      </c>
      <c r="N77">
        <f t="shared" si="17"/>
        <v>187.21100371428656</v>
      </c>
      <c r="O77">
        <f t="shared" si="18"/>
        <v>0.41629524783223454</v>
      </c>
      <c r="P77">
        <f t="shared" si="19"/>
        <v>34892.263111067659</v>
      </c>
      <c r="Q77">
        <f t="shared" si="15"/>
        <v>16521.818378202221</v>
      </c>
    </row>
    <row r="78" spans="1:17" x14ac:dyDescent="0.25">
      <c r="A78">
        <f>Input!G79</f>
        <v>228</v>
      </c>
      <c r="B78">
        <f t="shared" si="12"/>
        <v>75</v>
      </c>
      <c r="C78">
        <f t="shared" si="11"/>
        <v>3.2511957979464574</v>
      </c>
      <c r="D78" s="4">
        <f>Input!I79</f>
        <v>9812.9814577142861</v>
      </c>
      <c r="E78">
        <f t="shared" si="13"/>
        <v>4727.2463005714289</v>
      </c>
      <c r="F78">
        <f t="shared" si="20"/>
        <v>1954.2853248245003</v>
      </c>
      <c r="G78">
        <f t="shared" si="16"/>
        <v>7689312.5730153602</v>
      </c>
      <c r="H78">
        <f t="shared" si="14"/>
        <v>39588.605367650438</v>
      </c>
      <c r="M78" s="4">
        <f>Input!J79</f>
        <v>211.66523057142876</v>
      </c>
      <c r="N78">
        <f t="shared" si="17"/>
        <v>193.71060600000055</v>
      </c>
      <c r="O78">
        <f t="shared" si="18"/>
        <v>0.32096453141176501</v>
      </c>
      <c r="P78">
        <f t="shared" si="19"/>
        <v>37399.553427349318</v>
      </c>
      <c r="Q78">
        <f t="shared" si="15"/>
        <v>18234.944899363218</v>
      </c>
    </row>
    <row r="79" spans="1:17" x14ac:dyDescent="0.25">
      <c r="A79">
        <f>Input!G80</f>
        <v>229</v>
      </c>
      <c r="B79">
        <f t="shared" si="12"/>
        <v>76</v>
      </c>
      <c r="C79">
        <f t="shared" si="11"/>
        <v>3.3321950901900319</v>
      </c>
      <c r="D79" s="4">
        <f>Input!I80</f>
        <v>10041.057130857143</v>
      </c>
      <c r="E79">
        <f t="shared" si="13"/>
        <v>4955.3219737142863</v>
      </c>
      <c r="F79">
        <f t="shared" si="20"/>
        <v>1954.531170897784</v>
      </c>
      <c r="G79">
        <f t="shared" si="16"/>
        <v>9004745.4422681071</v>
      </c>
      <c r="H79">
        <f t="shared" si="14"/>
        <v>39686.497231490197</v>
      </c>
      <c r="M79" s="4">
        <f>Input!J80</f>
        <v>228.07567314285734</v>
      </c>
      <c r="N79">
        <f t="shared" si="17"/>
        <v>210.12104857142913</v>
      </c>
      <c r="O79">
        <f t="shared" si="18"/>
        <v>0.24584607328366054</v>
      </c>
      <c r="P79">
        <f t="shared" si="19"/>
        <v>44047.600623637562</v>
      </c>
      <c r="Q79">
        <f t="shared" si="15"/>
        <v>22936.275744538685</v>
      </c>
    </row>
    <row r="80" spans="1:17" x14ac:dyDescent="0.25">
      <c r="A80">
        <f>Input!G81</f>
        <v>230</v>
      </c>
      <c r="B80">
        <f t="shared" si="12"/>
        <v>77</v>
      </c>
      <c r="C80">
        <f t="shared" si="11"/>
        <v>3.4131943824336064</v>
      </c>
      <c r="D80" s="4">
        <f>Input!I81</f>
        <v>10273.217867142857</v>
      </c>
      <c r="E80">
        <f t="shared" si="13"/>
        <v>5187.4827100000002</v>
      </c>
      <c r="F80">
        <f t="shared" si="20"/>
        <v>1954.7182477927079</v>
      </c>
      <c r="G80">
        <f t="shared" si="16"/>
        <v>10450766.068110403</v>
      </c>
      <c r="H80">
        <f t="shared" si="14"/>
        <v>39761.069164755958</v>
      </c>
      <c r="M80" s="4">
        <f>Input!J81</f>
        <v>232.16073628571394</v>
      </c>
      <c r="N80">
        <f t="shared" si="17"/>
        <v>214.20611171428573</v>
      </c>
      <c r="O80">
        <f t="shared" si="18"/>
        <v>0.1870768949237975</v>
      </c>
      <c r="P80">
        <f t="shared" si="19"/>
        <v>45804.147265011256</v>
      </c>
      <c r="Q80">
        <f t="shared" si="15"/>
        <v>24190.306811102546</v>
      </c>
    </row>
    <row r="81" spans="1:17" x14ac:dyDescent="0.25">
      <c r="A81">
        <f>Input!G82</f>
        <v>231</v>
      </c>
      <c r="B81">
        <f t="shared" si="12"/>
        <v>78</v>
      </c>
      <c r="C81">
        <f t="shared" si="11"/>
        <v>3.4941936746771809</v>
      </c>
      <c r="D81" s="4">
        <f>Input!I82</f>
        <v>10526.660238285713</v>
      </c>
      <c r="E81">
        <f t="shared" si="13"/>
        <v>5440.9250811428556</v>
      </c>
      <c r="F81">
        <f t="shared" si="20"/>
        <v>1954.8596732766603</v>
      </c>
      <c r="G81">
        <f t="shared" si="16"/>
        <v>12152652.027921304</v>
      </c>
      <c r="H81">
        <f t="shared" si="14"/>
        <v>39817.490151900223</v>
      </c>
      <c r="M81" s="4">
        <f>Input!J82</f>
        <v>253.44237114285534</v>
      </c>
      <c r="N81">
        <f t="shared" si="17"/>
        <v>235.48774657142712</v>
      </c>
      <c r="O81">
        <f t="shared" si="18"/>
        <v>0.14142548395249327</v>
      </c>
      <c r="P81">
        <f t="shared" si="19"/>
        <v>55387.890849408701</v>
      </c>
      <c r="Q81">
        <f t="shared" si="15"/>
        <v>31263.179459798735</v>
      </c>
    </row>
    <row r="82" spans="1:17" x14ac:dyDescent="0.25">
      <c r="A82">
        <f>Input!G83</f>
        <v>232</v>
      </c>
      <c r="B82">
        <f t="shared" si="12"/>
        <v>79</v>
      </c>
      <c r="C82">
        <f t="shared" si="11"/>
        <v>3.5751929669207554</v>
      </c>
      <c r="D82" s="4">
        <f>Input!I83</f>
        <v>10790.224020142856</v>
      </c>
      <c r="E82">
        <f t="shared" si="13"/>
        <v>5704.4888629999987</v>
      </c>
      <c r="F82">
        <f t="shared" si="20"/>
        <v>1954.9658882728515</v>
      </c>
      <c r="G82">
        <f t="shared" si="16"/>
        <v>14058922.538006714</v>
      </c>
      <c r="H82">
        <f t="shared" si="14"/>
        <v>39859.890394772432</v>
      </c>
      <c r="M82" s="4">
        <f>Input!J83</f>
        <v>263.56378185714311</v>
      </c>
      <c r="N82">
        <f t="shared" si="17"/>
        <v>245.6091572857149</v>
      </c>
      <c r="O82">
        <f t="shared" si="18"/>
        <v>0.10621499619128323</v>
      </c>
      <c r="P82">
        <f t="shared" si="19"/>
        <v>60271.694672813166</v>
      </c>
      <c r="Q82">
        <f t="shared" si="15"/>
        <v>34944.836005245612</v>
      </c>
    </row>
    <row r="83" spans="1:17" x14ac:dyDescent="0.25">
      <c r="A83">
        <f>Input!G84</f>
        <v>233</v>
      </c>
      <c r="B83">
        <f t="shared" si="12"/>
        <v>80</v>
      </c>
      <c r="C83">
        <f t="shared" si="11"/>
        <v>3.6561922591643299</v>
      </c>
      <c r="D83" s="4">
        <f>Input!I84</f>
        <v>11060.778734714286</v>
      </c>
      <c r="E83">
        <f t="shared" si="13"/>
        <v>5975.0435775714286</v>
      </c>
      <c r="F83">
        <f t="shared" si="20"/>
        <v>1955.0451374288855</v>
      </c>
      <c r="G83">
        <f t="shared" si="16"/>
        <v>16160387.45874848</v>
      </c>
      <c r="H83">
        <f t="shared" si="14"/>
        <v>39891.540771073436</v>
      </c>
      <c r="M83" s="4">
        <f>Input!J84</f>
        <v>270.55471457142994</v>
      </c>
      <c r="N83">
        <f t="shared" si="17"/>
        <v>252.60009000000173</v>
      </c>
      <c r="O83">
        <f t="shared" si="18"/>
        <v>7.9249156033927542E-2</v>
      </c>
      <c r="P83">
        <f t="shared" si="19"/>
        <v>63766.775060544511</v>
      </c>
      <c r="Q83">
        <f t="shared" si="15"/>
        <v>37607.414461596622</v>
      </c>
    </row>
    <row r="84" spans="1:17" x14ac:dyDescent="0.25">
      <c r="A84">
        <f>Input!G85</f>
        <v>234</v>
      </c>
      <c r="B84">
        <f t="shared" si="12"/>
        <v>81</v>
      </c>
      <c r="C84">
        <f t="shared" si="11"/>
        <v>3.7371915514079044</v>
      </c>
      <c r="D84" s="4">
        <f>Input!I85</f>
        <v>11351.309548571429</v>
      </c>
      <c r="E84">
        <f t="shared" si="13"/>
        <v>6265.5743914285722</v>
      </c>
      <c r="F84">
        <f t="shared" si="20"/>
        <v>1955.1038801550455</v>
      </c>
      <c r="G84">
        <f t="shared" si="16"/>
        <v>18580156.028558657</v>
      </c>
      <c r="H84">
        <f t="shared" si="14"/>
        <v>39915.009434667889</v>
      </c>
      <c r="M84" s="4">
        <f>Input!J85</f>
        <v>290.53081385714358</v>
      </c>
      <c r="N84">
        <f t="shared" si="17"/>
        <v>272.57618928571537</v>
      </c>
      <c r="O84">
        <f t="shared" si="18"/>
        <v>5.8742726159951568E-2</v>
      </c>
      <c r="P84">
        <f t="shared" si="19"/>
        <v>74265.758679340142</v>
      </c>
      <c r="Q84">
        <f t="shared" si="15"/>
        <v>45754.241527012215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="80" zoomScaleNormal="80" workbookViewId="0">
      <selection activeCell="B35" sqref="B35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36" t="s">
        <v>18</v>
      </c>
      <c r="D1" s="36"/>
      <c r="E1" s="36"/>
      <c r="F1" s="36"/>
      <c r="G1" s="36"/>
      <c r="H1" s="36"/>
      <c r="I1" s="36"/>
      <c r="J1" s="36"/>
      <c r="L1" s="36" t="s">
        <v>19</v>
      </c>
      <c r="M1" s="36"/>
      <c r="N1" s="36"/>
      <c r="O1" s="36"/>
      <c r="P1" s="36"/>
      <c r="Q1" s="36"/>
      <c r="R1" s="36"/>
      <c r="S1" s="36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153</v>
      </c>
      <c r="B3">
        <f>A3-$A$3</f>
        <v>0</v>
      </c>
      <c r="C3" s="4">
        <f>Input!I4</f>
        <v>5085.7351571428571</v>
      </c>
      <c r="D3">
        <f>C3-$C$3</f>
        <v>0</v>
      </c>
      <c r="E3">
        <f>N3</f>
        <v>10.859945038159996</v>
      </c>
      <c r="F3">
        <f>(D3-E3)^2</f>
        <v>117.93840623185591</v>
      </c>
      <c r="G3">
        <f>(E3-$H$4)^2</f>
        <v>189033188.58483115</v>
      </c>
      <c r="H3" s="2" t="s">
        <v>11</v>
      </c>
      <c r="I3" s="23">
        <f>SUM(F3:F167)</f>
        <v>41758813653.923927</v>
      </c>
      <c r="J3">
        <f>1-(I3/I5)</f>
        <v>-0.11690221521144339</v>
      </c>
      <c r="L3">
        <f>Input!J4</f>
        <v>17.954624571428212</v>
      </c>
      <c r="M3">
        <f>L3-$L$3</f>
        <v>0</v>
      </c>
      <c r="N3">
        <f>2*($X$3/PI())*($Z$3/(4*((B3-$Y$3)^2)+$Z$3*$Z$3))</f>
        <v>10.859945038159996</v>
      </c>
      <c r="O3">
        <f>(L3-N3)^2</f>
        <v>50.33447767977492</v>
      </c>
      <c r="P3">
        <f>(N3-$Q$4)^2</f>
        <v>38527.952009049841</v>
      </c>
      <c r="Q3" s="1" t="s">
        <v>11</v>
      </c>
      <c r="R3" s="23">
        <f>SUM(O3:O167)</f>
        <v>17819833.719930053</v>
      </c>
      <c r="S3" s="5">
        <f>1-(R3/R5)</f>
        <v>0.30026034412867986</v>
      </c>
      <c r="V3">
        <f>COUNT(B3:B194)</f>
        <v>192</v>
      </c>
      <c r="X3">
        <v>50610.930486983299</v>
      </c>
      <c r="Y3">
        <v>128.52933679972878</v>
      </c>
      <c r="Z3">
        <v>22.442194751765864</v>
      </c>
      <c r="AB3" s="37"/>
      <c r="AC3" s="37"/>
      <c r="AD3" s="37"/>
      <c r="AE3" s="37"/>
      <c r="AF3" s="37"/>
      <c r="AG3" s="37"/>
      <c r="AH3" s="37"/>
      <c r="AI3" s="37"/>
    </row>
    <row r="4" spans="1:35" x14ac:dyDescent="0.25">
      <c r="A4">
        <f>Input!G5</f>
        <v>154</v>
      </c>
      <c r="B4">
        <f t="shared" ref="B4:B67" si="0">A4-$A$3</f>
        <v>1</v>
      </c>
      <c r="C4" s="4">
        <f>Input!I5</f>
        <v>5102.9598048571424</v>
      </c>
      <c r="D4">
        <f t="shared" ref="D4:D67" si="1">C4-$C$3</f>
        <v>17.224647714285311</v>
      </c>
      <c r="E4">
        <f>N4+E3</f>
        <v>21.889557153349749</v>
      </c>
      <c r="F4">
        <f t="shared" ref="F4:F67" si="2">(D4-E4)^2</f>
        <v>21.761380074672488</v>
      </c>
      <c r="G4">
        <f t="shared" ref="G4:G67" si="3">(E4-$H$4)^2</f>
        <v>188730019.41717568</v>
      </c>
      <c r="H4">
        <f>AVERAGE(C3:C167)</f>
        <v>13759.794034080523</v>
      </c>
      <c r="I4" t="s">
        <v>5</v>
      </c>
      <c r="J4" t="s">
        <v>6</v>
      </c>
      <c r="L4">
        <f>Input!J5</f>
        <v>17.224647714285311</v>
      </c>
      <c r="M4">
        <f t="shared" ref="M4:M67" si="4">L4-$L$3</f>
        <v>-0.72997685714290128</v>
      </c>
      <c r="N4">
        <f t="shared" ref="N4:N67" si="5">2*($X$3/PI())*($Z$3/(4*((B4-$Y$3)^2)+$Z$3*$Z$3))</f>
        <v>11.029612115189753</v>
      </c>
      <c r="O4">
        <f t="shared" ref="O4:O67" si="6">(L4-N4)^2</f>
        <v>38.378466074061258</v>
      </c>
      <c r="P4">
        <f t="shared" ref="P4:P67" si="7">(N4-$Q$4)^2</f>
        <v>38461.374461200976</v>
      </c>
      <c r="Q4">
        <f>AVERAGE(L3:L167)</f>
        <v>207.14532913246754</v>
      </c>
      <c r="R4" t="s">
        <v>5</v>
      </c>
      <c r="S4" t="s">
        <v>6</v>
      </c>
      <c r="AB4" s="37"/>
      <c r="AC4" s="37"/>
      <c r="AD4" s="37"/>
      <c r="AE4" s="37"/>
      <c r="AF4" s="37"/>
      <c r="AG4" s="37"/>
      <c r="AH4" s="37"/>
      <c r="AI4" s="37"/>
    </row>
    <row r="5" spans="1:35" x14ac:dyDescent="0.25">
      <c r="A5">
        <f>Input!G6</f>
        <v>155</v>
      </c>
      <c r="B5">
        <f t="shared" si="0"/>
        <v>2</v>
      </c>
      <c r="C5" s="4">
        <f>Input!I6</f>
        <v>5119.8756161428564</v>
      </c>
      <c r="D5">
        <f t="shared" si="1"/>
        <v>34.140458999999282</v>
      </c>
      <c r="E5">
        <f t="shared" ref="E5:E68" si="8">N5+E4</f>
        <v>33.092833157003447</v>
      </c>
      <c r="F5">
        <f t="shared" si="2"/>
        <v>1.0975199069127337</v>
      </c>
      <c r="G5">
        <f t="shared" si="3"/>
        <v>188422325.85943523</v>
      </c>
      <c r="I5">
        <f>SUM(G3:G167)</f>
        <v>37388065924.838791</v>
      </c>
      <c r="J5" s="5">
        <f>1-((1-J3)*(V3-1)/(V3-1-1))</f>
        <v>-0.12278064792308263</v>
      </c>
      <c r="L5">
        <f>Input!J6</f>
        <v>16.915811285713971</v>
      </c>
      <c r="M5">
        <f t="shared" si="4"/>
        <v>-1.0388132857142409</v>
      </c>
      <c r="N5">
        <f t="shared" si="5"/>
        <v>11.203276003653698</v>
      </c>
      <c r="O5">
        <f t="shared" si="6"/>
        <v>32.633059348783441</v>
      </c>
      <c r="P5">
        <f t="shared" si="7"/>
        <v>38393.288184334902</v>
      </c>
      <c r="R5">
        <f>SUM(P3:P167)</f>
        <v>25466376.773716912</v>
      </c>
      <c r="S5" s="5">
        <f>1-((1-S3)*(V3-1)/(V3-1-1))</f>
        <v>0.29657750383462023</v>
      </c>
      <c r="V5" s="17"/>
      <c r="W5" s="18"/>
      <c r="AB5" s="37"/>
      <c r="AC5" s="37"/>
      <c r="AD5" s="37"/>
      <c r="AE5" s="37"/>
      <c r="AF5" s="37"/>
      <c r="AG5" s="37"/>
      <c r="AH5" s="37"/>
      <c r="AI5" s="37"/>
    </row>
    <row r="6" spans="1:35" x14ac:dyDescent="0.25">
      <c r="A6">
        <f>Input!G7</f>
        <v>156</v>
      </c>
      <c r="B6">
        <f t="shared" si="0"/>
        <v>3</v>
      </c>
      <c r="C6" s="4">
        <f>Input!I7</f>
        <v>5137.507366428571</v>
      </c>
      <c r="D6">
        <f t="shared" si="1"/>
        <v>51.77220928571387</v>
      </c>
      <c r="E6">
        <f t="shared" si="8"/>
        <v>44.473896047292683</v>
      </c>
      <c r="F6">
        <f t="shared" si="2"/>
        <v>53.265376126113956</v>
      </c>
      <c r="G6">
        <f t="shared" si="3"/>
        <v>188110006.48873988</v>
      </c>
      <c r="L6">
        <f>Input!J7</f>
        <v>17.631750285714588</v>
      </c>
      <c r="M6">
        <f t="shared" si="4"/>
        <v>-0.32287428571362398</v>
      </c>
      <c r="N6">
        <f t="shared" si="5"/>
        <v>11.381062890289236</v>
      </c>
      <c r="O6">
        <f t="shared" si="6"/>
        <v>39.071092915329373</v>
      </c>
      <c r="P6">
        <f t="shared" si="7"/>
        <v>38323.647937338472</v>
      </c>
      <c r="V6" s="19" t="s">
        <v>17</v>
      </c>
      <c r="W6" s="20">
        <f>SQRT((S5-J5)^2)</f>
        <v>0.41935815175770286</v>
      </c>
      <c r="AB6" s="37"/>
      <c r="AC6" s="37"/>
      <c r="AD6" s="37"/>
      <c r="AE6" s="37"/>
      <c r="AF6" s="37"/>
      <c r="AG6" s="37"/>
      <c r="AH6" s="37"/>
      <c r="AI6" s="37"/>
    </row>
    <row r="7" spans="1:35" x14ac:dyDescent="0.25">
      <c r="A7">
        <f>Input!G8</f>
        <v>157</v>
      </c>
      <c r="B7">
        <f t="shared" si="0"/>
        <v>4</v>
      </c>
      <c r="C7" s="4">
        <f>Input!I8</f>
        <v>5155.2514208571429</v>
      </c>
      <c r="D7">
        <f t="shared" si="1"/>
        <v>69.516263714285742</v>
      </c>
      <c r="E7">
        <f t="shared" si="8"/>
        <v>56.037000014708816</v>
      </c>
      <c r="F7">
        <f t="shared" si="2"/>
        <v>181.69054988273223</v>
      </c>
      <c r="G7">
        <f t="shared" si="3"/>
        <v>187792956.8487083</v>
      </c>
      <c r="L7">
        <f>Input!J8</f>
        <v>17.744054428571872</v>
      </c>
      <c r="M7">
        <f t="shared" si="4"/>
        <v>-0.21057014285634068</v>
      </c>
      <c r="N7">
        <f t="shared" si="5"/>
        <v>11.563103967416131</v>
      </c>
      <c r="O7">
        <f t="shared" si="6"/>
        <v>38.204148603261359</v>
      </c>
      <c r="P7">
        <f t="shared" si="7"/>
        <v>38252.406800512865</v>
      </c>
      <c r="V7" s="21"/>
      <c r="W7" s="22"/>
      <c r="AB7" s="37"/>
      <c r="AC7" s="37"/>
      <c r="AD7" s="37"/>
      <c r="AE7" s="37"/>
      <c r="AF7" s="37"/>
      <c r="AG7" s="37"/>
      <c r="AH7" s="37"/>
      <c r="AI7" s="37"/>
    </row>
    <row r="8" spans="1:35" x14ac:dyDescent="0.25">
      <c r="A8">
        <f>Input!G9</f>
        <v>158</v>
      </c>
      <c r="B8">
        <f t="shared" si="0"/>
        <v>5</v>
      </c>
      <c r="C8" s="4">
        <f>Input!I9</f>
        <v>5174.5536951428576</v>
      </c>
      <c r="D8">
        <f t="shared" si="1"/>
        <v>88.818538000000444</v>
      </c>
      <c r="E8">
        <f t="shared" si="8"/>
        <v>67.786535687135597</v>
      </c>
      <c r="F8">
        <f t="shared" si="2"/>
        <v>442.34512128835229</v>
      </c>
      <c r="G8">
        <f t="shared" si="3"/>
        <v>187471069.33606076</v>
      </c>
      <c r="L8">
        <f>Input!J9</f>
        <v>19.302274285714702</v>
      </c>
      <c r="M8">
        <f t="shared" si="4"/>
        <v>1.3476497142864901</v>
      </c>
      <c r="N8">
        <f t="shared" si="5"/>
        <v>11.749535672426779</v>
      </c>
      <c r="O8">
        <f t="shared" si="6"/>
        <v>57.04386056065038</v>
      </c>
      <c r="P8">
        <f t="shared" si="7"/>
        <v>38179.5161018789</v>
      </c>
      <c r="AB8" s="37"/>
      <c r="AC8" s="37"/>
      <c r="AD8" s="37"/>
      <c r="AE8" s="37"/>
      <c r="AF8" s="37"/>
      <c r="AG8" s="37"/>
      <c r="AH8" s="37"/>
      <c r="AI8" s="37"/>
    </row>
    <row r="9" spans="1:35" x14ac:dyDescent="0.25">
      <c r="A9">
        <f>Input!G10</f>
        <v>159</v>
      </c>
      <c r="B9">
        <f t="shared" si="0"/>
        <v>6</v>
      </c>
      <c r="C9" s="4">
        <f>Input!I10</f>
        <v>5195.4282274285715</v>
      </c>
      <c r="D9">
        <f t="shared" si="1"/>
        <v>109.69307028571438</v>
      </c>
      <c r="E9">
        <f t="shared" si="8"/>
        <v>79.727035627847542</v>
      </c>
      <c r="F9">
        <f t="shared" si="2"/>
        <v>897.96323311647677</v>
      </c>
      <c r="G9">
        <f t="shared" si="3"/>
        <v>187144233.08215401</v>
      </c>
      <c r="L9">
        <f>Input!J10</f>
        <v>20.87453228571394</v>
      </c>
      <c r="M9">
        <f t="shared" si="4"/>
        <v>2.9199077142857277</v>
      </c>
      <c r="N9">
        <f t="shared" si="5"/>
        <v>11.940499940711943</v>
      </c>
      <c r="O9">
        <f t="shared" si="6"/>
        <v>79.816933941541876</v>
      </c>
      <c r="P9">
        <f t="shared" si="7"/>
        <v>38104.92533978248</v>
      </c>
      <c r="AB9" s="37"/>
      <c r="AC9" s="37"/>
      <c r="AD9" s="37"/>
      <c r="AE9" s="37"/>
      <c r="AF9" s="37"/>
      <c r="AG9" s="37"/>
      <c r="AH9" s="37"/>
      <c r="AI9" s="37"/>
    </row>
    <row r="10" spans="1:35" x14ac:dyDescent="0.25">
      <c r="A10">
        <f>Input!G11</f>
        <v>160</v>
      </c>
      <c r="B10">
        <f t="shared" si="0"/>
        <v>7</v>
      </c>
      <c r="C10" s="4">
        <f>Input!I11</f>
        <v>5215.5306687142856</v>
      </c>
      <c r="D10">
        <f t="shared" si="1"/>
        <v>129.79551157142851</v>
      </c>
      <c r="E10">
        <f t="shared" si="8"/>
        <v>91.863180100735207</v>
      </c>
      <c r="F10">
        <f t="shared" si="2"/>
        <v>1438.8617708025492</v>
      </c>
      <c r="G10">
        <f t="shared" si="3"/>
        <v>186812333.82917264</v>
      </c>
      <c r="L10">
        <f>Input!J11</f>
        <v>20.102441285714121</v>
      </c>
      <c r="M10">
        <f t="shared" si="4"/>
        <v>2.1478167142859093</v>
      </c>
      <c r="N10">
        <f t="shared" si="5"/>
        <v>12.136144472887668</v>
      </c>
      <c r="O10">
        <f t="shared" si="6"/>
        <v>63.461884910048902</v>
      </c>
      <c r="P10">
        <f t="shared" si="7"/>
        <v>38028.582101594118</v>
      </c>
      <c r="AB10" s="37"/>
      <c r="AC10" s="37"/>
      <c r="AD10" s="37"/>
      <c r="AE10" s="37"/>
      <c r="AF10" s="37"/>
      <c r="AG10" s="37"/>
      <c r="AH10" s="37"/>
      <c r="AI10" s="37"/>
    </row>
    <row r="11" spans="1:35" x14ac:dyDescent="0.25">
      <c r="A11">
        <f>Input!G12</f>
        <v>161</v>
      </c>
      <c r="B11">
        <f t="shared" si="0"/>
        <v>8</v>
      </c>
      <c r="C11" s="4">
        <f>Input!I12</f>
        <v>5235.8015662857142</v>
      </c>
      <c r="D11">
        <f t="shared" si="1"/>
        <v>150.06640914285708</v>
      </c>
      <c r="E11">
        <f t="shared" si="8"/>
        <v>104.19980311798733</v>
      </c>
      <c r="F11">
        <f t="shared" si="2"/>
        <v>2103.7455482406185</v>
      </c>
      <c r="G11">
        <f t="shared" si="3"/>
        <v>186475253.80069733</v>
      </c>
      <c r="L11">
        <f>Input!J12</f>
        <v>20.270897571428577</v>
      </c>
      <c r="M11">
        <f t="shared" si="4"/>
        <v>2.3162730000003648</v>
      </c>
      <c r="N11">
        <f t="shared" si="5"/>
        <v>12.336623017252116</v>
      </c>
      <c r="O11">
        <f t="shared" si="6"/>
        <v>62.952712701052086</v>
      </c>
      <c r="P11">
        <f t="shared" si="7"/>
        <v>37950.431978284367</v>
      </c>
      <c r="AB11" s="37"/>
      <c r="AC11" s="37"/>
      <c r="AD11" s="37"/>
      <c r="AE11" s="37"/>
      <c r="AF11" s="37"/>
      <c r="AG11" s="37"/>
      <c r="AH11" s="37"/>
      <c r="AI11" s="37"/>
    </row>
    <row r="12" spans="1:35" x14ac:dyDescent="0.25">
      <c r="A12">
        <f>Input!G13</f>
        <v>162</v>
      </c>
      <c r="B12">
        <f t="shared" si="0"/>
        <v>9</v>
      </c>
      <c r="C12" s="4">
        <f>Input!I13</f>
        <v>5255.9320837142868</v>
      </c>
      <c r="D12">
        <f t="shared" si="1"/>
        <v>170.19692657142969</v>
      </c>
      <c r="E12">
        <f t="shared" si="8"/>
        <v>116.74189878645657</v>
      </c>
      <c r="F12">
        <f t="shared" si="2"/>
        <v>2857.4399954922474</v>
      </c>
      <c r="G12">
        <f t="shared" si="3"/>
        <v>186132871.56635201</v>
      </c>
      <c r="L12">
        <f>Input!J13</f>
        <v>20.130517428572603</v>
      </c>
      <c r="M12">
        <f t="shared" si="4"/>
        <v>2.1758928571443903</v>
      </c>
      <c r="N12">
        <f t="shared" si="5"/>
        <v>12.542095668469251</v>
      </c>
      <c r="O12">
        <f t="shared" si="6"/>
        <v>57.584144809210045</v>
      </c>
      <c r="P12">
        <f t="shared" si="7"/>
        <v>37870.418474643426</v>
      </c>
      <c r="T12" t="s">
        <v>25</v>
      </c>
      <c r="U12" t="s">
        <v>26</v>
      </c>
      <c r="V12" t="s">
        <v>27</v>
      </c>
      <c r="AB12" s="37"/>
      <c r="AC12" s="37"/>
      <c r="AD12" s="37"/>
      <c r="AE12" s="37"/>
      <c r="AF12" s="37"/>
      <c r="AG12" s="37"/>
      <c r="AH12" s="37"/>
      <c r="AI12" s="37"/>
    </row>
    <row r="13" spans="1:35" x14ac:dyDescent="0.25">
      <c r="A13">
        <f>Input!G14</f>
        <v>163</v>
      </c>
      <c r="B13">
        <f t="shared" si="0"/>
        <v>10</v>
      </c>
      <c r="C13" s="4">
        <f>Input!I14</f>
        <v>5275.7116505714284</v>
      </c>
      <c r="D13">
        <f t="shared" si="1"/>
        <v>189.9764934285713</v>
      </c>
      <c r="E13">
        <f t="shared" si="8"/>
        <v>129.49462797000669</v>
      </c>
      <c r="F13">
        <f t="shared" si="2"/>
        <v>3658.0560493479111</v>
      </c>
      <c r="G13">
        <f t="shared" si="3"/>
        <v>185785061.9002167</v>
      </c>
      <c r="L13">
        <f>Input!J14</f>
        <v>19.779566857141617</v>
      </c>
      <c r="M13">
        <f t="shared" si="4"/>
        <v>1.824942285713405</v>
      </c>
      <c r="N13">
        <f t="shared" si="5"/>
        <v>12.752729183550111</v>
      </c>
      <c r="O13">
        <f t="shared" si="6"/>
        <v>49.376447691004898</v>
      </c>
      <c r="P13">
        <f t="shared" si="7"/>
        <v>37788.482914899847</v>
      </c>
      <c r="S13" t="s">
        <v>23</v>
      </c>
      <c r="T13">
        <f>_Ac*0.8413</f>
        <v>1790.1517538264168</v>
      </c>
      <c r="AB13" s="37"/>
      <c r="AC13" s="37"/>
      <c r="AD13" s="37"/>
      <c r="AE13" s="37"/>
      <c r="AF13" s="37"/>
      <c r="AG13" s="37"/>
      <c r="AH13" s="37"/>
      <c r="AI13" s="37"/>
    </row>
    <row r="14" spans="1:35" x14ac:dyDescent="0.25">
      <c r="A14">
        <f>Input!G15</f>
        <v>164</v>
      </c>
      <c r="B14">
        <f t="shared" si="0"/>
        <v>11</v>
      </c>
      <c r="C14" s="4">
        <f>Input!I15</f>
        <v>5296.8107911428579</v>
      </c>
      <c r="D14">
        <f t="shared" si="1"/>
        <v>211.07563400000072</v>
      </c>
      <c r="E14">
        <f t="shared" si="8"/>
        <v>142.46332528628886</v>
      </c>
      <c r="F14">
        <f t="shared" si="2"/>
        <v>4707.6489070256994</v>
      </c>
      <c r="G14">
        <f t="shared" si="3"/>
        <v>185431695.63267046</v>
      </c>
      <c r="L14">
        <f>Input!J15</f>
        <v>21.099140571429416</v>
      </c>
      <c r="M14">
        <f t="shared" si="4"/>
        <v>3.1445160000012038</v>
      </c>
      <c r="N14">
        <f t="shared" si="5"/>
        <v>12.968697316282174</v>
      </c>
      <c r="O14">
        <f t="shared" si="6"/>
        <v>66.104107525169269</v>
      </c>
      <c r="P14">
        <f t="shared" si="7"/>
        <v>37704.564343478407</v>
      </c>
      <c r="S14" t="s">
        <v>24</v>
      </c>
      <c r="T14">
        <f>_Ac*0.9772</f>
        <v>2079.3252036600193</v>
      </c>
      <c r="AB14" s="37"/>
      <c r="AC14" s="37"/>
      <c r="AD14" s="37"/>
      <c r="AE14" s="37"/>
      <c r="AF14" s="37"/>
      <c r="AG14" s="37"/>
      <c r="AH14" s="37"/>
      <c r="AI14" s="37"/>
    </row>
    <row r="15" spans="1:35" x14ac:dyDescent="0.25">
      <c r="A15">
        <f>Input!G16</f>
        <v>165</v>
      </c>
      <c r="B15">
        <f t="shared" si="0"/>
        <v>12</v>
      </c>
      <c r="C15" s="4">
        <f>Input!I16</f>
        <v>5317.5589812857152</v>
      </c>
      <c r="D15">
        <f t="shared" si="1"/>
        <v>231.82382414285803</v>
      </c>
      <c r="E15">
        <f t="shared" si="8"/>
        <v>155.65350645763289</v>
      </c>
      <c r="F15">
        <f t="shared" si="2"/>
        <v>5801.9172962681223</v>
      </c>
      <c r="G15">
        <f t="shared" si="3"/>
        <v>185072639.49531162</v>
      </c>
      <c r="L15">
        <f>Input!J16</f>
        <v>20.748190142857311</v>
      </c>
      <c r="M15">
        <f t="shared" si="4"/>
        <v>2.7935655714290988</v>
      </c>
      <c r="N15">
        <f t="shared" si="5"/>
        <v>13.190181171344035</v>
      </c>
      <c r="O15">
        <f t="shared" si="6"/>
        <v>57.123499613475168</v>
      </c>
      <c r="P15">
        <f t="shared" si="7"/>
        <v>37618.599420621314</v>
      </c>
      <c r="AB15" s="37"/>
      <c r="AC15" s="37"/>
      <c r="AD15" s="37"/>
      <c r="AE15" s="37"/>
      <c r="AF15" s="37"/>
      <c r="AG15" s="37"/>
      <c r="AH15" s="37"/>
      <c r="AI15" s="37"/>
    </row>
    <row r="16" spans="1:35" x14ac:dyDescent="0.25">
      <c r="A16">
        <f>Input!G17</f>
        <v>166</v>
      </c>
      <c r="B16">
        <f t="shared" si="0"/>
        <v>13</v>
      </c>
      <c r="C16" s="4">
        <f>Input!I17</f>
        <v>5337.8298788571428</v>
      </c>
      <c r="D16">
        <f t="shared" si="1"/>
        <v>252.0947217142857</v>
      </c>
      <c r="E16">
        <f t="shared" si="8"/>
        <v>169.07087603706901</v>
      </c>
      <c r="F16">
        <f t="shared" si="2"/>
        <v>6892.9589510342912</v>
      </c>
      <c r="G16">
        <f t="shared" si="3"/>
        <v>184707755.95857865</v>
      </c>
      <c r="L16">
        <f>Input!J17</f>
        <v>20.270897571427668</v>
      </c>
      <c r="M16">
        <f t="shared" si="4"/>
        <v>2.3162729999994554</v>
      </c>
      <c r="N16">
        <f t="shared" si="5"/>
        <v>13.417369579436119</v>
      </c>
      <c r="O16">
        <f t="shared" si="6"/>
        <v>46.970845937011703</v>
      </c>
      <c r="P16">
        <f t="shared" si="7"/>
        <v>37530.522312580972</v>
      </c>
      <c r="AB16" s="37"/>
      <c r="AC16" s="37"/>
      <c r="AD16" s="37"/>
      <c r="AE16" s="37"/>
      <c r="AF16" s="37"/>
      <c r="AG16" s="37"/>
      <c r="AH16" s="37"/>
      <c r="AI16" s="37"/>
    </row>
    <row r="17" spans="1:35" x14ac:dyDescent="0.25">
      <c r="A17">
        <f>Input!G18</f>
        <v>167</v>
      </c>
      <c r="B17">
        <f t="shared" si="0"/>
        <v>14</v>
      </c>
      <c r="C17" s="4">
        <f>Input!I18</f>
        <v>5357.8761681428578</v>
      </c>
      <c r="D17">
        <f t="shared" si="1"/>
        <v>272.14101100000062</v>
      </c>
      <c r="E17">
        <f t="shared" si="8"/>
        <v>182.72133553192921</v>
      </c>
      <c r="F17">
        <f t="shared" si="2"/>
        <v>7995.8783608152107</v>
      </c>
      <c r="G17">
        <f t="shared" si="3"/>
        <v>184336903.06167361</v>
      </c>
      <c r="L17">
        <f>Input!J18</f>
        <v>20.04628928571492</v>
      </c>
      <c r="M17">
        <f t="shared" si="4"/>
        <v>2.0916647142867077</v>
      </c>
      <c r="N17">
        <f t="shared" si="5"/>
        <v>13.650459494860204</v>
      </c>
      <c r="O17">
        <f t="shared" si="6"/>
        <v>40.906638713584677</v>
      </c>
      <c r="P17">
        <f t="shared" si="7"/>
        <v>37440.26457607466</v>
      </c>
      <c r="AB17" s="37"/>
      <c r="AC17" s="37"/>
      <c r="AD17" s="37"/>
      <c r="AE17" s="37"/>
      <c r="AF17" s="37"/>
      <c r="AG17" s="37"/>
      <c r="AH17" s="37"/>
      <c r="AI17" s="37"/>
    </row>
    <row r="18" spans="1:35" x14ac:dyDescent="0.25">
      <c r="A18">
        <f>Input!G19</f>
        <v>168</v>
      </c>
      <c r="B18">
        <f t="shared" si="0"/>
        <v>15</v>
      </c>
      <c r="C18" s="4">
        <f>Input!I19</f>
        <v>5378.5260921428571</v>
      </c>
      <c r="D18">
        <f t="shared" si="1"/>
        <v>292.79093499999999</v>
      </c>
      <c r="E18">
        <f t="shared" si="8"/>
        <v>196.61099194901979</v>
      </c>
      <c r="F18">
        <f t="shared" si="2"/>
        <v>9250.5814452897939</v>
      </c>
      <c r="G18">
        <f t="shared" si="3"/>
        <v>183959934.23436362</v>
      </c>
      <c r="L18">
        <f>Input!J19</f>
        <v>20.649923999999373</v>
      </c>
      <c r="M18">
        <f t="shared" si="4"/>
        <v>2.6952994285711611</v>
      </c>
      <c r="N18">
        <f t="shared" si="5"/>
        <v>13.889656417090579</v>
      </c>
      <c r="O18">
        <f t="shared" si="6"/>
        <v>45.701217792527508</v>
      </c>
      <c r="P18">
        <f t="shared" si="7"/>
        <v>37347.755036672897</v>
      </c>
      <c r="AB18" s="37"/>
      <c r="AC18" s="37"/>
      <c r="AD18" s="37"/>
      <c r="AE18" s="37"/>
      <c r="AF18" s="37"/>
      <c r="AG18" s="37"/>
      <c r="AH18" s="37"/>
      <c r="AI18" s="37"/>
    </row>
    <row r="19" spans="1:35" x14ac:dyDescent="0.25">
      <c r="A19">
        <f>Input!G20</f>
        <v>169</v>
      </c>
      <c r="B19">
        <f t="shared" si="0"/>
        <v>16</v>
      </c>
      <c r="C19" s="4">
        <f>Input!I20</f>
        <v>5399.5129285714283</v>
      </c>
      <c r="D19">
        <f t="shared" si="1"/>
        <v>313.77777142857121</v>
      </c>
      <c r="E19">
        <f t="shared" si="8"/>
        <v>210.74616678701969</v>
      </c>
      <c r="F19">
        <f t="shared" si="2"/>
        <v>10615.511555012981</v>
      </c>
      <c r="G19">
        <f t="shared" si="3"/>
        <v>183576698.11021066</v>
      </c>
      <c r="L19">
        <f>Input!J20</f>
        <v>20.986836428571223</v>
      </c>
      <c r="M19">
        <f t="shared" si="4"/>
        <v>3.032211857143011</v>
      </c>
      <c r="N19">
        <f t="shared" si="5"/>
        <v>14.135174837999905</v>
      </c>
      <c r="O19">
        <f t="shared" si="6"/>
        <v>46.945266551710283</v>
      </c>
      <c r="P19">
        <f t="shared" si="7"/>
        <v>37252.919660774205</v>
      </c>
    </row>
    <row r="20" spans="1:35" x14ac:dyDescent="0.25">
      <c r="A20">
        <f>Input!G21</f>
        <v>170</v>
      </c>
      <c r="B20">
        <f t="shared" si="0"/>
        <v>17</v>
      </c>
      <c r="C20" s="4">
        <f>Input!I21</f>
        <v>5420.3734228571429</v>
      </c>
      <c r="D20">
        <f t="shared" si="1"/>
        <v>334.63826571428581</v>
      </c>
      <c r="E20">
        <f t="shared" si="8"/>
        <v>225.13340550355252</v>
      </c>
      <c r="F20">
        <f t="shared" si="2"/>
        <v>11991.314409772238</v>
      </c>
      <c r="G20">
        <f t="shared" si="3"/>
        <v>183187038.33075154</v>
      </c>
      <c r="L20">
        <f>Input!J21</f>
        <v>20.860494285714594</v>
      </c>
      <c r="M20">
        <f t="shared" si="4"/>
        <v>2.9058697142863821</v>
      </c>
      <c r="N20">
        <f t="shared" si="5"/>
        <v>14.387238716532829</v>
      </c>
      <c r="O20">
        <f t="shared" si="6"/>
        <v>41.903037663942733</v>
      </c>
      <c r="P20">
        <f t="shared" si="7"/>
        <v>37155.681420797657</v>
      </c>
    </row>
    <row r="21" spans="1:35" x14ac:dyDescent="0.25">
      <c r="A21">
        <f>Input!G22</f>
        <v>171</v>
      </c>
      <c r="B21">
        <f t="shared" si="0"/>
        <v>18</v>
      </c>
      <c r="C21" s="4">
        <f>Input!I22</f>
        <v>5440.9250807142862</v>
      </c>
      <c r="D21">
        <f t="shared" si="1"/>
        <v>355.18992357142906</v>
      </c>
      <c r="E21">
        <f t="shared" si="8"/>
        <v>239.77948748631488</v>
      </c>
      <c r="F21">
        <f t="shared" si="2"/>
        <v>13319.568757356226</v>
      </c>
      <c r="G21">
        <f t="shared" si="3"/>
        <v>182790793.34011897</v>
      </c>
      <c r="L21">
        <f>Input!J22</f>
        <v>20.551657857143255</v>
      </c>
      <c r="M21">
        <f t="shared" si="4"/>
        <v>2.5970332857150424</v>
      </c>
      <c r="N21">
        <f t="shared" si="5"/>
        <v>14.646081982762357</v>
      </c>
      <c r="O21">
        <f t="shared" si="6"/>
        <v>34.875826408069699</v>
      </c>
      <c r="P21">
        <f t="shared" si="7"/>
        <v>37055.960153203276</v>
      </c>
    </row>
    <row r="22" spans="1:35" x14ac:dyDescent="0.25">
      <c r="A22">
        <f>Input!G23</f>
        <v>172</v>
      </c>
      <c r="B22">
        <f t="shared" si="0"/>
        <v>19</v>
      </c>
      <c r="C22" s="4">
        <f>Input!I23</f>
        <v>5463.0068825714279</v>
      </c>
      <c r="D22">
        <f t="shared" si="1"/>
        <v>377.27172542857079</v>
      </c>
      <c r="E22">
        <f t="shared" si="8"/>
        <v>254.69143655973286</v>
      </c>
      <c r="F22">
        <f t="shared" si="2"/>
        <v>15025.927219167752</v>
      </c>
      <c r="G22">
        <f t="shared" si="3"/>
        <v>182387796.16956279</v>
      </c>
      <c r="L22">
        <f>Input!J23</f>
        <v>22.081801857141727</v>
      </c>
      <c r="M22">
        <f t="shared" si="4"/>
        <v>4.1271772857135147</v>
      </c>
      <c r="N22">
        <f t="shared" si="5"/>
        <v>14.911949073417988</v>
      </c>
      <c r="O22">
        <f t="shared" si="6"/>
        <v>51.406788940271049</v>
      </c>
      <c r="P22">
        <f t="shared" si="7"/>
        <v>36953.672408926992</v>
      </c>
    </row>
    <row r="23" spans="1:35" x14ac:dyDescent="0.25">
      <c r="A23">
        <f>Input!G24</f>
        <v>173</v>
      </c>
      <c r="B23">
        <f t="shared" si="0"/>
        <v>20</v>
      </c>
      <c r="C23" s="4">
        <f>Input!I24</f>
        <v>5486.6047902857154</v>
      </c>
      <c r="D23">
        <f t="shared" si="1"/>
        <v>400.86963314285822</v>
      </c>
      <c r="E23">
        <f t="shared" si="8"/>
        <v>269.87653206087555</v>
      </c>
      <c r="F23">
        <f t="shared" si="2"/>
        <v>17159.192531074528</v>
      </c>
      <c r="G23">
        <f t="shared" si="3"/>
        <v>181977874.21129599</v>
      </c>
      <c r="L23">
        <f>Input!J24</f>
        <v>23.59790771428743</v>
      </c>
      <c r="M23">
        <f t="shared" si="4"/>
        <v>5.6432831428592181</v>
      </c>
      <c r="N23">
        <f t="shared" si="5"/>
        <v>15.185095501142689</v>
      </c>
      <c r="O23">
        <f t="shared" si="6"/>
        <v>70.775409333637327</v>
      </c>
      <c r="P23">
        <f t="shared" si="7"/>
        <v>36848.731295792822</v>
      </c>
    </row>
    <row r="24" spans="1:35" x14ac:dyDescent="0.25">
      <c r="A24">
        <f>Input!G25</f>
        <v>174</v>
      </c>
      <c r="B24">
        <f t="shared" si="0"/>
        <v>21</v>
      </c>
      <c r="C24" s="4">
        <f>Input!I25</f>
        <v>5512.7576172857143</v>
      </c>
      <c r="D24">
        <f t="shared" si="1"/>
        <v>427.0224601428572</v>
      </c>
      <c r="E24">
        <f t="shared" si="8"/>
        <v>285.34232052079415</v>
      </c>
      <c r="F24">
        <f t="shared" si="2"/>
        <v>20073.261963327281</v>
      </c>
      <c r="G24">
        <f t="shared" si="3"/>
        <v>181560848.98105273</v>
      </c>
      <c r="L24">
        <f>Input!J25</f>
        <v>26.152826999998979</v>
      </c>
      <c r="M24">
        <f t="shared" si="4"/>
        <v>8.1982024285707666</v>
      </c>
      <c r="N24">
        <f t="shared" si="5"/>
        <v>15.465788459918603</v>
      </c>
      <c r="O24">
        <f t="shared" si="6"/>
        <v>114.2127927571633</v>
      </c>
      <c r="P24">
        <f t="shared" si="7"/>
        <v>36741.046312439343</v>
      </c>
    </row>
    <row r="25" spans="1:35" x14ac:dyDescent="0.25">
      <c r="A25">
        <f>Input!G26</f>
        <v>175</v>
      </c>
      <c r="B25">
        <f t="shared" si="0"/>
        <v>22</v>
      </c>
      <c r="C25" s="4">
        <f>Input!I26</f>
        <v>5540.7775005714293</v>
      </c>
      <c r="D25">
        <f t="shared" si="1"/>
        <v>455.04234342857217</v>
      </c>
      <c r="E25">
        <f t="shared" si="8"/>
        <v>301.09662799009521</v>
      </c>
      <c r="F25">
        <f t="shared" si="2"/>
        <v>23699.283301864521</v>
      </c>
      <c r="G25">
        <f t="shared" si="3"/>
        <v>181136535.86870524</v>
      </c>
      <c r="L25">
        <f>Input!J26</f>
        <v>28.019883285714968</v>
      </c>
      <c r="M25">
        <f t="shared" si="4"/>
        <v>10.065258714286756</v>
      </c>
      <c r="N25">
        <f t="shared" si="5"/>
        <v>15.754307469301079</v>
      </c>
      <c r="O25">
        <f t="shared" si="6"/>
        <v>150.44435010819726</v>
      </c>
      <c r="P25">
        <f t="shared" si="7"/>
        <v>36630.52317327066</v>
      </c>
    </row>
    <row r="26" spans="1:35" x14ac:dyDescent="0.25">
      <c r="A26">
        <f>Input!G27</f>
        <v>176</v>
      </c>
      <c r="B26">
        <f t="shared" si="0"/>
        <v>23</v>
      </c>
      <c r="C26" s="4">
        <f>Input!I27</f>
        <v>5571.2540368571426</v>
      </c>
      <c r="D26">
        <f t="shared" si="1"/>
        <v>485.5188797142855</v>
      </c>
      <c r="E26">
        <f t="shared" si="8"/>
        <v>317.14757305041348</v>
      </c>
      <c r="F26">
        <f t="shared" si="2"/>
        <v>28348.896907699633</v>
      </c>
      <c r="G26">
        <f t="shared" si="3"/>
        <v>180704743.87624535</v>
      </c>
      <c r="L26">
        <f>Input!J27</f>
        <v>30.476536285713337</v>
      </c>
      <c r="M26">
        <f t="shared" si="4"/>
        <v>12.521911714285125</v>
      </c>
      <c r="N26">
        <f t="shared" si="5"/>
        <v>16.050945060318266</v>
      </c>
      <c r="O26">
        <f t="shared" si="6"/>
        <v>208.09768220219524</v>
      </c>
      <c r="P26">
        <f t="shared" si="7"/>
        <v>36517.063623914095</v>
      </c>
    </row>
    <row r="27" spans="1:35" x14ac:dyDescent="0.25">
      <c r="A27">
        <f>Input!G28</f>
        <v>177</v>
      </c>
      <c r="B27">
        <f t="shared" si="0"/>
        <v>24</v>
      </c>
      <c r="C27" s="4">
        <f>Input!I28</f>
        <v>5603.4291734285716</v>
      </c>
      <c r="D27">
        <f t="shared" si="1"/>
        <v>517.6940162857145</v>
      </c>
      <c r="E27">
        <f t="shared" si="8"/>
        <v>333.50358055654476</v>
      </c>
      <c r="F27">
        <f t="shared" si="2"/>
        <v>33926.116614101404</v>
      </c>
      <c r="G27">
        <f t="shared" si="3"/>
        <v>180265275.34238914</v>
      </c>
      <c r="L27">
        <f>Input!J28</f>
        <v>32.175136571428993</v>
      </c>
      <c r="M27">
        <f t="shared" si="4"/>
        <v>14.220512000000781</v>
      </c>
      <c r="N27">
        <f t="shared" si="5"/>
        <v>16.356007506131306</v>
      </c>
      <c r="O27">
        <f t="shared" si="6"/>
        <v>250.2448443845461</v>
      </c>
      <c r="P27">
        <f t="shared" si="7"/>
        <v>36400.565246637569</v>
      </c>
    </row>
    <row r="28" spans="1:35" x14ac:dyDescent="0.25">
      <c r="A28">
        <f>Input!G29</f>
        <v>178</v>
      </c>
      <c r="B28">
        <f t="shared" si="0"/>
        <v>25</v>
      </c>
      <c r="C28" s="4">
        <f>Input!I29</f>
        <v>5636.1517925714288</v>
      </c>
      <c r="D28">
        <f t="shared" si="1"/>
        <v>550.41663542857168</v>
      </c>
      <c r="E28">
        <f t="shared" si="8"/>
        <v>350.17339615735494</v>
      </c>
      <c r="F28">
        <f t="shared" si="2"/>
        <v>40097.354873829754</v>
      </c>
      <c r="G28">
        <f t="shared" si="3"/>
        <v>179817925.65301496</v>
      </c>
      <c r="L28">
        <f>Input!J29</f>
        <v>32.722619142857184</v>
      </c>
      <c r="M28">
        <f t="shared" si="4"/>
        <v>14.767994571428972</v>
      </c>
      <c r="N28">
        <f t="shared" si="5"/>
        <v>16.669815600810185</v>
      </c>
      <c r="O28">
        <f t="shared" si="6"/>
        <v>257.69250155955666</v>
      </c>
      <c r="P28">
        <f t="shared" si="7"/>
        <v>36280.921255148583</v>
      </c>
    </row>
    <row r="29" spans="1:35" x14ac:dyDescent="0.25">
      <c r="A29">
        <f>Input!G30</f>
        <v>179</v>
      </c>
      <c r="B29">
        <f t="shared" si="0"/>
        <v>26</v>
      </c>
      <c r="C29" s="4">
        <f>Input!I30</f>
        <v>5669.2674761428561</v>
      </c>
      <c r="D29">
        <f t="shared" si="1"/>
        <v>583.53231899999901</v>
      </c>
      <c r="E29">
        <f t="shared" si="8"/>
        <v>367.16610164721931</v>
      </c>
      <c r="F29">
        <f t="shared" si="2"/>
        <v>46814.34001155031</v>
      </c>
      <c r="G29">
        <f t="shared" si="3"/>
        <v>179362482.93659276</v>
      </c>
      <c r="L29">
        <f>Input!J30</f>
        <v>33.115683571427326</v>
      </c>
      <c r="M29">
        <f t="shared" si="4"/>
        <v>15.161058999999113</v>
      </c>
      <c r="N29">
        <f t="shared" si="5"/>
        <v>16.992705489864356</v>
      </c>
      <c r="O29">
        <f t="shared" si="6"/>
        <v>259.95042221855994</v>
      </c>
      <c r="P29">
        <f t="shared" si="7"/>
        <v>36158.020278165488</v>
      </c>
    </row>
    <row r="30" spans="1:35" x14ac:dyDescent="0.25">
      <c r="A30">
        <f>Input!G31</f>
        <v>180</v>
      </c>
      <c r="B30">
        <f t="shared" si="0"/>
        <v>27</v>
      </c>
      <c r="C30" s="4">
        <f>Input!I31</f>
        <v>5702.6498821428559</v>
      </c>
      <c r="D30">
        <f t="shared" si="1"/>
        <v>616.91472499999873</v>
      </c>
      <c r="E30">
        <f t="shared" si="8"/>
        <v>384.49113120369793</v>
      </c>
      <c r="F30">
        <f t="shared" si="2"/>
        <v>54020.726953187834</v>
      </c>
      <c r="G30">
        <f t="shared" si="3"/>
        <v>178898727.74370521</v>
      </c>
      <c r="L30">
        <f>Input!J31</f>
        <v>33.382405999999719</v>
      </c>
      <c r="M30">
        <f t="shared" si="4"/>
        <v>15.427781428571507</v>
      </c>
      <c r="N30">
        <f t="shared" si="5"/>
        <v>17.325029556478608</v>
      </c>
      <c r="O30">
        <f t="shared" si="6"/>
        <v>257.83933824894666</v>
      </c>
      <c r="P30">
        <f t="shared" si="7"/>
        <v>36031.746131118191</v>
      </c>
    </row>
    <row r="31" spans="1:35" x14ac:dyDescent="0.25">
      <c r="A31">
        <f>Input!G32</f>
        <v>181</v>
      </c>
      <c r="B31">
        <f t="shared" si="0"/>
        <v>28</v>
      </c>
      <c r="C31" s="4">
        <f>Input!I32</f>
        <v>5736.1024781428569</v>
      </c>
      <c r="D31">
        <f t="shared" si="1"/>
        <v>650.36732099999972</v>
      </c>
      <c r="E31">
        <f t="shared" si="8"/>
        <v>402.15828857144322</v>
      </c>
      <c r="F31">
        <f t="shared" si="2"/>
        <v>61607.723779120213</v>
      </c>
      <c r="G31">
        <f t="shared" si="3"/>
        <v>178426432.70970193</v>
      </c>
      <c r="L31">
        <f>Input!J32</f>
        <v>33.452596000000995</v>
      </c>
      <c r="M31">
        <f t="shared" si="4"/>
        <v>15.497971428572782</v>
      </c>
      <c r="N31">
        <f t="shared" si="5"/>
        <v>17.667157367745279</v>
      </c>
      <c r="O31">
        <f t="shared" si="6"/>
        <v>249.18007281271119</v>
      </c>
      <c r="P31">
        <f t="shared" si="7"/>
        <v>35901.977575301586</v>
      </c>
    </row>
    <row r="32" spans="1:35" x14ac:dyDescent="0.25">
      <c r="A32">
        <f>Input!G33</f>
        <v>182</v>
      </c>
      <c r="B32">
        <f t="shared" si="0"/>
        <v>29</v>
      </c>
      <c r="C32" s="4">
        <f>Input!I33</f>
        <v>5771.1273322857151</v>
      </c>
      <c r="D32">
        <f t="shared" si="1"/>
        <v>685.39217514285792</v>
      </c>
      <c r="E32">
        <f t="shared" si="8"/>
        <v>420.17776525700094</v>
      </c>
      <c r="F32">
        <f t="shared" si="2"/>
        <v>70338.683211103358</v>
      </c>
      <c r="G32">
        <f t="shared" si="3"/>
        <v>177945362.19946116</v>
      </c>
      <c r="L32">
        <f>Input!J33</f>
        <v>35.024854142858203</v>
      </c>
      <c r="M32">
        <f t="shared" si="4"/>
        <v>17.070229571429991</v>
      </c>
      <c r="N32">
        <f t="shared" si="5"/>
        <v>18.019476685557709</v>
      </c>
      <c r="O32">
        <f t="shared" si="6"/>
        <v>289.18286246526378</v>
      </c>
      <c r="P32">
        <f t="shared" si="7"/>
        <v>35768.588063770301</v>
      </c>
    </row>
    <row r="33" spans="1:16" x14ac:dyDescent="0.25">
      <c r="A33">
        <f>Input!G34</f>
        <v>183</v>
      </c>
      <c r="B33">
        <f t="shared" si="0"/>
        <v>30</v>
      </c>
      <c r="C33" s="4">
        <f>Input!I34</f>
        <v>5806.0819964285711</v>
      </c>
      <c r="D33">
        <f t="shared" si="1"/>
        <v>720.34683928571394</v>
      </c>
      <c r="E33">
        <f t="shared" si="8"/>
        <v>438.5601598042407</v>
      </c>
      <c r="F33">
        <f t="shared" si="2"/>
        <v>79403.732733194527</v>
      </c>
      <c r="G33">
        <f t="shared" si="3"/>
        <v>177455271.93316588</v>
      </c>
      <c r="L33">
        <f>Input!J34</f>
        <v>34.954664142856018</v>
      </c>
      <c r="M33">
        <f t="shared" si="4"/>
        <v>17.000039571427806</v>
      </c>
      <c r="N33">
        <f t="shared" si="5"/>
        <v>18.382394547239738</v>
      </c>
      <c r="O33">
        <f t="shared" si="6"/>
        <v>274.64011954978781</v>
      </c>
      <c r="P33">
        <f t="shared" si="7"/>
        <v>35631.445473226995</v>
      </c>
    </row>
    <row r="34" spans="1:16" x14ac:dyDescent="0.25">
      <c r="A34">
        <f>Input!G35</f>
        <v>184</v>
      </c>
      <c r="B34">
        <f t="shared" si="0"/>
        <v>31</v>
      </c>
      <c r="C34" s="4">
        <f>Input!I35</f>
        <v>5841.1068504285713</v>
      </c>
      <c r="D34">
        <f t="shared" si="1"/>
        <v>755.37169328571417</v>
      </c>
      <c r="E34">
        <f t="shared" si="8"/>
        <v>457.31649822567681</v>
      </c>
      <c r="F34">
        <f t="shared" si="2"/>
        <v>88836.899302276914</v>
      </c>
      <c r="G34">
        <f t="shared" si="3"/>
        <v>176955908.59192285</v>
      </c>
      <c r="L34">
        <f>Input!J35</f>
        <v>35.024854000000232</v>
      </c>
      <c r="M34">
        <f t="shared" si="4"/>
        <v>17.07022942857202</v>
      </c>
      <c r="N34">
        <f t="shared" si="5"/>
        <v>18.756338421436141</v>
      </c>
      <c r="O34">
        <f t="shared" si="6"/>
        <v>264.66459912998255</v>
      </c>
      <c r="P34">
        <f t="shared" si="7"/>
        <v>35490.411821121073</v>
      </c>
    </row>
    <row r="35" spans="1:16" x14ac:dyDescent="0.25">
      <c r="A35">
        <f>Input!G36</f>
        <v>185</v>
      </c>
      <c r="B35">
        <f t="shared" si="0"/>
        <v>32</v>
      </c>
      <c r="C35" s="4">
        <f>Input!I36</f>
        <v>5878.3356732857146</v>
      </c>
      <c r="D35">
        <f t="shared" si="1"/>
        <v>792.60051614285749</v>
      </c>
      <c r="E35">
        <f t="shared" si="8"/>
        <v>476.45825567096057</v>
      </c>
      <c r="F35">
        <f t="shared" si="2"/>
        <v>99945.92885628072</v>
      </c>
      <c r="G35">
        <f t="shared" si="3"/>
        <v>176447009.40197557</v>
      </c>
      <c r="L35">
        <f>Input!J36</f>
        <v>37.228822857143314</v>
      </c>
      <c r="M35">
        <f t="shared" si="4"/>
        <v>19.274198285715102</v>
      </c>
      <c r="N35">
        <f t="shared" si="5"/>
        <v>19.141757445283755</v>
      </c>
      <c r="O35">
        <f t="shared" si="6"/>
        <v>327.14193521288638</v>
      </c>
      <c r="P35">
        <f t="shared" si="7"/>
        <v>35345.342967138051</v>
      </c>
    </row>
    <row r="36" spans="1:16" x14ac:dyDescent="0.25">
      <c r="A36">
        <f>Input!G37</f>
        <v>186</v>
      </c>
      <c r="B36">
        <f t="shared" si="0"/>
        <v>33</v>
      </c>
      <c r="C36" s="4">
        <f>Input!I37</f>
        <v>5919.1582287142855</v>
      </c>
      <c r="D36">
        <f t="shared" si="1"/>
        <v>833.42307157142841</v>
      </c>
      <c r="E36">
        <f t="shared" si="8"/>
        <v>495.99737942038774</v>
      </c>
      <c r="F36">
        <f t="shared" si="2"/>
        <v>113856.09772360887</v>
      </c>
      <c r="G36">
        <f t="shared" si="3"/>
        <v>175928301.69617343</v>
      </c>
      <c r="L36">
        <f>Input!J37</f>
        <v>40.822555428570922</v>
      </c>
      <c r="M36">
        <f t="shared" si="4"/>
        <v>22.86793085714271</v>
      </c>
      <c r="N36">
        <f t="shared" si="5"/>
        <v>19.539123749427151</v>
      </c>
      <c r="O36">
        <f t="shared" si="6"/>
        <v>452.98446404078061</v>
      </c>
      <c r="P36">
        <f t="shared" si="7"/>
        <v>35196.088298223534</v>
      </c>
    </row>
    <row r="37" spans="1:16" x14ac:dyDescent="0.25">
      <c r="A37">
        <f>Input!G38</f>
        <v>187</v>
      </c>
      <c r="B37">
        <f t="shared" si="0"/>
        <v>34</v>
      </c>
      <c r="C37" s="4">
        <f>Input!I38</f>
        <v>5962.3251331428564</v>
      </c>
      <c r="D37">
        <f t="shared" si="1"/>
        <v>876.5899759999993</v>
      </c>
      <c r="E37">
        <f t="shared" si="8"/>
        <v>515.94631329842946</v>
      </c>
      <c r="F37">
        <f t="shared" si="2"/>
        <v>130063.85144680367</v>
      </c>
      <c r="G37">
        <f t="shared" si="3"/>
        <v>175399502.45126507</v>
      </c>
      <c r="L37">
        <f>Input!J38</f>
        <v>43.166904428570888</v>
      </c>
      <c r="M37">
        <f t="shared" si="4"/>
        <v>25.212279857142676</v>
      </c>
      <c r="N37">
        <f t="shared" si="5"/>
        <v>19.948933878041679</v>
      </c>
      <c r="O37">
        <f t="shared" si="6"/>
        <v>539.07415648524159</v>
      </c>
      <c r="P37">
        <f t="shared" si="7"/>
        <v>35042.490396251233</v>
      </c>
    </row>
    <row r="38" spans="1:16" x14ac:dyDescent="0.25">
      <c r="A38">
        <f>Input!G39</f>
        <v>188</v>
      </c>
      <c r="B38">
        <f t="shared" si="0"/>
        <v>35</v>
      </c>
      <c r="C38" s="4">
        <f>Input!I39</f>
        <v>6009.4367205714289</v>
      </c>
      <c r="D38">
        <f t="shared" si="1"/>
        <v>923.70156342857172</v>
      </c>
      <c r="E38">
        <f t="shared" si="8"/>
        <v>536.31802361011637</v>
      </c>
      <c r="F38">
        <f t="shared" si="2"/>
        <v>150066.00692227678</v>
      </c>
      <c r="G38">
        <f t="shared" si="3"/>
        <v>174860317.79948637</v>
      </c>
      <c r="L38">
        <f>Input!J39</f>
        <v>47.11158742857242</v>
      </c>
      <c r="M38">
        <f t="shared" si="4"/>
        <v>29.156962857144208</v>
      </c>
      <c r="N38">
        <f t="shared" si="5"/>
        <v>20.371710311686922</v>
      </c>
      <c r="O38">
        <f t="shared" si="6"/>
        <v>715.02102822613676</v>
      </c>
      <c r="P38">
        <f t="shared" si="7"/>
        <v>34884.38468741026</v>
      </c>
    </row>
    <row r="39" spans="1:16" x14ac:dyDescent="0.25">
      <c r="A39">
        <f>Input!G40</f>
        <v>189</v>
      </c>
      <c r="B39">
        <f t="shared" si="0"/>
        <v>36</v>
      </c>
      <c r="C39" s="4">
        <f>Input!I40</f>
        <v>6056.7027260000004</v>
      </c>
      <c r="D39">
        <f t="shared" si="1"/>
        <v>970.96756885714331</v>
      </c>
      <c r="E39">
        <f t="shared" si="8"/>
        <v>557.12602671165769</v>
      </c>
      <c r="F39">
        <f t="shared" si="2"/>
        <v>171264.82200535375</v>
      </c>
      <c r="G39">
        <f t="shared" si="3"/>
        <v>174310442.51280138</v>
      </c>
      <c r="L39">
        <f>Input!J40</f>
        <v>47.266005428571589</v>
      </c>
      <c r="M39">
        <f t="shared" si="4"/>
        <v>29.311380857143376</v>
      </c>
      <c r="N39">
        <f t="shared" si="5"/>
        <v>20.808003101541338</v>
      </c>
      <c r="O39">
        <f t="shared" si="6"/>
        <v>700.02588713713817</v>
      </c>
      <c r="P39">
        <f t="shared" si="7"/>
        <v>34721.599072355682</v>
      </c>
    </row>
    <row r="40" spans="1:16" x14ac:dyDescent="0.25">
      <c r="A40">
        <f>Input!G41</f>
        <v>190</v>
      </c>
      <c r="B40">
        <f t="shared" si="0"/>
        <v>37</v>
      </c>
      <c r="C40" s="4">
        <f>Input!I41</f>
        <v>6108.9943417142858</v>
      </c>
      <c r="D40">
        <f t="shared" si="1"/>
        <v>1023.2591845714287</v>
      </c>
      <c r="E40">
        <f t="shared" si="8"/>
        <v>578.38441833603019</v>
      </c>
      <c r="F40">
        <f t="shared" si="2"/>
        <v>197913.55763300048</v>
      </c>
      <c r="G40">
        <f t="shared" si="3"/>
        <v>173749559.45804137</v>
      </c>
      <c r="L40">
        <f>Input!J41</f>
        <v>52.291615714285399</v>
      </c>
      <c r="M40">
        <f t="shared" si="4"/>
        <v>34.336991142857187</v>
      </c>
      <c r="N40">
        <f t="shared" si="5"/>
        <v>21.258391624372532</v>
      </c>
      <c r="O40">
        <f t="shared" si="6"/>
        <v>963.06099741474827</v>
      </c>
      <c r="P40">
        <f t="shared" si="7"/>
        <v>34553.953536138419</v>
      </c>
    </row>
    <row r="41" spans="1:16" x14ac:dyDescent="0.25">
      <c r="A41">
        <f>Input!G42</f>
        <v>191</v>
      </c>
      <c r="B41">
        <f t="shared" si="0"/>
        <v>38</v>
      </c>
      <c r="C41" s="4">
        <f>Input!I42</f>
        <v>6166.3957959999998</v>
      </c>
      <c r="D41">
        <f t="shared" si="1"/>
        <v>1080.6606388571427</v>
      </c>
      <c r="E41">
        <f t="shared" si="8"/>
        <v>600.10790480451533</v>
      </c>
      <c r="F41">
        <f t="shared" si="2"/>
        <v>230930.93020545517</v>
      </c>
      <c r="G41">
        <f t="shared" si="3"/>
        <v>173177339.02105936</v>
      </c>
      <c r="L41">
        <f>Input!J42</f>
        <v>57.401454285713953</v>
      </c>
      <c r="M41">
        <f t="shared" si="4"/>
        <v>39.446829714285741</v>
      </c>
      <c r="N41">
        <f t="shared" si="5"/>
        <v>21.723486468485099</v>
      </c>
      <c r="O41">
        <f t="shared" si="6"/>
        <v>1272.9173875672179</v>
      </c>
      <c r="P41">
        <f t="shared" si="7"/>
        <v>34381.259736906657</v>
      </c>
    </row>
    <row r="42" spans="1:16" x14ac:dyDescent="0.25">
      <c r="A42">
        <f>Input!G43</f>
        <v>192</v>
      </c>
      <c r="B42">
        <f t="shared" si="0"/>
        <v>39</v>
      </c>
      <c r="C42" s="4">
        <f>Input!I43</f>
        <v>6224.3166570000003</v>
      </c>
      <c r="D42">
        <f t="shared" si="1"/>
        <v>1138.5814998571432</v>
      </c>
      <c r="E42">
        <f t="shared" si="8"/>
        <v>622.31183626638506</v>
      </c>
      <c r="F42">
        <f t="shared" si="2"/>
        <v>266534.36554411455</v>
      </c>
      <c r="G42">
        <f t="shared" si="3"/>
        <v>172593438.49788341</v>
      </c>
      <c r="L42">
        <f>Input!J43</f>
        <v>57.920861000000514</v>
      </c>
      <c r="M42">
        <f t="shared" si="4"/>
        <v>39.966236428572302</v>
      </c>
      <c r="N42">
        <f t="shared" si="5"/>
        <v>22.203931461869775</v>
      </c>
      <c r="O42">
        <f t="shared" si="6"/>
        <v>1275.6990556317962</v>
      </c>
      <c r="P42">
        <f t="shared" si="7"/>
        <v>34203.320572354176</v>
      </c>
    </row>
    <row r="43" spans="1:16" x14ac:dyDescent="0.25">
      <c r="A43">
        <f>Input!G44</f>
        <v>193</v>
      </c>
      <c r="B43">
        <f t="shared" si="0"/>
        <v>40</v>
      </c>
      <c r="C43" s="4">
        <f>Input!I44</f>
        <v>6281.6619592857151</v>
      </c>
      <c r="D43">
        <f t="shared" si="1"/>
        <v>1195.9268021428579</v>
      </c>
      <c r="E43">
        <f t="shared" si="8"/>
        <v>645.0122421212493</v>
      </c>
      <c r="F43">
        <f t="shared" si="2"/>
        <v>303506.85244380264</v>
      </c>
      <c r="G43">
        <f t="shared" si="3"/>
        <v>171997501.45070651</v>
      </c>
      <c r="L43">
        <f>Input!J44</f>
        <v>57.345302285714752</v>
      </c>
      <c r="M43">
        <f t="shared" si="4"/>
        <v>39.390677714286539</v>
      </c>
      <c r="N43">
        <f t="shared" si="5"/>
        <v>22.700405854864265</v>
      </c>
      <c r="O43">
        <f t="shared" si="6"/>
        <v>1200.2688487043567</v>
      </c>
      <c r="P43">
        <f t="shared" si="7"/>
        <v>34019.929722880952</v>
      </c>
    </row>
    <row r="44" spans="1:16" x14ac:dyDescent="0.25">
      <c r="A44">
        <f>Input!G45</f>
        <v>194</v>
      </c>
      <c r="B44">
        <f t="shared" si="0"/>
        <v>41</v>
      </c>
      <c r="C44" s="4">
        <f>Input!I45</f>
        <v>6341.6042947142851</v>
      </c>
      <c r="D44">
        <f t="shared" si="1"/>
        <v>1255.8691375714279</v>
      </c>
      <c r="E44">
        <f t="shared" si="8"/>
        <v>668.22586879208916</v>
      </c>
      <c r="F44">
        <f t="shared" si="2"/>
        <v>345324.6113416662</v>
      </c>
      <c r="G44">
        <f t="shared" si="3"/>
        <v>171389157.02639356</v>
      </c>
      <c r="L44">
        <f>Input!J45</f>
        <v>59.942335428570004</v>
      </c>
      <c r="M44">
        <f t="shared" si="4"/>
        <v>41.987710857141792</v>
      </c>
      <c r="N44">
        <f t="shared" si="5"/>
        <v>23.213626670839879</v>
      </c>
      <c r="O44">
        <f t="shared" si="6"/>
        <v>1348.9980470101616</v>
      </c>
      <c r="P44">
        <f t="shared" si="7"/>
        <v>33830.871170432722</v>
      </c>
    </row>
    <row r="45" spans="1:16" x14ac:dyDescent="0.25">
      <c r="A45">
        <f>Input!G46</f>
        <v>195</v>
      </c>
      <c r="B45">
        <f t="shared" si="0"/>
        <v>42</v>
      </c>
      <c r="C45" s="4">
        <f>Input!I46</f>
        <v>6402.8521657142855</v>
      </c>
      <c r="D45">
        <f t="shared" si="1"/>
        <v>1317.1170085714284</v>
      </c>
      <c r="E45">
        <f t="shared" si="8"/>
        <v>691.97022003185282</v>
      </c>
      <c r="F45">
        <f t="shared" si="2"/>
        <v>390808.50722134486</v>
      </c>
      <c r="G45">
        <f t="shared" si="3"/>
        <v>170768019.23501754</v>
      </c>
      <c r="L45">
        <f>Input!J46</f>
        <v>61.247871000000487</v>
      </c>
      <c r="M45">
        <f t="shared" si="4"/>
        <v>43.293246428572274</v>
      </c>
      <c r="N45">
        <f t="shared" si="5"/>
        <v>23.744351239763667</v>
      </c>
      <c r="O45">
        <f t="shared" si="6"/>
        <v>1406.5139944064736</v>
      </c>
      <c r="P45">
        <f t="shared" si="7"/>
        <v>33635.918692000057</v>
      </c>
    </row>
    <row r="46" spans="1:16" x14ac:dyDescent="0.25">
      <c r="A46">
        <f>Input!G47</f>
        <v>196</v>
      </c>
      <c r="B46">
        <f t="shared" si="0"/>
        <v>43</v>
      </c>
      <c r="C46" s="4">
        <f>Input!I47</f>
        <v>6469.0414191428572</v>
      </c>
      <c r="D46">
        <f t="shared" si="1"/>
        <v>1383.3062620000001</v>
      </c>
      <c r="E46">
        <f t="shared" si="8"/>
        <v>716.26359996282042</v>
      </c>
      <c r="F46">
        <f t="shared" si="2"/>
        <v>444945.91297764704</v>
      </c>
      <c r="G46">
        <f t="shared" si="3"/>
        <v>170133686.18575478</v>
      </c>
      <c r="L46">
        <f>Input!J47</f>
        <v>66.189253428571647</v>
      </c>
      <c r="M46">
        <f t="shared" si="4"/>
        <v>48.234628857143434</v>
      </c>
      <c r="N46">
        <f t="shared" si="5"/>
        <v>24.293379930967621</v>
      </c>
      <c r="O46">
        <f t="shared" si="6"/>
        <v>1755.2642161272397</v>
      </c>
      <c r="P46">
        <f t="shared" si="7"/>
        <v>33434.835326787899</v>
      </c>
    </row>
    <row r="47" spans="1:16" x14ac:dyDescent="0.25">
      <c r="A47">
        <f>Input!G48</f>
        <v>197</v>
      </c>
      <c r="B47">
        <f t="shared" si="0"/>
        <v>44</v>
      </c>
      <c r="C47" s="4">
        <f>Input!I48</f>
        <v>6533.5320724285712</v>
      </c>
      <c r="D47">
        <f t="shared" si="1"/>
        <v>1447.796915285714</v>
      </c>
      <c r="E47">
        <f t="shared" si="8"/>
        <v>741.12515906592489</v>
      </c>
      <c r="F47">
        <f t="shared" si="2"/>
        <v>499384.97103876108</v>
      </c>
      <c r="G47">
        <f t="shared" si="3"/>
        <v>169485739.27727386</v>
      </c>
      <c r="L47">
        <f>Input!J48</f>
        <v>64.490653285713961</v>
      </c>
      <c r="M47">
        <f t="shared" si="4"/>
        <v>46.536028714285749</v>
      </c>
      <c r="N47">
        <f t="shared" si="5"/>
        <v>24.861559103104469</v>
      </c>
      <c r="O47">
        <f t="shared" si="6"/>
        <v>1570.4651057341334</v>
      </c>
      <c r="P47">
        <f t="shared" si="7"/>
        <v>33227.372816117721</v>
      </c>
    </row>
    <row r="48" spans="1:16" x14ac:dyDescent="0.25">
      <c r="A48">
        <f>Input!G49</f>
        <v>198</v>
      </c>
      <c r="B48">
        <f t="shared" si="0"/>
        <v>45</v>
      </c>
      <c r="C48" s="4">
        <f>Input!I49</f>
        <v>6598.1631058571429</v>
      </c>
      <c r="D48">
        <f t="shared" si="1"/>
        <v>1512.4279487142858</v>
      </c>
      <c r="E48">
        <f t="shared" si="8"/>
        <v>766.57494335702643</v>
      </c>
      <c r="F48">
        <f t="shared" si="2"/>
        <v>556296.70560045599</v>
      </c>
      <c r="G48">
        <f t="shared" si="3"/>
        <v>168823742.33954152</v>
      </c>
      <c r="L48">
        <f>Input!J49</f>
        <v>64.631033428571754</v>
      </c>
      <c r="M48">
        <f t="shared" si="4"/>
        <v>46.676408857143542</v>
      </c>
      <c r="N48">
        <f t="shared" si="5"/>
        <v>25.449784291101501</v>
      </c>
      <c r="O48">
        <f t="shared" si="6"/>
        <v>1535.1702839725135</v>
      </c>
      <c r="P48">
        <f t="shared" si="7"/>
        <v>33013.271015200851</v>
      </c>
    </row>
    <row r="49" spans="1:16" x14ac:dyDescent="0.25">
      <c r="A49">
        <f>Input!G50</f>
        <v>199</v>
      </c>
      <c r="B49">
        <f t="shared" si="0"/>
        <v>46</v>
      </c>
      <c r="C49" s="4">
        <f>Input!I50</f>
        <v>6663.3275838571426</v>
      </c>
      <c r="D49">
        <f t="shared" si="1"/>
        <v>1577.5924267142855</v>
      </c>
      <c r="E49">
        <f t="shared" si="8"/>
        <v>792.63394700899153</v>
      </c>
      <c r="F49">
        <f t="shared" si="2"/>
        <v>616159.81486124638</v>
      </c>
      <c r="G49">
        <f t="shared" si="3"/>
        <v>168147240.72374099</v>
      </c>
      <c r="L49">
        <f>Input!J50</f>
        <v>65.16447799999969</v>
      </c>
      <c r="M49">
        <f t="shared" si="4"/>
        <v>47.209853428571478</v>
      </c>
      <c r="N49">
        <f t="shared" si="5"/>
        <v>26.059003651965121</v>
      </c>
      <c r="O49">
        <f t="shared" si="6"/>
        <v>1529.2381239847898</v>
      </c>
      <c r="P49">
        <f t="shared" si="7"/>
        <v>32792.257276030454</v>
      </c>
    </row>
    <row r="50" spans="1:16" x14ac:dyDescent="0.25">
      <c r="A50">
        <f>Input!G51</f>
        <v>200</v>
      </c>
      <c r="B50">
        <f t="shared" si="0"/>
        <v>47</v>
      </c>
      <c r="C50" s="4">
        <f>Input!I51</f>
        <v>6731.2575512857147</v>
      </c>
      <c r="D50">
        <f t="shared" si="1"/>
        <v>1645.5223941428576</v>
      </c>
      <c r="E50">
        <f t="shared" si="8"/>
        <v>819.3241687025552</v>
      </c>
      <c r="F50">
        <f t="shared" si="2"/>
        <v>682603.50772070477</v>
      </c>
      <c r="G50">
        <f t="shared" si="3"/>
        <v>167455760.33675531</v>
      </c>
      <c r="L50">
        <f>Input!J51</f>
        <v>67.929967428572127</v>
      </c>
      <c r="M50">
        <f t="shared" si="4"/>
        <v>49.975342857143914</v>
      </c>
      <c r="N50">
        <f t="shared" si="5"/>
        <v>26.690221693563718</v>
      </c>
      <c r="O50">
        <f t="shared" si="6"/>
        <v>1700.7166282881446</v>
      </c>
      <c r="P50">
        <f t="shared" si="7"/>
        <v>32564.045800786316</v>
      </c>
    </row>
    <row r="51" spans="1:16" x14ac:dyDescent="0.25">
      <c r="A51">
        <f>Input!G52</f>
        <v>201</v>
      </c>
      <c r="B51">
        <f t="shared" si="0"/>
        <v>48</v>
      </c>
      <c r="C51" s="4">
        <f>Input!I52</f>
        <v>6798.0785154285713</v>
      </c>
      <c r="D51">
        <f t="shared" si="1"/>
        <v>1712.3433582857142</v>
      </c>
      <c r="E51">
        <f t="shared" si="8"/>
        <v>846.66867201561047</v>
      </c>
      <c r="F51">
        <f t="shared" si="2"/>
        <v>749392.66244884254</v>
      </c>
      <c r="G51">
        <f t="shared" si="3"/>
        <v>166748806.61640409</v>
      </c>
      <c r="L51">
        <f>Input!J52</f>
        <v>66.82096414285661</v>
      </c>
      <c r="M51">
        <f t="shared" si="4"/>
        <v>48.866339571428398</v>
      </c>
      <c r="N51">
        <f t="shared" si="5"/>
        <v>27.344503313055316</v>
      </c>
      <c r="O51">
        <f t="shared" si="6"/>
        <v>1558.3909596468361</v>
      </c>
      <c r="P51">
        <f t="shared" si="7"/>
        <v>32328.336965342609</v>
      </c>
    </row>
    <row r="52" spans="1:16" x14ac:dyDescent="0.25">
      <c r="A52">
        <f>Input!G53</f>
        <v>202</v>
      </c>
      <c r="B52">
        <f t="shared" si="0"/>
        <v>49</v>
      </c>
      <c r="C52" s="4">
        <f>Input!I53</f>
        <v>6866.570003714286</v>
      </c>
      <c r="D52">
        <f t="shared" si="1"/>
        <v>1780.8348465714289</v>
      </c>
      <c r="E52">
        <f t="shared" si="8"/>
        <v>874.69165019007391</v>
      </c>
      <c r="F52">
        <f t="shared" si="2"/>
        <v>821095.49234821892</v>
      </c>
      <c r="G52">
        <f t="shared" si="3"/>
        <v>166025863.44333935</v>
      </c>
      <c r="L52">
        <f>Input!J53</f>
        <v>68.491488285714695</v>
      </c>
      <c r="M52">
        <f t="shared" si="4"/>
        <v>50.536863714286483</v>
      </c>
      <c r="N52">
        <f t="shared" si="5"/>
        <v>28.022978174463447</v>
      </c>
      <c r="O52">
        <f t="shared" si="6"/>
        <v>1637.7003106244445</v>
      </c>
      <c r="P52">
        <f t="shared" si="7"/>
        <v>32084.816612722389</v>
      </c>
    </row>
    <row r="53" spans="1:16" x14ac:dyDescent="0.25">
      <c r="A53">
        <f>Input!G54</f>
        <v>203</v>
      </c>
      <c r="B53">
        <f t="shared" si="0"/>
        <v>50</v>
      </c>
      <c r="C53" s="4">
        <f>Input!I54</f>
        <v>6935.5528225714288</v>
      </c>
      <c r="D53">
        <f t="shared" si="1"/>
        <v>1849.8176654285717</v>
      </c>
      <c r="E53">
        <f t="shared" si="8"/>
        <v>903.41849564815107</v>
      </c>
      <c r="F53">
        <f t="shared" si="2"/>
        <v>895671.38856106938</v>
      </c>
      <c r="G53">
        <f t="shared" si="3"/>
        <v>165286391.98520228</v>
      </c>
      <c r="L53">
        <f>Input!J54</f>
        <v>68.982818857142775</v>
      </c>
      <c r="M53">
        <f t="shared" si="4"/>
        <v>51.028194285714562</v>
      </c>
      <c r="N53">
        <f t="shared" si="5"/>
        <v>28.726845458077158</v>
      </c>
      <c r="O53">
        <f t="shared" si="6"/>
        <v>1620.5433943062785</v>
      </c>
      <c r="P53">
        <f t="shared" si="7"/>
        <v>31833.155316668708</v>
      </c>
    </row>
    <row r="54" spans="1:16" x14ac:dyDescent="0.25">
      <c r="A54">
        <f>Input!G55</f>
        <v>204</v>
      </c>
      <c r="B54">
        <f t="shared" si="0"/>
        <v>51</v>
      </c>
      <c r="C54" s="4">
        <f>Input!I55</f>
        <v>7006.121937428572</v>
      </c>
      <c r="D54">
        <f t="shared" si="1"/>
        <v>1920.3867802857148</v>
      </c>
      <c r="E54">
        <f t="shared" si="8"/>
        <v>932.87587466605544</v>
      </c>
      <c r="F54">
        <f t="shared" si="2"/>
        <v>975177.78871775989</v>
      </c>
      <c r="G54">
        <f t="shared" si="3"/>
        <v>164529829.46831664</v>
      </c>
      <c r="L54">
        <f>Input!J55</f>
        <v>70.569114857143177</v>
      </c>
      <c r="M54">
        <f t="shared" si="4"/>
        <v>52.614490285714965</v>
      </c>
      <c r="N54">
        <f t="shared" si="5"/>
        <v>29.457379017904323</v>
      </c>
      <c r="O54">
        <f t="shared" si="6"/>
        <v>1690.1748237153565</v>
      </c>
      <c r="P54">
        <f t="shared" si="7"/>
        <v>31573.007615915507</v>
      </c>
    </row>
    <row r="55" spans="1:16" x14ac:dyDescent="0.25">
      <c r="A55">
        <f>Input!G56</f>
        <v>205</v>
      </c>
      <c r="B55">
        <f t="shared" si="0"/>
        <v>52</v>
      </c>
      <c r="C55" s="4">
        <f>Input!I56</f>
        <v>7073.9115247142854</v>
      </c>
      <c r="D55">
        <f t="shared" si="1"/>
        <v>1988.1763675714283</v>
      </c>
      <c r="E55">
        <f t="shared" si="8"/>
        <v>963.09180765344536</v>
      </c>
      <c r="F55">
        <f t="shared" si="2"/>
        <v>1050798.3549822448</v>
      </c>
      <c r="G55">
        <f t="shared" si="3"/>
        <v>163755587.87184373</v>
      </c>
      <c r="L55">
        <f>Input!J56</f>
        <v>67.789587285713424</v>
      </c>
      <c r="M55">
        <f t="shared" si="4"/>
        <v>49.834962714285211</v>
      </c>
      <c r="N55">
        <f t="shared" si="5"/>
        <v>30.215932987389923</v>
      </c>
      <c r="O55">
        <f t="shared" si="6"/>
        <v>1411.7794973299244</v>
      </c>
      <c r="P55">
        <f t="shared" si="7"/>
        <v>31304.011220261807</v>
      </c>
    </row>
    <row r="56" spans="1:16" x14ac:dyDescent="0.25">
      <c r="A56">
        <f>Input!G57</f>
        <v>206</v>
      </c>
      <c r="B56">
        <f t="shared" si="0"/>
        <v>53</v>
      </c>
      <c r="C56" s="4">
        <f>Input!I57</f>
        <v>7144.8596659999994</v>
      </c>
      <c r="D56">
        <f t="shared" si="1"/>
        <v>2059.1245088571422</v>
      </c>
      <c r="E56">
        <f t="shared" si="8"/>
        <v>994.0957555315274</v>
      </c>
      <c r="F56">
        <f t="shared" si="2"/>
        <v>1134286.2454103134</v>
      </c>
      <c r="G56">
        <f t="shared" si="3"/>
        <v>162963052.5389488</v>
      </c>
      <c r="L56">
        <f>Input!J57</f>
        <v>70.948141285713973</v>
      </c>
      <c r="M56">
        <f t="shared" si="4"/>
        <v>52.993516714285761</v>
      </c>
      <c r="N56">
        <f t="shared" si="5"/>
        <v>31.003947878082094</v>
      </c>
      <c r="O56">
        <f t="shared" si="6"/>
        <v>1595.5385869863021</v>
      </c>
      <c r="P56">
        <f t="shared" si="7"/>
        <v>31025.786190202765</v>
      </c>
    </row>
    <row r="57" spans="1:16" x14ac:dyDescent="0.25">
      <c r="A57">
        <f>Input!G58</f>
        <v>207</v>
      </c>
      <c r="B57">
        <f t="shared" si="0"/>
        <v>54</v>
      </c>
      <c r="C57" s="4">
        <f>Input!I58</f>
        <v>7216.130681857142</v>
      </c>
      <c r="D57">
        <f t="shared" si="1"/>
        <v>2130.3955247142849</v>
      </c>
      <c r="E57">
        <f t="shared" si="8"/>
        <v>1025.918712752479</v>
      </c>
      <c r="F57">
        <f t="shared" si="2"/>
        <v>1219869.0281613143</v>
      </c>
      <c r="G57">
        <f t="shared" si="3"/>
        <v>162151580.69912744</v>
      </c>
      <c r="L57">
        <f>Input!J58</f>
        <v>71.271015857142629</v>
      </c>
      <c r="M57">
        <f t="shared" si="4"/>
        <v>53.316391285714417</v>
      </c>
      <c r="N57">
        <f t="shared" si="5"/>
        <v>31.822957220951647</v>
      </c>
      <c r="O57">
        <f t="shared" si="6"/>
        <v>1556.1493301643616</v>
      </c>
      <c r="P57">
        <f t="shared" si="7"/>
        <v>30737.934092679894</v>
      </c>
    </row>
    <row r="58" spans="1:16" x14ac:dyDescent="0.25">
      <c r="A58">
        <f>Input!G59</f>
        <v>208</v>
      </c>
      <c r="B58">
        <f t="shared" si="0"/>
        <v>55</v>
      </c>
      <c r="C58" s="4">
        <f>Input!I59</f>
        <v>7289.6898944285704</v>
      </c>
      <c r="D58">
        <f t="shared" si="1"/>
        <v>2203.9547372857132</v>
      </c>
      <c r="E58">
        <f t="shared" si="8"/>
        <v>1058.5933075582027</v>
      </c>
      <c r="F58">
        <f t="shared" si="2"/>
        <v>1311852.8047074471</v>
      </c>
      <c r="G58">
        <f t="shared" si="3"/>
        <v>161320499.8954111</v>
      </c>
      <c r="L58">
        <f>Input!J59</f>
        <v>73.559212571428361</v>
      </c>
      <c r="M58">
        <f t="shared" si="4"/>
        <v>55.604588000000149</v>
      </c>
      <c r="N58">
        <f t="shared" si="5"/>
        <v>32.67459480572365</v>
      </c>
      <c r="O58">
        <f t="shared" si="6"/>
        <v>1671.5519698477772</v>
      </c>
      <c r="P58">
        <f t="shared" si="7"/>
        <v>30440.037136513249</v>
      </c>
    </row>
    <row r="59" spans="1:16" x14ac:dyDescent="0.25">
      <c r="A59">
        <f>Input!G60</f>
        <v>209</v>
      </c>
      <c r="B59">
        <f t="shared" si="0"/>
        <v>56</v>
      </c>
      <c r="C59" s="4">
        <f>Input!I60</f>
        <v>7363.0946888571425</v>
      </c>
      <c r="D59">
        <f t="shared" si="1"/>
        <v>2277.3595317142854</v>
      </c>
      <c r="E59">
        <f t="shared" si="8"/>
        <v>1092.1539101381488</v>
      </c>
      <c r="F59">
        <f t="shared" si="2"/>
        <v>1404712.3654156763</v>
      </c>
      <c r="G59">
        <f t="shared" si="3"/>
        <v>160469106.30971476</v>
      </c>
      <c r="L59">
        <f>Input!J60</f>
        <v>73.404794428572131</v>
      </c>
      <c r="M59">
        <f t="shared" si="4"/>
        <v>55.450169857143919</v>
      </c>
      <c r="N59">
        <f t="shared" si="5"/>
        <v>33.560602579946163</v>
      </c>
      <c r="O59">
        <f t="shared" si="6"/>
        <v>1587.559624070112</v>
      </c>
      <c r="P59">
        <f t="shared" si="7"/>
        <v>30131.657292313619</v>
      </c>
    </row>
    <row r="60" spans="1:16" x14ac:dyDescent="0.25">
      <c r="A60">
        <f>Input!G61</f>
        <v>210</v>
      </c>
      <c r="B60">
        <f t="shared" si="0"/>
        <v>57</v>
      </c>
      <c r="C60" s="4">
        <f>Input!I61</f>
        <v>7437.6084865714283</v>
      </c>
      <c r="D60">
        <f t="shared" si="1"/>
        <v>2351.8733294285712</v>
      </c>
      <c r="E60">
        <f t="shared" si="8"/>
        <v>1126.6367494148519</v>
      </c>
      <c r="F60">
        <f t="shared" si="2"/>
        <v>1501204.6770037152</v>
      </c>
      <c r="G60">
        <f t="shared" si="3"/>
        <v>159596662.9791013</v>
      </c>
      <c r="L60">
        <f>Input!J61</f>
        <v>74.513797714285829</v>
      </c>
      <c r="M60">
        <f t="shared" si="4"/>
        <v>56.559173142857617</v>
      </c>
      <c r="N60">
        <f t="shared" si="5"/>
        <v>34.48283927670299</v>
      </c>
      <c r="O60">
        <f t="shared" si="6"/>
        <v>1602.4776334314847</v>
      </c>
      <c r="P60">
        <f t="shared" si="7"/>
        <v>29812.335403191992</v>
      </c>
    </row>
    <row r="61" spans="1:16" x14ac:dyDescent="0.25">
      <c r="A61">
        <f>Input!G62</f>
        <v>211</v>
      </c>
      <c r="B61">
        <f t="shared" si="0"/>
        <v>58</v>
      </c>
      <c r="C61" s="4">
        <f>Input!I62</f>
        <v>7515.4773705714297</v>
      </c>
      <c r="D61">
        <f t="shared" si="1"/>
        <v>2429.7422134285725</v>
      </c>
      <c r="E61">
        <f t="shared" si="8"/>
        <v>1162.0800392628396</v>
      </c>
      <c r="F61">
        <f t="shared" si="2"/>
        <v>1606967.387810593</v>
      </c>
      <c r="G61">
        <f t="shared" si="3"/>
        <v>158702397.89522535</v>
      </c>
      <c r="L61">
        <f>Input!J62</f>
        <v>77.868884000001344</v>
      </c>
      <c r="M61">
        <f t="shared" si="4"/>
        <v>59.914259428573132</v>
      </c>
      <c r="N61">
        <f t="shared" si="5"/>
        <v>35.4432898479876</v>
      </c>
      <c r="O61">
        <f t="shared" si="6"/>
        <v>1799.9310391513827</v>
      </c>
      <c r="P61">
        <f t="shared" si="7"/>
        <v>29481.590294449095</v>
      </c>
    </row>
    <row r="62" spans="1:16" x14ac:dyDescent="0.25">
      <c r="A62">
        <f>Input!G63</f>
        <v>212</v>
      </c>
      <c r="B62">
        <f t="shared" si="0"/>
        <v>59</v>
      </c>
      <c r="C62" s="4">
        <f>Input!I63</f>
        <v>7597.684002142857</v>
      </c>
      <c r="D62">
        <f t="shared" si="1"/>
        <v>2511.9488449999999</v>
      </c>
      <c r="E62">
        <f t="shared" si="8"/>
        <v>1198.5241150527661</v>
      </c>
      <c r="F62">
        <f t="shared" si="2"/>
        <v>1725084.521236964</v>
      </c>
      <c r="G62">
        <f t="shared" si="3"/>
        <v>157785501.97867161</v>
      </c>
      <c r="L62">
        <f>Input!J63</f>
        <v>82.206631571427351</v>
      </c>
      <c r="M62">
        <f t="shared" si="4"/>
        <v>64.252006999999139</v>
      </c>
      <c r="N62">
        <f t="shared" si="5"/>
        <v>36.444075789926572</v>
      </c>
      <c r="O62">
        <f t="shared" si="6"/>
        <v>2094.2115116549703</v>
      </c>
      <c r="P62">
        <f t="shared" si="7"/>
        <v>29138.917892714348</v>
      </c>
    </row>
    <row r="63" spans="1:16" x14ac:dyDescent="0.25">
      <c r="A63">
        <f>Input!G64</f>
        <v>213</v>
      </c>
      <c r="B63">
        <f t="shared" si="0"/>
        <v>60</v>
      </c>
      <c r="C63" s="4">
        <f>Input!I64</f>
        <v>7676.2267111428573</v>
      </c>
      <c r="D63">
        <f t="shared" si="1"/>
        <v>2590.4915540000002</v>
      </c>
      <c r="E63">
        <f t="shared" si="8"/>
        <v>1236.0115815091913</v>
      </c>
      <c r="F63">
        <f t="shared" si="2"/>
        <v>1834615.9958787025</v>
      </c>
      <c r="G63">
        <f t="shared" si="3"/>
        <v>156845126.91933364</v>
      </c>
      <c r="L63">
        <f>Input!J64</f>
        <v>78.542709000000286</v>
      </c>
      <c r="M63">
        <f t="shared" si="4"/>
        <v>60.588084428572074</v>
      </c>
      <c r="N63">
        <f t="shared" si="5"/>
        <v>37.487466456425075</v>
      </c>
      <c r="O63">
        <f t="shared" si="6"/>
        <v>1685.532940311788</v>
      </c>
      <c r="P63">
        <f t="shared" si="7"/>
        <v>28783.790367802885</v>
      </c>
    </row>
    <row r="64" spans="1:16" x14ac:dyDescent="0.25">
      <c r="A64">
        <f>Input!G65</f>
        <v>214</v>
      </c>
      <c r="B64">
        <f t="shared" si="0"/>
        <v>61</v>
      </c>
      <c r="C64" s="4">
        <f>Input!I65</f>
        <v>7756.4399441428568</v>
      </c>
      <c r="D64">
        <f t="shared" si="1"/>
        <v>2670.7047869999997</v>
      </c>
      <c r="E64">
        <f t="shared" si="8"/>
        <v>1274.5874729787722</v>
      </c>
      <c r="F64">
        <f t="shared" si="2"/>
        <v>1949143.5545098467</v>
      </c>
      <c r="G64">
        <f t="shared" si="3"/>
        <v>155880382.87337822</v>
      </c>
      <c r="L64">
        <f>Input!J65</f>
        <v>80.213232999999491</v>
      </c>
      <c r="M64">
        <f t="shared" si="4"/>
        <v>62.258608428571279</v>
      </c>
      <c r="N64">
        <f t="shared" si="5"/>
        <v>38.575891469581016</v>
      </c>
      <c r="O64">
        <f t="shared" si="6"/>
        <v>1733.668209720711</v>
      </c>
      <c r="P64">
        <f t="shared" si="7"/>
        <v>28415.655313981784</v>
      </c>
    </row>
    <row r="65" spans="1:16" x14ac:dyDescent="0.25">
      <c r="A65">
        <f>Input!G66</f>
        <v>215</v>
      </c>
      <c r="B65">
        <f t="shared" si="0"/>
        <v>62</v>
      </c>
      <c r="C65" s="4">
        <f>Input!I66</f>
        <v>7842.605296714285</v>
      </c>
      <c r="D65">
        <f t="shared" si="1"/>
        <v>2756.8701395714279</v>
      </c>
      <c r="E65">
        <f t="shared" si="8"/>
        <v>1314.299427327353</v>
      </c>
      <c r="F65">
        <f t="shared" si="2"/>
        <v>2081010.2598243775</v>
      </c>
      <c r="G65">
        <f t="shared" si="3"/>
        <v>154890336.00672227</v>
      </c>
      <c r="L65">
        <f>Input!J66</f>
        <v>86.16535257142823</v>
      </c>
      <c r="M65">
        <f t="shared" si="4"/>
        <v>68.210728000000017</v>
      </c>
      <c r="N65">
        <f t="shared" si="5"/>
        <v>39.711954348580782</v>
      </c>
      <c r="O65">
        <f t="shared" si="6"/>
        <v>2157.9182064504462</v>
      </c>
      <c r="P65">
        <f t="shared" si="7"/>
        <v>28033.934991521488</v>
      </c>
    </row>
    <row r="66" spans="1:16" x14ac:dyDescent="0.25">
      <c r="A66">
        <f>Input!G67</f>
        <v>216</v>
      </c>
      <c r="B66">
        <f t="shared" si="0"/>
        <v>63</v>
      </c>
      <c r="C66" s="4">
        <f>Input!I67</f>
        <v>7935.8738861428574</v>
      </c>
      <c r="D66">
        <f t="shared" si="1"/>
        <v>2850.1387290000002</v>
      </c>
      <c r="E66">
        <f t="shared" si="8"/>
        <v>1355.1978748213389</v>
      </c>
      <c r="F66">
        <f t="shared" si="2"/>
        <v>2234848.1574924253</v>
      </c>
      <c r="G66">
        <f t="shared" si="3"/>
        <v>153874005.87430772</v>
      </c>
      <c r="L66">
        <f>Input!J67</f>
        <v>93.268589428572341</v>
      </c>
      <c r="M66">
        <f t="shared" si="4"/>
        <v>75.313964857144128</v>
      </c>
      <c r="N66">
        <f t="shared" si="5"/>
        <v>40.898447493985884</v>
      </c>
      <c r="O66">
        <f t="shared" si="6"/>
        <v>2742.6317662487309</v>
      </c>
      <c r="P66">
        <f t="shared" si="7"/>
        <v>27638.02565451933</v>
      </c>
    </row>
    <row r="67" spans="1:16" x14ac:dyDescent="0.25">
      <c r="A67">
        <f>Input!G68</f>
        <v>217</v>
      </c>
      <c r="B67">
        <f t="shared" si="0"/>
        <v>64</v>
      </c>
      <c r="C67" s="4">
        <f>Input!I68</f>
        <v>8038.7304417142859</v>
      </c>
      <c r="D67">
        <f t="shared" si="1"/>
        <v>2952.9952845714288</v>
      </c>
      <c r="E67">
        <f t="shared" si="8"/>
        <v>1397.3362435029587</v>
      </c>
      <c r="F67">
        <f t="shared" si="2"/>
        <v>2420075.0520580718</v>
      </c>
      <c r="G67">
        <f t="shared" si="3"/>
        <v>152830362.6238119</v>
      </c>
      <c r="L67">
        <f>Input!J68</f>
        <v>102.85655557142854</v>
      </c>
      <c r="M67">
        <f t="shared" si="4"/>
        <v>84.901931000000332</v>
      </c>
      <c r="N67">
        <f t="shared" si="5"/>
        <v>42.138368681619788</v>
      </c>
      <c r="O67">
        <f t="shared" si="6"/>
        <v>3686.6982191857437</v>
      </c>
      <c r="P67">
        <f t="shared" si="7"/>
        <v>27227.29699722763</v>
      </c>
    </row>
    <row r="68" spans="1:16" x14ac:dyDescent="0.25">
      <c r="A68">
        <f>Input!G69</f>
        <v>218</v>
      </c>
      <c r="B68">
        <f t="shared" ref="B68:B83" si="9">A68-$A$3</f>
        <v>65</v>
      </c>
      <c r="C68" s="4">
        <f>Input!I69</f>
        <v>8144.1980685714288</v>
      </c>
      <c r="D68">
        <f t="shared" ref="D68:D83" si="10">C68-$C$3</f>
        <v>3058.4629114285717</v>
      </c>
      <c r="E68">
        <f t="shared" si="8"/>
        <v>1440.7711827429443</v>
      </c>
      <c r="F68">
        <f t="shared" ref="F68:F83" si="11">(D68-E68)^2</f>
        <v>2616926.5290578934</v>
      </c>
      <c r="G68">
        <f t="shared" ref="G68:G83" si="12">(E68-$H$4)^2</f>
        <v>151758324.01177746</v>
      </c>
      <c r="L68">
        <f>Input!J69</f>
        <v>105.46762685714293</v>
      </c>
      <c r="M68">
        <f t="shared" ref="M68:M83" si="13">L68-$L$3</f>
        <v>87.51300228571472</v>
      </c>
      <c r="N68">
        <f t="shared" ref="N68:N83" si="14">2*($X$3/PI())*($Z$3/(4*((B68-$Y$3)^2)+$Z$3*$Z$3))</f>
        <v>43.434939239985532</v>
      </c>
      <c r="O68">
        <f t="shared" ref="O68:O83" si="15">(L68-N68)^2</f>
        <v>3848.0543330078331</v>
      </c>
      <c r="P68">
        <f t="shared" ref="P68:P83" si="16">(N68-$Q$4)^2</f>
        <v>26801.091758748473</v>
      </c>
    </row>
    <row r="69" spans="1:16" x14ac:dyDescent="0.25">
      <c r="A69">
        <f>Input!G70</f>
        <v>219</v>
      </c>
      <c r="B69">
        <f t="shared" si="9"/>
        <v>66</v>
      </c>
      <c r="C69" s="4">
        <f>Input!I70</f>
        <v>8256.8952744285725</v>
      </c>
      <c r="D69">
        <f t="shared" si="10"/>
        <v>3171.1601172857154</v>
      </c>
      <c r="E69">
        <f t="shared" ref="E69:E83" si="17">N69+E68</f>
        <v>1485.5628068506048</v>
      </c>
      <c r="F69">
        <f t="shared" si="11"/>
        <v>2841238.2929460783</v>
      </c>
      <c r="G69">
        <f t="shared" si="12"/>
        <v>150656752.21950608</v>
      </c>
      <c r="L69">
        <f>Input!J70</f>
        <v>112.69720585714367</v>
      </c>
      <c r="M69">
        <f t="shared" si="13"/>
        <v>94.74258128571546</v>
      </c>
      <c r="N69">
        <f t="shared" si="14"/>
        <v>44.791624107660482</v>
      </c>
      <c r="O69">
        <f t="shared" si="15"/>
        <v>4611.1680327357444</v>
      </c>
      <c r="P69">
        <f t="shared" si="16"/>
        <v>26358.725535282061</v>
      </c>
    </row>
    <row r="70" spans="1:16" x14ac:dyDescent="0.25">
      <c r="A70">
        <f>Input!G71</f>
        <v>220</v>
      </c>
      <c r="B70">
        <f t="shared" si="9"/>
        <v>67</v>
      </c>
      <c r="C70" s="4">
        <f>Input!I71</f>
        <v>8380.5561721428567</v>
      </c>
      <c r="D70">
        <f t="shared" si="10"/>
        <v>3294.8210149999995</v>
      </c>
      <c r="E70">
        <f t="shared" si="17"/>
        <v>1531.7749608434585</v>
      </c>
      <c r="F70">
        <f t="shared" si="11"/>
        <v>3108331.3890769491</v>
      </c>
      <c r="G70">
        <f t="shared" si="12"/>
        <v>149524450.45544943</v>
      </c>
      <c r="L70">
        <f>Input!J71</f>
        <v>123.66089771428415</v>
      </c>
      <c r="M70">
        <f t="shared" si="13"/>
        <v>105.70627314285593</v>
      </c>
      <c r="N70">
        <f t="shared" si="14"/>
        <v>46.21215399285375</v>
      </c>
      <c r="O70">
        <f t="shared" si="15"/>
        <v>5998.3079040278035</v>
      </c>
      <c r="P70">
        <f t="shared" si="16"/>
        <v>25899.486860517602</v>
      </c>
    </row>
    <row r="71" spans="1:16" x14ac:dyDescent="0.25">
      <c r="A71">
        <f>Input!G72</f>
        <v>221</v>
      </c>
      <c r="B71">
        <f t="shared" si="9"/>
        <v>68</v>
      </c>
      <c r="C71" s="4">
        <f>Input!I72</f>
        <v>8520.0519537142864</v>
      </c>
      <c r="D71">
        <f t="shared" si="10"/>
        <v>3434.3167965714292</v>
      </c>
      <c r="E71">
        <f t="shared" si="17"/>
        <v>1579.4755107302399</v>
      </c>
      <c r="F71">
        <f t="shared" si="11"/>
        <v>3440436.1956609967</v>
      </c>
      <c r="G71">
        <f t="shared" si="12"/>
        <v>148360159.33027005</v>
      </c>
      <c r="L71">
        <f>Input!J72</f>
        <v>139.49578157142969</v>
      </c>
      <c r="M71">
        <f t="shared" si="13"/>
        <v>121.54115700000148</v>
      </c>
      <c r="N71">
        <f t="shared" si="14"/>
        <v>47.700549886781353</v>
      </c>
      <c r="O71">
        <f t="shared" si="15"/>
        <v>8426.3645600382679</v>
      </c>
      <c r="P71">
        <f t="shared" si="16"/>
        <v>25422.637628705601</v>
      </c>
    </row>
    <row r="72" spans="1:16" x14ac:dyDescent="0.25">
      <c r="A72">
        <f>Input!G73</f>
        <v>222</v>
      </c>
      <c r="B72">
        <f t="shared" si="9"/>
        <v>69</v>
      </c>
      <c r="C72" s="4">
        <f>Input!I73</f>
        <v>8671.1010238571434</v>
      </c>
      <c r="D72">
        <f t="shared" si="10"/>
        <v>3585.3658667142863</v>
      </c>
      <c r="E72">
        <f t="shared" si="17"/>
        <v>1628.7366609465405</v>
      </c>
      <c r="F72">
        <f t="shared" si="11"/>
        <v>3828397.84886332</v>
      </c>
      <c r="G72">
        <f t="shared" si="12"/>
        <v>147162552.99026838</v>
      </c>
      <c r="L72">
        <f>Input!J73</f>
        <v>151.04907014285709</v>
      </c>
      <c r="M72">
        <f t="shared" si="13"/>
        <v>133.09444557142888</v>
      </c>
      <c r="N72">
        <f t="shared" si="14"/>
        <v>49.261150216300642</v>
      </c>
      <c r="O72">
        <f t="shared" si="15"/>
        <v>10360.780642975065</v>
      </c>
      <c r="P72">
        <f t="shared" si="16"/>
        <v>24927.413952032199</v>
      </c>
    </row>
    <row r="73" spans="1:16" x14ac:dyDescent="0.25">
      <c r="A73">
        <f>Input!G74</f>
        <v>223</v>
      </c>
      <c r="B73">
        <f t="shared" si="9"/>
        <v>70</v>
      </c>
      <c r="C73" s="4">
        <f>Input!I74</f>
        <v>8839.1922475714291</v>
      </c>
      <c r="D73">
        <f t="shared" si="10"/>
        <v>3753.457090428572</v>
      </c>
      <c r="E73">
        <f t="shared" si="17"/>
        <v>1679.6353019065791</v>
      </c>
      <c r="F73">
        <f t="shared" si="11"/>
        <v>4300736.810548557</v>
      </c>
      <c r="G73">
        <f t="shared" si="12"/>
        <v>145930234.9945184</v>
      </c>
      <c r="L73">
        <f>Input!J74</f>
        <v>168.09122371428566</v>
      </c>
      <c r="M73">
        <f t="shared" si="13"/>
        <v>150.13659914285745</v>
      </c>
      <c r="N73">
        <f t="shared" si="14"/>
        <v>50.898640960038534</v>
      </c>
      <c r="O73">
        <f t="shared" si="15"/>
        <v>13734.101452611061</v>
      </c>
      <c r="P73">
        <f t="shared" si="16"/>
        <v>24413.027564852266</v>
      </c>
    </row>
    <row r="74" spans="1:16" x14ac:dyDescent="0.25">
      <c r="A74">
        <f>Input!G75</f>
        <v>224</v>
      </c>
      <c r="B74">
        <f t="shared" si="9"/>
        <v>71</v>
      </c>
      <c r="C74" s="4">
        <f>Input!I75</f>
        <v>9014.4007461428573</v>
      </c>
      <c r="D74">
        <f t="shared" si="10"/>
        <v>3928.6655890000002</v>
      </c>
      <c r="E74">
        <f t="shared" si="17"/>
        <v>1732.2533910034326</v>
      </c>
      <c r="F74">
        <f t="shared" si="11"/>
        <v>4824226.5435081134</v>
      </c>
      <c r="G74">
        <f t="shared" si="12"/>
        <v>144661733.92087129</v>
      </c>
      <c r="L74">
        <f>Input!J75</f>
        <v>175.20849857142821</v>
      </c>
      <c r="M74">
        <f t="shared" si="13"/>
        <v>157.253874</v>
      </c>
      <c r="N74">
        <f t="shared" si="14"/>
        <v>52.618089096853623</v>
      </c>
      <c r="O74">
        <f t="shared" si="15"/>
        <v>15028.408495143865</v>
      </c>
      <c r="P74">
        <f t="shared" si="16"/>
        <v>23878.667913024241</v>
      </c>
    </row>
    <row r="75" spans="1:16" x14ac:dyDescent="0.25">
      <c r="A75">
        <f>Input!G76</f>
        <v>225</v>
      </c>
      <c r="B75">
        <f t="shared" si="9"/>
        <v>72</v>
      </c>
      <c r="C75" s="4">
        <f>Input!I76</f>
        <v>9200.3623662857153</v>
      </c>
      <c r="D75">
        <f t="shared" si="10"/>
        <v>4114.6272091428582</v>
      </c>
      <c r="E75">
        <f t="shared" si="17"/>
        <v>1786.6783708102671</v>
      </c>
      <c r="F75">
        <f t="shared" si="11"/>
        <v>5419345.79389406</v>
      </c>
      <c r="G75">
        <f t="shared" si="12"/>
        <v>143355498.68604755</v>
      </c>
      <c r="L75">
        <f>Input!J76</f>
        <v>185.96162014285801</v>
      </c>
      <c r="M75">
        <f t="shared" si="13"/>
        <v>168.0069955714298</v>
      </c>
      <c r="N75">
        <f t="shared" si="14"/>
        <v>54.424979806834536</v>
      </c>
      <c r="O75">
        <f t="shared" si="15"/>
        <v>17301.8877508884</v>
      </c>
      <c r="P75">
        <f t="shared" si="16"/>
        <v>23323.505098143374</v>
      </c>
    </row>
    <row r="76" spans="1:16" x14ac:dyDescent="0.25">
      <c r="A76">
        <f>Input!G77</f>
        <v>226</v>
      </c>
      <c r="B76">
        <f t="shared" si="9"/>
        <v>73</v>
      </c>
      <c r="C76" s="4">
        <f>Input!I77</f>
        <v>9396.1505988571425</v>
      </c>
      <c r="D76">
        <f t="shared" si="10"/>
        <v>4310.4154417142854</v>
      </c>
      <c r="E76">
        <f t="shared" si="17"/>
        <v>1843.0036287145322</v>
      </c>
      <c r="F76">
        <f t="shared" si="11"/>
        <v>6088121.0549307289</v>
      </c>
      <c r="G76">
        <f t="shared" si="12"/>
        <v>142009893.56542295</v>
      </c>
      <c r="L76">
        <f>Input!J77</f>
        <v>195.78823257142722</v>
      </c>
      <c r="M76">
        <f t="shared" si="13"/>
        <v>177.833607999999</v>
      </c>
      <c r="N76">
        <f t="shared" si="14"/>
        <v>56.325257904265136</v>
      </c>
      <c r="O76">
        <f t="shared" si="15"/>
        <v>19449.921303013492</v>
      </c>
      <c r="P76">
        <f t="shared" si="16"/>
        <v>22746.693885280049</v>
      </c>
    </row>
    <row r="77" spans="1:16" x14ac:dyDescent="0.25">
      <c r="A77">
        <f>Input!G78</f>
        <v>227</v>
      </c>
      <c r="B77">
        <f t="shared" si="9"/>
        <v>74</v>
      </c>
      <c r="C77" s="4">
        <f>Input!I78</f>
        <v>9601.3162271428573</v>
      </c>
      <c r="D77">
        <f t="shared" si="10"/>
        <v>4515.5810700000002</v>
      </c>
      <c r="E77">
        <f t="shared" si="17"/>
        <v>1901.3290027649148</v>
      </c>
      <c r="F77">
        <f t="shared" si="11"/>
        <v>6834313.8710429184</v>
      </c>
      <c r="G77">
        <f t="shared" si="12"/>
        <v>140623192.89893511</v>
      </c>
      <c r="L77">
        <f>Input!J78</f>
        <v>205.16562828571477</v>
      </c>
      <c r="M77">
        <f t="shared" si="13"/>
        <v>187.21100371428656</v>
      </c>
      <c r="N77">
        <f t="shared" si="14"/>
        <v>58.325374050382578</v>
      </c>
      <c r="O77">
        <f t="shared" si="15"/>
        <v>21562.060263896994</v>
      </c>
      <c r="P77">
        <f t="shared" si="16"/>
        <v>22147.379030633783</v>
      </c>
    </row>
    <row r="78" spans="1:16" x14ac:dyDescent="0.25">
      <c r="A78">
        <f>Input!G79</f>
        <v>228</v>
      </c>
      <c r="B78">
        <f t="shared" si="9"/>
        <v>75</v>
      </c>
      <c r="C78" s="4">
        <f>Input!I79</f>
        <v>9812.9814577142861</v>
      </c>
      <c r="D78">
        <f t="shared" si="10"/>
        <v>4727.2463005714289</v>
      </c>
      <c r="E78">
        <f t="shared" si="17"/>
        <v>1961.7613391377611</v>
      </c>
      <c r="F78">
        <f t="shared" si="11"/>
        <v>7647907.0719157765</v>
      </c>
      <c r="G78">
        <f t="shared" si="12"/>
        <v>139193575.47093835</v>
      </c>
      <c r="L78">
        <f>Input!J79</f>
        <v>211.66523057142876</v>
      </c>
      <c r="M78">
        <f t="shared" si="13"/>
        <v>193.71060600000055</v>
      </c>
      <c r="N78">
        <f t="shared" si="14"/>
        <v>60.43233637284623</v>
      </c>
      <c r="O78">
        <f t="shared" si="15"/>
        <v>22871.388287679656</v>
      </c>
      <c r="P78">
        <f t="shared" si="16"/>
        <v>21524.702244484692</v>
      </c>
    </row>
    <row r="79" spans="1:16" x14ac:dyDescent="0.25">
      <c r="A79">
        <f>Input!G80</f>
        <v>229</v>
      </c>
      <c r="B79">
        <f t="shared" si="9"/>
        <v>76</v>
      </c>
      <c r="C79" s="4">
        <f>Input!I80</f>
        <v>10041.057130857143</v>
      </c>
      <c r="D79">
        <f t="shared" si="10"/>
        <v>4955.3219737142863</v>
      </c>
      <c r="E79">
        <f t="shared" si="17"/>
        <v>2024.4151073481842</v>
      </c>
      <c r="F79">
        <f t="shared" si="11"/>
        <v>8590215.0593119636</v>
      </c>
      <c r="G79">
        <f t="shared" si="12"/>
        <v>137719118.55399346</v>
      </c>
      <c r="L79">
        <f>Input!J80</f>
        <v>228.07567314285734</v>
      </c>
      <c r="M79">
        <f t="shared" si="13"/>
        <v>210.12104857142913</v>
      </c>
      <c r="N79">
        <f t="shared" si="14"/>
        <v>62.653768210423152</v>
      </c>
      <c r="O79">
        <f t="shared" si="15"/>
        <v>27364.406631475293</v>
      </c>
      <c r="P79">
        <f t="shared" si="16"/>
        <v>20877.811177688865</v>
      </c>
    </row>
    <row r="80" spans="1:16" x14ac:dyDescent="0.25">
      <c r="A80">
        <f>Input!G81</f>
        <v>230</v>
      </c>
      <c r="B80">
        <f t="shared" si="9"/>
        <v>77</v>
      </c>
      <c r="C80" s="4">
        <f>Input!I81</f>
        <v>10273.217867142857</v>
      </c>
      <c r="D80">
        <f t="shared" si="10"/>
        <v>5187.4827100000002</v>
      </c>
      <c r="E80">
        <f t="shared" si="17"/>
        <v>2089.4130801557785</v>
      </c>
      <c r="F80">
        <f t="shared" si="11"/>
        <v>9598035.4313631132</v>
      </c>
      <c r="G80">
        <f t="shared" si="12"/>
        <v>136197791.60972944</v>
      </c>
      <c r="L80">
        <f>Input!J81</f>
        <v>232.16073628571394</v>
      </c>
      <c r="M80">
        <f t="shared" si="13"/>
        <v>214.20611171428573</v>
      </c>
      <c r="N80">
        <f t="shared" si="14"/>
        <v>64.997972807594465</v>
      </c>
      <c r="O80">
        <f t="shared" si="15"/>
        <v>27943.389493641713</v>
      </c>
      <c r="P80">
        <f t="shared" si="16"/>
        <v>20205.870910150432</v>
      </c>
    </row>
    <row r="81" spans="1:20" x14ac:dyDescent="0.25">
      <c r="A81">
        <f>Input!G82</f>
        <v>231</v>
      </c>
      <c r="B81">
        <f t="shared" si="9"/>
        <v>78</v>
      </c>
      <c r="C81" s="4">
        <f>Input!I82</f>
        <v>10526.660238285713</v>
      </c>
      <c r="D81">
        <f t="shared" si="10"/>
        <v>5440.9250811428556</v>
      </c>
      <c r="E81">
        <f t="shared" si="17"/>
        <v>2156.8870860628645</v>
      </c>
      <c r="F81">
        <f t="shared" si="11"/>
        <v>10784905.553129008</v>
      </c>
      <c r="G81">
        <f t="shared" si="12"/>
        <v>134627449.64435646</v>
      </c>
      <c r="L81">
        <f>Input!J82</f>
        <v>253.44237114285534</v>
      </c>
      <c r="M81">
        <f t="shared" si="13"/>
        <v>235.48774657142712</v>
      </c>
      <c r="N81">
        <f t="shared" si="14"/>
        <v>67.474005907085811</v>
      </c>
      <c r="O81">
        <f t="shared" si="15"/>
        <v>34584.232868464569</v>
      </c>
      <c r="P81">
        <f t="shared" si="16"/>
        <v>19508.07853152906</v>
      </c>
    </row>
    <row r="82" spans="1:20" x14ac:dyDescent="0.25">
      <c r="A82">
        <f>Input!G83</f>
        <v>232</v>
      </c>
      <c r="B82">
        <f t="shared" si="9"/>
        <v>79</v>
      </c>
      <c r="C82" s="4">
        <f>Input!I83</f>
        <v>10790.224020142856</v>
      </c>
      <c r="D82">
        <f t="shared" si="10"/>
        <v>5704.4888629999987</v>
      </c>
      <c r="E82">
        <f t="shared" si="17"/>
        <v>2226.9788433945173</v>
      </c>
      <c r="F82">
        <f t="shared" si="11"/>
        <v>12093075.936456516</v>
      </c>
      <c r="G82">
        <f t="shared" si="12"/>
        <v>133005826.22251789</v>
      </c>
      <c r="L82">
        <f>Input!J83</f>
        <v>263.56378185714311</v>
      </c>
      <c r="M82">
        <f t="shared" si="13"/>
        <v>245.6091572857149</v>
      </c>
      <c r="N82">
        <f t="shared" si="14"/>
        <v>70.091757331653</v>
      </c>
      <c r="O82">
        <f t="shared" si="15"/>
        <v>37431.424273991841</v>
      </c>
      <c r="P82">
        <f t="shared" si="16"/>
        <v>18783.681543361028</v>
      </c>
    </row>
    <row r="83" spans="1:20" x14ac:dyDescent="0.25">
      <c r="A83">
        <f>Input!G84</f>
        <v>233</v>
      </c>
      <c r="B83">
        <f t="shared" si="9"/>
        <v>80</v>
      </c>
      <c r="C83" s="4">
        <f>Input!I84</f>
        <v>11060.778734714286</v>
      </c>
      <c r="D83">
        <f t="shared" si="10"/>
        <v>5975.0435775714286</v>
      </c>
      <c r="E83">
        <f t="shared" si="17"/>
        <v>2299.8408862077708</v>
      </c>
      <c r="F83">
        <f t="shared" si="11"/>
        <v>13507114.822606673</v>
      </c>
      <c r="G83">
        <f t="shared" si="12"/>
        <v>131330526.15143862</v>
      </c>
      <c r="L83">
        <f>Input!J84</f>
        <v>270.55471457142994</v>
      </c>
      <c r="M83">
        <f t="shared" si="13"/>
        <v>252.60009000000173</v>
      </c>
      <c r="N83">
        <f t="shared" si="14"/>
        <v>72.862042813253737</v>
      </c>
      <c r="O83">
        <f t="shared" si="15"/>
        <v>39082.392466885998</v>
      </c>
      <c r="P83">
        <f t="shared" si="16"/>
        <v>18032.000984687951</v>
      </c>
      <c r="T83" s="4"/>
    </row>
    <row r="84" spans="1:20" x14ac:dyDescent="0.25">
      <c r="A84">
        <f>Input!G85</f>
        <v>234</v>
      </c>
      <c r="B84">
        <f t="shared" ref="B84:B145" si="18">A84-$A$3</f>
        <v>81</v>
      </c>
      <c r="C84" s="4">
        <f>Input!I85</f>
        <v>11351.309548571429</v>
      </c>
      <c r="D84">
        <f t="shared" ref="D84:D145" si="19">C84-$C$3</f>
        <v>6265.5743914285722</v>
      </c>
      <c r="E84">
        <f t="shared" ref="E84:E145" si="20">N84+E83</f>
        <v>2375.6375937298244</v>
      </c>
      <c r="F84">
        <f t="shared" ref="F84:F145" si="21">(D84-E84)^2</f>
        <v>15131608.290090788</v>
      </c>
      <c r="G84">
        <f t="shared" ref="G84:G145" si="22">(E84-$H$4)^2</f>
        <v>129599017.85837832</v>
      </c>
      <c r="L84">
        <f>Input!J85</f>
        <v>290.53081385714358</v>
      </c>
      <c r="M84">
        <f t="shared" ref="M84:M145" si="23">L84-$L$3</f>
        <v>272.57618928571537</v>
      </c>
      <c r="N84">
        <f t="shared" ref="N84:N145" si="24">2*($X$3/PI())*($Z$3/(4*((B84-$Y$3)^2)+$Z$3*$Z$3))</f>
        <v>75.796707522053481</v>
      </c>
      <c r="O84">
        <f t="shared" ref="O84:O145" si="25">(L84-N84)^2</f>
        <v>46110.736423529786</v>
      </c>
      <c r="P84">
        <f t="shared" ref="P84:P145" si="26">(N84-$Q$4)^2</f>
        <v>17252.460398955729</v>
      </c>
      <c r="T84" s="4"/>
    </row>
    <row r="85" spans="1:20" x14ac:dyDescent="0.25">
      <c r="A85">
        <f>Input!G86</f>
        <v>235</v>
      </c>
      <c r="B85">
        <f t="shared" si="18"/>
        <v>82</v>
      </c>
      <c r="C85" s="4">
        <f>Input!I86</f>
        <v>11661.844537571427</v>
      </c>
      <c r="D85">
        <f t="shared" si="19"/>
        <v>6576.1093804285701</v>
      </c>
      <c r="E85">
        <f t="shared" si="20"/>
        <v>2454.5463367041175</v>
      </c>
      <c r="F85">
        <f t="shared" si="21"/>
        <v>16987281.923395175</v>
      </c>
      <c r="G85">
        <f t="shared" si="22"/>
        <v>127808625.49903452</v>
      </c>
      <c r="L85">
        <f>Input!J86</f>
        <v>310.53498899999795</v>
      </c>
      <c r="M85">
        <f t="shared" si="23"/>
        <v>292.58036442856974</v>
      </c>
      <c r="N85">
        <f t="shared" si="24"/>
        <v>78.908742974292934</v>
      </c>
      <c r="O85">
        <f t="shared" si="25"/>
        <v>53650.717847960434</v>
      </c>
      <c r="P85">
        <f t="shared" si="26"/>
        <v>16444.622029502934</v>
      </c>
      <c r="T85" s="4"/>
    </row>
    <row r="86" spans="1:20" x14ac:dyDescent="0.25">
      <c r="A86">
        <f>Input!G87</f>
        <v>236</v>
      </c>
      <c r="B86">
        <f t="shared" si="18"/>
        <v>83</v>
      </c>
      <c r="C86" s="4">
        <f>Input!I87</f>
        <v>11985.771795428573</v>
      </c>
      <c r="D86">
        <f t="shared" si="19"/>
        <v>6900.0366382857155</v>
      </c>
      <c r="E86">
        <f t="shared" si="20"/>
        <v>2536.7587559665576</v>
      </c>
      <c r="F86">
        <f t="shared" si="21"/>
        <v>19038193.878335558</v>
      </c>
      <c r="G86">
        <f t="shared" si="22"/>
        <v>125956520.85379064</v>
      </c>
      <c r="L86">
        <f>Input!J87</f>
        <v>323.92725785714538</v>
      </c>
      <c r="M86">
        <f t="shared" si="23"/>
        <v>305.97263328571717</v>
      </c>
      <c r="N86">
        <f t="shared" si="24"/>
        <v>82.212419262439951</v>
      </c>
      <c r="O86">
        <f t="shared" si="25"/>
        <v>58426.063196864503</v>
      </c>
      <c r="P86">
        <f t="shared" si="26"/>
        <v>15608.231968592436</v>
      </c>
      <c r="T86" s="4"/>
    </row>
    <row r="87" spans="1:20" x14ac:dyDescent="0.25">
      <c r="A87">
        <f>Input!G88</f>
        <v>237</v>
      </c>
      <c r="B87">
        <f t="shared" si="18"/>
        <v>84</v>
      </c>
      <c r="C87" s="4">
        <f>Input!I88</f>
        <v>12334.363850285716</v>
      </c>
      <c r="D87">
        <f t="shared" si="19"/>
        <v>7248.6286931428585</v>
      </c>
      <c r="E87">
        <f t="shared" si="20"/>
        <v>2622.4821908262979</v>
      </c>
      <c r="F87">
        <f t="shared" si="21"/>
        <v>21401231.460895743</v>
      </c>
      <c r="G87">
        <f t="shared" si="22"/>
        <v>124039715.09389083</v>
      </c>
      <c r="L87">
        <f>Input!J88</f>
        <v>348.59205485714301</v>
      </c>
      <c r="M87">
        <f t="shared" si="23"/>
        <v>330.6374302857148</v>
      </c>
      <c r="N87">
        <f t="shared" si="24"/>
        <v>85.723434859740223</v>
      </c>
      <c r="O87">
        <f t="shared" si="25"/>
        <v>69099.911379338955</v>
      </c>
      <c r="P87">
        <f t="shared" si="26"/>
        <v>14743.27640877737</v>
      </c>
      <c r="T87" s="4"/>
    </row>
    <row r="88" spans="1:20" x14ac:dyDescent="0.25">
      <c r="A88">
        <f>Input!G89</f>
        <v>238</v>
      </c>
      <c r="B88">
        <f t="shared" si="18"/>
        <v>85</v>
      </c>
      <c r="C88" s="4">
        <f>Input!I89</f>
        <v>12687.700755142856</v>
      </c>
      <c r="D88">
        <f t="shared" si="19"/>
        <v>7601.9655979999989</v>
      </c>
      <c r="E88">
        <f t="shared" si="20"/>
        <v>2711.9412774380935</v>
      </c>
      <c r="F88">
        <f t="shared" si="21"/>
        <v>23912337.855686925</v>
      </c>
      <c r="G88">
        <f t="shared" si="22"/>
        <v>122055050.53245176</v>
      </c>
      <c r="L88">
        <f>Input!J89</f>
        <v>353.33690485714033</v>
      </c>
      <c r="M88">
        <f t="shared" si="23"/>
        <v>335.38228028571211</v>
      </c>
      <c r="N88">
        <f t="shared" si="24"/>
        <v>89.459086611795541</v>
      </c>
      <c r="O88">
        <f t="shared" si="25"/>
        <v>69631.502961923208</v>
      </c>
      <c r="P88">
        <f t="shared" si="26"/>
        <v>13850.051678634425</v>
      </c>
      <c r="T88" s="4"/>
    </row>
    <row r="89" spans="1:20" x14ac:dyDescent="0.25">
      <c r="A89">
        <f>Input!G90</f>
        <v>239</v>
      </c>
      <c r="B89">
        <f t="shared" si="18"/>
        <v>86</v>
      </c>
      <c r="C89" s="4">
        <f>Input!I90</f>
        <v>13047.846098571428</v>
      </c>
      <c r="D89">
        <f t="shared" si="19"/>
        <v>7962.1109414285711</v>
      </c>
      <c r="E89">
        <f t="shared" si="20"/>
        <v>2805.3797403869221</v>
      </c>
      <c r="F89">
        <f t="shared" si="21"/>
        <v>26591876.679796446</v>
      </c>
      <c r="G89">
        <f t="shared" si="22"/>
        <v>119999192.51787867</v>
      </c>
      <c r="L89">
        <f>Input!J90</f>
        <v>360.14534342857223</v>
      </c>
      <c r="M89">
        <f t="shared" si="23"/>
        <v>342.19071885714402</v>
      </c>
      <c r="N89">
        <f t="shared" si="24"/>
        <v>93.438462948828374</v>
      </c>
      <c r="O89">
        <f t="shared" si="25"/>
        <v>71132.560095236375</v>
      </c>
      <c r="P89">
        <f t="shared" si="26"/>
        <v>12929.251417304024</v>
      </c>
      <c r="T89" s="4"/>
    </row>
    <row r="90" spans="1:20" x14ac:dyDescent="0.25">
      <c r="A90">
        <f>Input!G91</f>
        <v>240</v>
      </c>
      <c r="B90">
        <f t="shared" si="18"/>
        <v>87</v>
      </c>
      <c r="C90" s="4">
        <f>Input!I91</f>
        <v>13408.819685142857</v>
      </c>
      <c r="D90">
        <f t="shared" si="19"/>
        <v>8323.0845279999994</v>
      </c>
      <c r="E90">
        <f t="shared" si="20"/>
        <v>2903.0624042307131</v>
      </c>
      <c r="F90">
        <f t="shared" si="21"/>
        <v>29376639.82214852</v>
      </c>
      <c r="G90">
        <f t="shared" si="22"/>
        <v>117868621.68258131</v>
      </c>
      <c r="L90">
        <f>Input!J91</f>
        <v>360.97358657142831</v>
      </c>
      <c r="M90">
        <f t="shared" si="23"/>
        <v>343.0189620000001</v>
      </c>
      <c r="N90">
        <f t="shared" si="24"/>
        <v>97.682663843791033</v>
      </c>
      <c r="O90">
        <f t="shared" si="25"/>
        <v>69322.109990770667</v>
      </c>
      <c r="P90">
        <f t="shared" si="26"/>
        <v>11982.075092100824</v>
      </c>
      <c r="T90" s="4"/>
    </row>
    <row r="91" spans="1:20" x14ac:dyDescent="0.25">
      <c r="A91">
        <f>Input!G92</f>
        <v>241</v>
      </c>
      <c r="B91">
        <f t="shared" si="18"/>
        <v>88</v>
      </c>
      <c r="C91" s="4">
        <f>Input!I92</f>
        <v>13759.924545142858</v>
      </c>
      <c r="D91">
        <f t="shared" si="19"/>
        <v>8674.1893880000007</v>
      </c>
      <c r="E91">
        <f t="shared" si="20"/>
        <v>3005.277455845433</v>
      </c>
      <c r="F91">
        <f t="shared" si="21"/>
        <v>32136562.494524434</v>
      </c>
      <c r="G91">
        <f t="shared" si="22"/>
        <v>115659626.8315334</v>
      </c>
      <c r="L91">
        <f>Input!J92</f>
        <v>351.10486000000128</v>
      </c>
      <c r="M91">
        <f t="shared" si="23"/>
        <v>333.15023542857307</v>
      </c>
      <c r="N91">
        <f t="shared" si="24"/>
        <v>102.21505161471974</v>
      </c>
      <c r="O91">
        <f t="shared" si="25"/>
        <v>61946.136718062153</v>
      </c>
      <c r="P91">
        <f t="shared" si="26"/>
        <v>11010.363139951569</v>
      </c>
      <c r="T91" s="4"/>
    </row>
    <row r="92" spans="1:20" x14ac:dyDescent="0.25">
      <c r="A92">
        <f>Input!G93</f>
        <v>242</v>
      </c>
      <c r="B92">
        <f t="shared" si="18"/>
        <v>89</v>
      </c>
      <c r="C92" s="4">
        <f>Input!I93</f>
        <v>14160.681873714288</v>
      </c>
      <c r="D92">
        <f t="shared" si="19"/>
        <v>9074.9467165714304</v>
      </c>
      <c r="E92">
        <f t="shared" si="20"/>
        <v>3112.3389931827078</v>
      </c>
      <c r="F92">
        <f t="shared" si="21"/>
        <v>35552690.863014847</v>
      </c>
      <c r="G92">
        <f t="shared" si="22"/>
        <v>113368298.84794031</v>
      </c>
      <c r="L92">
        <f>Input!J93</f>
        <v>400.75732857142975</v>
      </c>
      <c r="M92">
        <f t="shared" si="23"/>
        <v>382.80270400000154</v>
      </c>
      <c r="N92">
        <f t="shared" si="24"/>
        <v>107.06153733727494</v>
      </c>
      <c r="O92">
        <f t="shared" si="25"/>
        <v>86257.217788656242</v>
      </c>
      <c r="P92">
        <f t="shared" si="26"/>
        <v>10016.765380103461</v>
      </c>
      <c r="T92" s="4"/>
    </row>
    <row r="93" spans="1:20" x14ac:dyDescent="0.25">
      <c r="A93">
        <f>Input!G94</f>
        <v>243</v>
      </c>
      <c r="B93">
        <f t="shared" si="18"/>
        <v>90</v>
      </c>
      <c r="C93" s="4">
        <f>Input!I94</f>
        <v>14564.050273571429</v>
      </c>
      <c r="D93">
        <f t="shared" si="19"/>
        <v>9478.3151164285719</v>
      </c>
      <c r="E93">
        <f t="shared" si="20"/>
        <v>3224.589901591633</v>
      </c>
      <c r="F93">
        <f t="shared" si="21"/>
        <v>39109079.062687315</v>
      </c>
      <c r="G93">
        <f t="shared" si="22"/>
        <v>110990526.11321099</v>
      </c>
      <c r="L93">
        <f>Input!J94</f>
        <v>403.36839985714141</v>
      </c>
      <c r="M93">
        <f t="shared" si="23"/>
        <v>385.4137752857132</v>
      </c>
      <c r="N93">
        <f t="shared" si="24"/>
        <v>112.25090840892506</v>
      </c>
      <c r="O93">
        <f t="shared" si="25"/>
        <v>84749.393827102322</v>
      </c>
      <c r="P93">
        <f t="shared" si="26"/>
        <v>9004.9510844566885</v>
      </c>
      <c r="T93" s="4"/>
    </row>
    <row r="94" spans="1:20" x14ac:dyDescent="0.25">
      <c r="A94">
        <f>Input!G95</f>
        <v>244</v>
      </c>
      <c r="B94">
        <f t="shared" si="18"/>
        <v>91</v>
      </c>
      <c r="C94" s="4">
        <f>Input!I95</f>
        <v>14979.968661285715</v>
      </c>
      <c r="D94">
        <f t="shared" si="19"/>
        <v>9894.2335041428578</v>
      </c>
      <c r="E94">
        <f t="shared" si="20"/>
        <v>3342.4051052957184</v>
      </c>
      <c r="F94">
        <f t="shared" si="21"/>
        <v>42926455.367939867</v>
      </c>
      <c r="G94">
        <f t="shared" si="22"/>
        <v>108521992.09356824</v>
      </c>
      <c r="L94">
        <f>Input!J95</f>
        <v>415.91838771428593</v>
      </c>
      <c r="M94">
        <f t="shared" si="23"/>
        <v>397.96376314285772</v>
      </c>
      <c r="N94">
        <f t="shared" si="24"/>
        <v>117.81520370408525</v>
      </c>
      <c r="O94">
        <f t="shared" si="25"/>
        <v>88865.508317019558</v>
      </c>
      <c r="P94">
        <f t="shared" si="26"/>
        <v>7979.8713090505116</v>
      </c>
      <c r="T94" s="4"/>
    </row>
    <row r="95" spans="1:20" x14ac:dyDescent="0.25">
      <c r="A95">
        <f>Input!G96</f>
        <v>245</v>
      </c>
      <c r="B95">
        <f t="shared" si="18"/>
        <v>92</v>
      </c>
      <c r="C95" s="4">
        <f>Input!I96</f>
        <v>15432.849149571428</v>
      </c>
      <c r="D95">
        <f t="shared" si="19"/>
        <v>10347.113992428571</v>
      </c>
      <c r="E95">
        <f t="shared" si="20"/>
        <v>3466.1952490896847</v>
      </c>
      <c r="F95">
        <f t="shared" si="21"/>
        <v>47347042.752432398</v>
      </c>
      <c r="G95">
        <f t="shared" si="22"/>
        <v>105958175.94636485</v>
      </c>
      <c r="L95">
        <f>Input!J96</f>
        <v>452.880488285713</v>
      </c>
      <c r="M95">
        <f t="shared" si="23"/>
        <v>434.92586371428479</v>
      </c>
      <c r="N95">
        <f t="shared" si="24"/>
        <v>123.79014379396654</v>
      </c>
      <c r="O95">
        <f t="shared" si="25"/>
        <v>108300.45483769636</v>
      </c>
      <c r="P95">
        <f t="shared" si="26"/>
        <v>6948.0869228158526</v>
      </c>
      <c r="T95" s="4"/>
    </row>
    <row r="96" spans="1:20" x14ac:dyDescent="0.25">
      <c r="A96">
        <f>Input!G97</f>
        <v>246</v>
      </c>
      <c r="B96">
        <f t="shared" si="18"/>
        <v>93</v>
      </c>
      <c r="C96" s="4">
        <f>Input!I97</f>
        <v>15923.941121857144</v>
      </c>
      <c r="D96">
        <f t="shared" si="19"/>
        <v>10838.205964714287</v>
      </c>
      <c r="E96">
        <f t="shared" si="20"/>
        <v>3596.410873978296</v>
      </c>
      <c r="F96">
        <f t="shared" si="21"/>
        <v>52443596.136207901</v>
      </c>
      <c r="G96">
        <f t="shared" si="22"/>
        <v>103294357.25904956</v>
      </c>
      <c r="L96">
        <f>Input!J97</f>
        <v>491.09197228571611</v>
      </c>
      <c r="M96">
        <f t="shared" si="23"/>
        <v>473.1373477142879</v>
      </c>
      <c r="N96">
        <f t="shared" si="24"/>
        <v>130.2156248886113</v>
      </c>
      <c r="O96">
        <f t="shared" si="25"/>
        <v>130231.7381106759</v>
      </c>
      <c r="P96">
        <f t="shared" si="26"/>
        <v>5918.179395047192</v>
      </c>
      <c r="T96" s="4"/>
    </row>
    <row r="97" spans="1:20" x14ac:dyDescent="0.25">
      <c r="A97">
        <f>Input!G98</f>
        <v>247</v>
      </c>
      <c r="B97">
        <f t="shared" si="18"/>
        <v>94</v>
      </c>
      <c r="C97" s="4">
        <f>Input!I98</f>
        <v>16437.353542285717</v>
      </c>
      <c r="D97">
        <f t="shared" si="19"/>
        <v>11351.61838514286</v>
      </c>
      <c r="E97">
        <f t="shared" si="20"/>
        <v>3733.5471604785985</v>
      </c>
      <c r="F97">
        <f t="shared" si="21"/>
        <v>58035009.184057638</v>
      </c>
      <c r="G97">
        <f t="shared" si="22"/>
        <v>100525626.37041238</v>
      </c>
      <c r="L97">
        <f>Input!J98</f>
        <v>513.41242042857266</v>
      </c>
      <c r="M97">
        <f t="shared" si="23"/>
        <v>495.45779585714445</v>
      </c>
      <c r="N97">
        <f t="shared" si="24"/>
        <v>137.13628650030248</v>
      </c>
      <c r="O97">
        <f t="shared" si="25"/>
        <v>141583.72896400551</v>
      </c>
      <c r="P97">
        <f t="shared" si="26"/>
        <v>4901.2660502723056</v>
      </c>
      <c r="T97" s="4"/>
    </row>
    <row r="98" spans="1:20" x14ac:dyDescent="0.25">
      <c r="A98">
        <f>Input!G99</f>
        <v>248</v>
      </c>
      <c r="B98">
        <f t="shared" si="18"/>
        <v>95</v>
      </c>
      <c r="C98" s="4">
        <f>Input!I99</f>
        <v>16967.906382285717</v>
      </c>
      <c r="D98">
        <f t="shared" si="19"/>
        <v>11882.17122514286</v>
      </c>
      <c r="E98">
        <f t="shared" si="20"/>
        <v>3878.1493248066231</v>
      </c>
      <c r="F98">
        <f t="shared" si="21"/>
        <v>64064366.581062093</v>
      </c>
      <c r="G98">
        <f t="shared" si="22"/>
        <v>97646902.160320863</v>
      </c>
      <c r="L98">
        <f>Input!J99</f>
        <v>530.55284000000029</v>
      </c>
      <c r="M98">
        <f t="shared" si="23"/>
        <v>512.59821542857208</v>
      </c>
      <c r="N98">
        <f t="shared" si="24"/>
        <v>144.60216432802466</v>
      </c>
      <c r="O98">
        <f t="shared" si="25"/>
        <v>148957.92405165455</v>
      </c>
      <c r="P98">
        <f t="shared" si="26"/>
        <v>3911.6474637557026</v>
      </c>
      <c r="T98" s="4"/>
    </row>
    <row r="99" spans="1:20" x14ac:dyDescent="0.25">
      <c r="A99">
        <f>Input!G100</f>
        <v>249</v>
      </c>
      <c r="B99">
        <f t="shared" si="18"/>
        <v>96</v>
      </c>
      <c r="C99" s="4">
        <f>Input!I100</f>
        <v>17462.493821</v>
      </c>
      <c r="D99">
        <f t="shared" si="19"/>
        <v>12376.758663857143</v>
      </c>
      <c r="E99">
        <f t="shared" si="20"/>
        <v>4030.818766315153</v>
      </c>
      <c r="F99">
        <f t="shared" si="21"/>
        <v>69654712.7733832</v>
      </c>
      <c r="G99">
        <f t="shared" si="22"/>
        <v>94652959.760790259</v>
      </c>
      <c r="L99">
        <f>Input!J100</f>
        <v>494.58743871428305</v>
      </c>
      <c r="M99">
        <f t="shared" si="23"/>
        <v>476.63281414285484</v>
      </c>
      <c r="N99">
        <f t="shared" si="24"/>
        <v>152.66944150852981</v>
      </c>
      <c r="O99">
        <f t="shared" si="25"/>
        <v>116907.91681319349</v>
      </c>
      <c r="P99">
        <f t="shared" si="26"/>
        <v>2967.6223324158914</v>
      </c>
      <c r="T99" s="4"/>
    </row>
    <row r="100" spans="1:20" x14ac:dyDescent="0.25">
      <c r="A100">
        <f>Input!G101</f>
        <v>250</v>
      </c>
      <c r="B100">
        <f t="shared" si="18"/>
        <v>97</v>
      </c>
      <c r="C100" s="4">
        <f>Input!I101</f>
        <v>17977.141586999998</v>
      </c>
      <c r="D100">
        <f t="shared" si="19"/>
        <v>12891.406429857141</v>
      </c>
      <c r="E100">
        <f t="shared" si="20"/>
        <v>4192.2200794485452</v>
      </c>
      <c r="F100">
        <f t="shared" si="21"/>
        <v>75675843.159135222</v>
      </c>
      <c r="G100">
        <f t="shared" si="22"/>
        <v>91538471.377352193</v>
      </c>
      <c r="L100">
        <f>Input!J101</f>
        <v>514.64776599999823</v>
      </c>
      <c r="M100">
        <f t="shared" si="23"/>
        <v>496.69314142857002</v>
      </c>
      <c r="N100">
        <f t="shared" si="24"/>
        <v>161.40131313339248</v>
      </c>
      <c r="O100">
        <f t="shared" si="25"/>
        <v>124783.05646283911</v>
      </c>
      <c r="P100">
        <f t="shared" si="26"/>
        <v>2092.5149997236349</v>
      </c>
      <c r="T100" s="4"/>
    </row>
    <row r="101" spans="1:20" x14ac:dyDescent="0.25">
      <c r="A101">
        <f>Input!G102</f>
        <v>251</v>
      </c>
      <c r="B101">
        <f t="shared" si="18"/>
        <v>98</v>
      </c>
      <c r="C101" s="4">
        <f>Input!I102</f>
        <v>18507.273286428572</v>
      </c>
      <c r="D101">
        <f t="shared" si="19"/>
        <v>13421.538129285715</v>
      </c>
      <c r="E101">
        <f t="shared" si="20"/>
        <v>4363.0890601650917</v>
      </c>
      <c r="F101">
        <f t="shared" si="21"/>
        <v>82055499.537852272</v>
      </c>
      <c r="G101">
        <f t="shared" si="22"/>
        <v>88298064.366807014</v>
      </c>
      <c r="L101">
        <f>Input!J102</f>
        <v>530.13169942857348</v>
      </c>
      <c r="M101">
        <f t="shared" si="23"/>
        <v>512.17707485714527</v>
      </c>
      <c r="N101">
        <f t="shared" si="24"/>
        <v>170.86898071654647</v>
      </c>
      <c r="O101">
        <f t="shared" si="25"/>
        <v>129069.70105635702</v>
      </c>
      <c r="P101">
        <f t="shared" si="26"/>
        <v>1315.9734543932987</v>
      </c>
      <c r="T101" s="4"/>
    </row>
    <row r="102" spans="1:20" x14ac:dyDescent="0.25">
      <c r="A102">
        <f>Input!G103</f>
        <v>252</v>
      </c>
      <c r="B102">
        <f t="shared" si="18"/>
        <v>99</v>
      </c>
      <c r="C102" s="4">
        <f>Input!I103</f>
        <v>19036.871541142853</v>
      </c>
      <c r="D102">
        <f t="shared" si="19"/>
        <v>13951.136383999996</v>
      </c>
      <c r="E102">
        <f t="shared" si="20"/>
        <v>4544.2418551389082</v>
      </c>
      <c r="F102">
        <f t="shared" si="21"/>
        <v>88489664.677116677</v>
      </c>
      <c r="G102">
        <f t="shared" si="22"/>
        <v>84926401.96279557</v>
      </c>
      <c r="L102">
        <f>Input!J103</f>
        <v>529.59825471428121</v>
      </c>
      <c r="M102">
        <f t="shared" si="23"/>
        <v>511.643630142853</v>
      </c>
      <c r="N102">
        <f t="shared" si="24"/>
        <v>181.15279497381667</v>
      </c>
      <c r="O102">
        <f t="shared" si="25"/>
        <v>121414.23841374372</v>
      </c>
      <c r="P102">
        <f t="shared" si="26"/>
        <v>675.61183198863228</v>
      </c>
      <c r="T102" s="4"/>
    </row>
    <row r="103" spans="1:20" x14ac:dyDescent="0.25">
      <c r="A103">
        <f>Input!G104</f>
        <v>253</v>
      </c>
      <c r="B103">
        <f t="shared" si="18"/>
        <v>100</v>
      </c>
      <c r="C103" s="4">
        <f>Input!I104</f>
        <v>19569.993338428572</v>
      </c>
      <c r="D103">
        <f t="shared" si="19"/>
        <v>14484.258181285715</v>
      </c>
      <c r="E103">
        <f t="shared" si="20"/>
        <v>4736.5854217460937</v>
      </c>
      <c r="F103">
        <f t="shared" si="21"/>
        <v>95017124.227070794</v>
      </c>
      <c r="G103">
        <f t="shared" si="22"/>
        <v>81418293.661706239</v>
      </c>
      <c r="L103">
        <f>Input!J104</f>
        <v>533.12179728571937</v>
      </c>
      <c r="M103">
        <f t="shared" si="23"/>
        <v>515.16717271429115</v>
      </c>
      <c r="N103">
        <f t="shared" si="24"/>
        <v>192.34356660718547</v>
      </c>
      <c r="O103">
        <f t="shared" si="25"/>
        <v>116129.80250439205</v>
      </c>
      <c r="P103">
        <f t="shared" si="26"/>
        <v>219.0921738548447</v>
      </c>
      <c r="T103" s="4"/>
    </row>
    <row r="104" spans="1:20" x14ac:dyDescent="0.25">
      <c r="A104">
        <f>Input!G105</f>
        <v>254</v>
      </c>
      <c r="B104">
        <f t="shared" si="18"/>
        <v>101</v>
      </c>
      <c r="C104" s="4">
        <f>Input!I105</f>
        <v>20163.127661285715</v>
      </c>
      <c r="D104">
        <f t="shared" si="19"/>
        <v>15077.392504142857</v>
      </c>
      <c r="E104">
        <f t="shared" si="20"/>
        <v>4941.1294871279351</v>
      </c>
      <c r="F104">
        <f t="shared" si="21"/>
        <v>102743827.95010446</v>
      </c>
      <c r="G104">
        <f t="shared" si="22"/>
        <v>77768844.391678497</v>
      </c>
      <c r="L104">
        <f>Input!J105</f>
        <v>593.13432285714225</v>
      </c>
      <c r="M104">
        <f t="shared" si="23"/>
        <v>575.17969828571404</v>
      </c>
      <c r="N104">
        <f t="shared" si="24"/>
        <v>204.54406538184131</v>
      </c>
      <c r="O104">
        <f t="shared" si="25"/>
        <v>151002.38820472072</v>
      </c>
      <c r="P104">
        <f t="shared" si="26"/>
        <v>6.766573100322046</v>
      </c>
      <c r="T104" s="4"/>
    </row>
    <row r="105" spans="1:20" x14ac:dyDescent="0.25">
      <c r="A105">
        <f>Input!G106</f>
        <v>255</v>
      </c>
      <c r="B105">
        <f t="shared" si="18"/>
        <v>102</v>
      </c>
      <c r="C105" s="4">
        <f>Input!I106</f>
        <v>20765.176125285714</v>
      </c>
      <c r="D105">
        <f t="shared" si="19"/>
        <v>15679.440968142857</v>
      </c>
      <c r="E105">
        <f t="shared" si="20"/>
        <v>5159.0002141475088</v>
      </c>
      <c r="F105">
        <f t="shared" si="21"/>
        <v>110679673.65832621</v>
      </c>
      <c r="G105">
        <f t="shared" si="22"/>
        <v>73973654.332997933</v>
      </c>
      <c r="L105">
        <f>Input!J106</f>
        <v>602.04846399999951</v>
      </c>
      <c r="M105">
        <f t="shared" si="23"/>
        <v>584.0938394285713</v>
      </c>
      <c r="N105">
        <f t="shared" si="24"/>
        <v>217.87072701957354</v>
      </c>
      <c r="O105">
        <f t="shared" si="25"/>
        <v>147592.53359140133</v>
      </c>
      <c r="P105">
        <f t="shared" si="26"/>
        <v>115.03415983673781</v>
      </c>
      <c r="T105" s="4"/>
    </row>
    <row r="106" spans="1:20" x14ac:dyDescent="0.25">
      <c r="A106">
        <f>Input!G107</f>
        <v>256</v>
      </c>
      <c r="B106">
        <f t="shared" si="18"/>
        <v>103</v>
      </c>
      <c r="C106" s="4">
        <f>Input!I107</f>
        <v>21380.644934142856</v>
      </c>
      <c r="D106">
        <f t="shared" si="19"/>
        <v>16294.909776999999</v>
      </c>
      <c r="E106">
        <f t="shared" si="20"/>
        <v>5391.4557984761368</v>
      </c>
      <c r="F106">
        <f t="shared" si="21"/>
        <v>118885308.66178785</v>
      </c>
      <c r="G106">
        <f t="shared" si="22"/>
        <v>70029084.82547836</v>
      </c>
      <c r="L106">
        <f>Input!J107</f>
        <v>615.46880885714199</v>
      </c>
      <c r="M106">
        <f t="shared" si="23"/>
        <v>597.51418428571378</v>
      </c>
      <c r="N106">
        <f t="shared" si="24"/>
        <v>232.45558432862839</v>
      </c>
      <c r="O106">
        <f t="shared" si="25"/>
        <v>146699.13016372957</v>
      </c>
      <c r="P106">
        <f t="shared" si="26"/>
        <v>640.60901809478742</v>
      </c>
      <c r="T106" s="4"/>
    </row>
    <row r="107" spans="1:20" x14ac:dyDescent="0.25">
      <c r="A107">
        <f>Input!G108</f>
        <v>257</v>
      </c>
      <c r="B107">
        <f t="shared" si="18"/>
        <v>104</v>
      </c>
      <c r="C107" s="4">
        <f>Input!I108</f>
        <v>22012.327653571432</v>
      </c>
      <c r="D107">
        <f t="shared" si="19"/>
        <v>16926.592496428573</v>
      </c>
      <c r="E107">
        <f t="shared" si="20"/>
        <v>5639.9042305092235</v>
      </c>
      <c r="F107">
        <f t="shared" si="21"/>
        <v>127389332.01204155</v>
      </c>
      <c r="G107">
        <f t="shared" si="22"/>
        <v>65932610.422141165</v>
      </c>
      <c r="L107">
        <f>Input!J108</f>
        <v>631.68271942857609</v>
      </c>
      <c r="M107">
        <f t="shared" si="23"/>
        <v>613.72809485714788</v>
      </c>
      <c r="N107">
        <f t="shared" si="24"/>
        <v>248.44843203308631</v>
      </c>
      <c r="O107">
        <f t="shared" si="25"/>
        <v>146868.51903552885</v>
      </c>
      <c r="P107">
        <f t="shared" si="26"/>
        <v>1705.9463092191024</v>
      </c>
      <c r="T107" s="4"/>
    </row>
    <row r="108" spans="1:20" x14ac:dyDescent="0.25">
      <c r="A108">
        <f>Input!G109</f>
        <v>258</v>
      </c>
      <c r="B108">
        <f t="shared" si="18"/>
        <v>105</v>
      </c>
      <c r="C108" s="4">
        <f>Input!I109</f>
        <v>22641.708138142862</v>
      </c>
      <c r="D108">
        <f t="shared" si="19"/>
        <v>17555.972981000006</v>
      </c>
      <c r="E108">
        <f t="shared" si="20"/>
        <v>5905.9234521490644</v>
      </c>
      <c r="F108">
        <f t="shared" si="21"/>
        <v>135723654.02468002</v>
      </c>
      <c r="G108">
        <f t="shared" si="22"/>
        <v>61683283.117728397</v>
      </c>
      <c r="L108">
        <f>Input!J109</f>
        <v>629.38048457142941</v>
      </c>
      <c r="M108">
        <f t="shared" si="23"/>
        <v>611.42586000000119</v>
      </c>
      <c r="N108">
        <f t="shared" si="24"/>
        <v>266.01922163984125</v>
      </c>
      <c r="O108">
        <f t="shared" si="25"/>
        <v>132031.40739923876</v>
      </c>
      <c r="P108">
        <f t="shared" si="26"/>
        <v>3466.1352189697946</v>
      </c>
      <c r="T108" s="4"/>
    </row>
    <row r="109" spans="1:20" x14ac:dyDescent="0.25">
      <c r="A109">
        <f>Input!G110</f>
        <v>259</v>
      </c>
      <c r="B109">
        <f t="shared" si="18"/>
        <v>106</v>
      </c>
      <c r="C109" s="4">
        <f>Input!I110</f>
        <v>23269.263680285712</v>
      </c>
      <c r="D109">
        <f t="shared" si="19"/>
        <v>18183.528523142857</v>
      </c>
      <c r="E109">
        <f t="shared" si="20"/>
        <v>6191.2841120413104</v>
      </c>
      <c r="F109">
        <f t="shared" si="21"/>
        <v>143813926.01559627</v>
      </c>
      <c r="G109">
        <f t="shared" si="22"/>
        <v>57282342.440006018</v>
      </c>
      <c r="L109">
        <f>Input!J110</f>
        <v>627.55554214285075</v>
      </c>
      <c r="M109">
        <f t="shared" si="23"/>
        <v>609.60091757142254</v>
      </c>
      <c r="N109">
        <f t="shared" si="24"/>
        <v>285.36065989224591</v>
      </c>
      <c r="O109">
        <f t="shared" si="25"/>
        <v>117097.33743850532</v>
      </c>
      <c r="P109">
        <f t="shared" si="26"/>
        <v>6117.6379658615324</v>
      </c>
      <c r="T109" s="4"/>
    </row>
    <row r="110" spans="1:20" x14ac:dyDescent="0.25">
      <c r="A110">
        <f>Input!G111</f>
        <v>260</v>
      </c>
      <c r="B110">
        <f t="shared" si="18"/>
        <v>107</v>
      </c>
      <c r="C110" s="4">
        <f>Input!I111</f>
        <v>23879.313814428569</v>
      </c>
      <c r="D110">
        <f t="shared" si="19"/>
        <v>18793.578657285711</v>
      </c>
      <c r="E110">
        <f t="shared" si="20"/>
        <v>6497.975058728086</v>
      </c>
      <c r="F110">
        <f t="shared" si="21"/>
        <v>151181867.85286319</v>
      </c>
      <c r="G110">
        <f t="shared" si="22"/>
        <v>52734014.830788724</v>
      </c>
      <c r="L110">
        <f>Input!J111</f>
        <v>610.05013414285713</v>
      </c>
      <c r="M110">
        <f t="shared" si="23"/>
        <v>592.09550957142892</v>
      </c>
      <c r="N110">
        <f t="shared" si="24"/>
        <v>306.69094668677593</v>
      </c>
      <c r="O110">
        <f t="shared" si="25"/>
        <v>92026.796614013816</v>
      </c>
      <c r="P110">
        <f t="shared" si="26"/>
        <v>9909.3299742686304</v>
      </c>
      <c r="T110" s="4"/>
    </row>
    <row r="111" spans="1:20" x14ac:dyDescent="0.25">
      <c r="A111">
        <f>Input!G112</f>
        <v>261</v>
      </c>
      <c r="B111">
        <f t="shared" si="18"/>
        <v>108</v>
      </c>
      <c r="C111" s="4">
        <f>Input!I112</f>
        <v>24428.621446000001</v>
      </c>
      <c r="D111">
        <f t="shared" si="19"/>
        <v>19342.886288857146</v>
      </c>
      <c r="E111">
        <f t="shared" si="20"/>
        <v>6828.2315868114392</v>
      </c>
      <c r="F111">
        <f t="shared" si="21"/>
        <v>156616582.31143475</v>
      </c>
      <c r="G111">
        <f t="shared" si="22"/>
        <v>48046557.960390978</v>
      </c>
      <c r="L111">
        <f>Input!J112</f>
        <v>549.30763157143156</v>
      </c>
      <c r="M111">
        <f t="shared" si="23"/>
        <v>531.35300700000334</v>
      </c>
      <c r="N111">
        <f t="shared" si="24"/>
        <v>330.25652808335349</v>
      </c>
      <c r="O111">
        <f t="shared" si="25"/>
        <v>47983.385939344691</v>
      </c>
      <c r="P111">
        <f t="shared" si="26"/>
        <v>15156.367307124621</v>
      </c>
      <c r="T111" s="4"/>
    </row>
    <row r="112" spans="1:20" x14ac:dyDescent="0.25">
      <c r="A112">
        <f>Input!G113</f>
        <v>262</v>
      </c>
      <c r="B112">
        <f t="shared" si="18"/>
        <v>109</v>
      </c>
      <c r="C112" s="4">
        <f>Input!I113</f>
        <v>24970.446814285715</v>
      </c>
      <c r="D112">
        <f t="shared" si="19"/>
        <v>19884.711657142856</v>
      </c>
      <c r="E112">
        <f t="shared" si="20"/>
        <v>7184.5662328917233</v>
      </c>
      <c r="F112">
        <f t="shared" si="21"/>
        <v>161293693.79712695</v>
      </c>
      <c r="G112">
        <f t="shared" si="22"/>
        <v>43233620.637526102</v>
      </c>
      <c r="L112">
        <f>Input!J113</f>
        <v>541.82536828571392</v>
      </c>
      <c r="M112">
        <f t="shared" si="23"/>
        <v>523.87074371428571</v>
      </c>
      <c r="N112">
        <f t="shared" si="24"/>
        <v>356.33464608028419</v>
      </c>
      <c r="O112">
        <f t="shared" si="25"/>
        <v>34406.808024291902</v>
      </c>
      <c r="P112">
        <f t="shared" si="26"/>
        <v>22257.452291356094</v>
      </c>
      <c r="T112" s="4"/>
    </row>
    <row r="113" spans="1:20" x14ac:dyDescent="0.25">
      <c r="A113">
        <f>Input!G114</f>
        <v>263</v>
      </c>
      <c r="B113">
        <f t="shared" si="18"/>
        <v>110</v>
      </c>
      <c r="C113" s="4">
        <f>Input!I114</f>
        <v>25503.835333857143</v>
      </c>
      <c r="D113">
        <f t="shared" si="19"/>
        <v>20418.100176714288</v>
      </c>
      <c r="E113">
        <f t="shared" si="20"/>
        <v>7569.801556253833</v>
      </c>
      <c r="F113">
        <f t="shared" si="21"/>
        <v>165078777.44052604</v>
      </c>
      <c r="G113">
        <f t="shared" si="22"/>
        <v>38316006.875551008</v>
      </c>
      <c r="L113">
        <f>Input!J114</f>
        <v>533.38851957142833</v>
      </c>
      <c r="M113">
        <f t="shared" si="23"/>
        <v>515.43389500000012</v>
      </c>
      <c r="N113">
        <f t="shared" si="24"/>
        <v>385.23532336210957</v>
      </c>
      <c r="O113">
        <f t="shared" si="25"/>
        <v>21949.369547036906</v>
      </c>
      <c r="P113">
        <f t="shared" si="26"/>
        <v>31716.04604471393</v>
      </c>
      <c r="T113" s="4"/>
    </row>
    <row r="114" spans="1:20" x14ac:dyDescent="0.25">
      <c r="A114">
        <f>Input!G115</f>
        <v>264</v>
      </c>
      <c r="B114">
        <f t="shared" si="18"/>
        <v>111</v>
      </c>
      <c r="C114" s="4">
        <f>Input!I115</f>
        <v>26028.646624571429</v>
      </c>
      <c r="D114">
        <f t="shared" si="19"/>
        <v>20942.911467428574</v>
      </c>
      <c r="E114">
        <f t="shared" si="20"/>
        <v>7987.1037628318909</v>
      </c>
      <c r="F114">
        <f t="shared" si="21"/>
        <v>167852953.27848676</v>
      </c>
      <c r="G114">
        <f t="shared" si="22"/>
        <v>33323952.967768613</v>
      </c>
      <c r="L114">
        <f>Input!J115</f>
        <v>524.81129071428586</v>
      </c>
      <c r="M114">
        <f t="shared" si="23"/>
        <v>506.85666614285765</v>
      </c>
      <c r="N114">
        <f t="shared" si="24"/>
        <v>417.30220657805773</v>
      </c>
      <c r="O114">
        <f t="shared" si="25"/>
        <v>11558.203171810577</v>
      </c>
      <c r="P114">
        <f t="shared" si="26"/>
        <v>44165.913137680815</v>
      </c>
      <c r="T114" s="4"/>
    </row>
    <row r="115" spans="1:20" x14ac:dyDescent="0.25">
      <c r="A115">
        <f>Input!G116</f>
        <v>265</v>
      </c>
      <c r="B115">
        <f t="shared" si="18"/>
        <v>112</v>
      </c>
      <c r="C115" s="4">
        <f>Input!I116</f>
        <v>26538.788186857146</v>
      </c>
      <c r="D115">
        <f t="shared" si="19"/>
        <v>21453.05302971429</v>
      </c>
      <c r="E115">
        <f t="shared" si="20"/>
        <v>8440.0151403053442</v>
      </c>
      <c r="F115">
        <f t="shared" si="21"/>
        <v>169339155.11119285</v>
      </c>
      <c r="G115">
        <f t="shared" si="22"/>
        <v>28300047.478655871</v>
      </c>
      <c r="L115">
        <f>Input!J116</f>
        <v>510.14156228571665</v>
      </c>
      <c r="M115">
        <f t="shared" si="23"/>
        <v>492.18693771428843</v>
      </c>
      <c r="N115">
        <f t="shared" si="24"/>
        <v>452.91137747345385</v>
      </c>
      <c r="O115">
        <f t="shared" si="25"/>
        <v>3275.2940536457545</v>
      </c>
      <c r="P115">
        <f t="shared" si="26"/>
        <v>60400.950517144025</v>
      </c>
      <c r="T115" s="4"/>
    </row>
    <row r="116" spans="1:20" x14ac:dyDescent="0.25">
      <c r="A116">
        <f>Input!G117</f>
        <v>266</v>
      </c>
      <c r="B116">
        <f t="shared" si="18"/>
        <v>113</v>
      </c>
      <c r="C116" s="4">
        <f>Input!I117</f>
        <v>27026.412768857143</v>
      </c>
      <c r="D116">
        <f t="shared" si="19"/>
        <v>21940.677611714287</v>
      </c>
      <c r="E116">
        <f t="shared" si="20"/>
        <v>8932.4819333372288</v>
      </c>
      <c r="F116">
        <f t="shared" si="21"/>
        <v>169213154.80694759</v>
      </c>
      <c r="G116">
        <f t="shared" si="22"/>
        <v>23302942.117982641</v>
      </c>
      <c r="L116">
        <f>Input!J117</f>
        <v>487.62458199999674</v>
      </c>
      <c r="M116">
        <f t="shared" si="23"/>
        <v>469.66995742856852</v>
      </c>
      <c r="N116">
        <f t="shared" si="24"/>
        <v>492.46679303188552</v>
      </c>
      <c r="O116">
        <f t="shared" si="25"/>
        <v>23.447007677345407</v>
      </c>
      <c r="P116">
        <f t="shared" si="26"/>
        <v>81408.337761706862</v>
      </c>
      <c r="T116" s="4"/>
    </row>
    <row r="117" spans="1:20" x14ac:dyDescent="0.25">
      <c r="A117">
        <f>Input!G118</f>
        <v>267</v>
      </c>
      <c r="B117">
        <f t="shared" si="18"/>
        <v>114</v>
      </c>
      <c r="C117" s="4">
        <f>Input!I118</f>
        <v>27504.280928571425</v>
      </c>
      <c r="D117">
        <f t="shared" si="19"/>
        <v>22418.545771428566</v>
      </c>
      <c r="E117">
        <f t="shared" si="20"/>
        <v>9468.8723314932213</v>
      </c>
      <c r="F117">
        <f t="shared" si="21"/>
        <v>167694042.20096689</v>
      </c>
      <c r="G117">
        <f t="shared" si="22"/>
        <v>18412009.057734713</v>
      </c>
      <c r="L117">
        <f>Input!J118</f>
        <v>477.86815971428223</v>
      </c>
      <c r="M117">
        <f t="shared" si="23"/>
        <v>459.91353514285402</v>
      </c>
      <c r="N117">
        <f t="shared" si="24"/>
        <v>536.39039815599165</v>
      </c>
      <c r="O117">
        <f t="shared" si="25"/>
        <v>3424.8523922282916</v>
      </c>
      <c r="P117">
        <f t="shared" si="26"/>
        <v>108402.31547630517</v>
      </c>
      <c r="T117" s="4"/>
    </row>
    <row r="118" spans="1:20" x14ac:dyDescent="0.25">
      <c r="A118">
        <f>Input!G119</f>
        <v>268</v>
      </c>
      <c r="B118">
        <f t="shared" si="18"/>
        <v>115</v>
      </c>
      <c r="C118" s="4">
        <f>Input!I119</f>
        <v>27971.171358428575</v>
      </c>
      <c r="D118">
        <f t="shared" si="19"/>
        <v>22885.436201285716</v>
      </c>
      <c r="E118">
        <f t="shared" si="20"/>
        <v>10053.976475460136</v>
      </c>
      <c r="F118">
        <f t="shared" si="21"/>
        <v>164646358.69548386</v>
      </c>
      <c r="G118">
        <f t="shared" si="22"/>
        <v>13733083.777779166</v>
      </c>
      <c r="L118">
        <f>Input!J119</f>
        <v>466.89042985715059</v>
      </c>
      <c r="M118">
        <f t="shared" si="23"/>
        <v>448.93580528572238</v>
      </c>
      <c r="N118">
        <f t="shared" si="24"/>
        <v>585.10414396691476</v>
      </c>
      <c r="O118">
        <f t="shared" si="25"/>
        <v>13974.482203625055</v>
      </c>
      <c r="P118">
        <f t="shared" si="26"/>
        <v>142852.86571105997</v>
      </c>
      <c r="T118" s="4"/>
    </row>
    <row r="119" spans="1:20" x14ac:dyDescent="0.25">
      <c r="A119">
        <f>Input!G120</f>
        <v>269</v>
      </c>
      <c r="B119">
        <f t="shared" si="18"/>
        <v>116</v>
      </c>
      <c r="C119" s="4">
        <f>Input!I120</f>
        <v>28416.752077428573</v>
      </c>
      <c r="D119">
        <f t="shared" si="19"/>
        <v>23331.016920285714</v>
      </c>
      <c r="E119">
        <f t="shared" si="20"/>
        <v>10692.976635876141</v>
      </c>
      <c r="F119">
        <f t="shared" si="21"/>
        <v>159720062.2303592</v>
      </c>
      <c r="G119">
        <f t="shared" si="22"/>
        <v>9405368.9539290983</v>
      </c>
      <c r="L119">
        <f>Input!J120</f>
        <v>445.58071899999777</v>
      </c>
      <c r="M119">
        <f t="shared" si="23"/>
        <v>427.62609442856956</v>
      </c>
      <c r="N119">
        <f t="shared" si="24"/>
        <v>639.00016041600418</v>
      </c>
      <c r="O119">
        <f t="shared" si="25"/>
        <v>37411.080317679938</v>
      </c>
      <c r="P119">
        <f t="shared" si="26"/>
        <v>186498.59530293194</v>
      </c>
      <c r="T119" s="4"/>
    </row>
    <row r="120" spans="1:20" x14ac:dyDescent="0.25">
      <c r="A120">
        <f>Input!G121</f>
        <v>270</v>
      </c>
      <c r="B120">
        <f t="shared" si="18"/>
        <v>117</v>
      </c>
      <c r="C120" s="4">
        <f>Input!I121</f>
        <v>28835.576334857142</v>
      </c>
      <c r="D120">
        <f t="shared" si="19"/>
        <v>23749.841177714283</v>
      </c>
      <c r="E120">
        <f t="shared" si="20"/>
        <v>11391.370929578386</v>
      </c>
      <c r="F120">
        <f t="shared" si="21"/>
        <v>152731786.87406012</v>
      </c>
      <c r="G120">
        <f t="shared" si="22"/>
        <v>5609428.0019395407</v>
      </c>
      <c r="L120">
        <f>Input!J121</f>
        <v>418.82425742856867</v>
      </c>
      <c r="M120">
        <f t="shared" si="23"/>
        <v>400.86963285714046</v>
      </c>
      <c r="N120">
        <f t="shared" si="24"/>
        <v>698.3942937022457</v>
      </c>
      <c r="O120">
        <f t="shared" si="25"/>
        <v>78159.405182065093</v>
      </c>
      <c r="P120">
        <f t="shared" si="26"/>
        <v>241325.5451908792</v>
      </c>
      <c r="T120" s="4"/>
    </row>
    <row r="121" spans="1:20" x14ac:dyDescent="0.25">
      <c r="A121">
        <f>Input!G122</f>
        <v>271</v>
      </c>
      <c r="B121">
        <f t="shared" si="18"/>
        <v>118</v>
      </c>
      <c r="C121" s="4">
        <f>Input!I122</f>
        <v>29217.747328142861</v>
      </c>
      <c r="D121">
        <f t="shared" si="19"/>
        <v>24132.012171000002</v>
      </c>
      <c r="E121">
        <f t="shared" si="20"/>
        <v>12154.828380585164</v>
      </c>
      <c r="F121">
        <f t="shared" si="21"/>
        <v>143452931.54937595</v>
      </c>
      <c r="G121">
        <f t="shared" si="22"/>
        <v>2575914.7488997853</v>
      </c>
      <c r="L121">
        <f>Input!J122</f>
        <v>382.17099328571931</v>
      </c>
      <c r="M121">
        <f t="shared" si="23"/>
        <v>364.21636871429109</v>
      </c>
      <c r="N121">
        <f t="shared" si="24"/>
        <v>763.45745100677686</v>
      </c>
      <c r="O121">
        <f t="shared" si="25"/>
        <v>145379.36284147183</v>
      </c>
      <c r="P121">
        <f t="shared" si="26"/>
        <v>309483.1769442964</v>
      </c>
      <c r="T121" s="4"/>
    </row>
    <row r="122" spans="1:20" x14ac:dyDescent="0.25">
      <c r="A122">
        <f>Input!G123</f>
        <v>272</v>
      </c>
      <c r="B122">
        <f t="shared" si="18"/>
        <v>119</v>
      </c>
      <c r="C122" s="4">
        <f>Input!I123</f>
        <v>29592.772970285714</v>
      </c>
      <c r="D122">
        <f t="shared" si="19"/>
        <v>24507.037813142859</v>
      </c>
      <c r="E122">
        <f t="shared" si="20"/>
        <v>12988.947759121256</v>
      </c>
      <c r="F122">
        <f t="shared" si="21"/>
        <v>132666398.49255136</v>
      </c>
      <c r="G122">
        <f t="shared" si="22"/>
        <v>594203.97961857822</v>
      </c>
      <c r="L122">
        <f>Input!J123</f>
        <v>375.02564214285303</v>
      </c>
      <c r="M122">
        <f t="shared" si="23"/>
        <v>357.07101757142482</v>
      </c>
      <c r="N122">
        <f t="shared" si="24"/>
        <v>834.11937853609174</v>
      </c>
      <c r="O122">
        <f t="shared" si="25"/>
        <v>210767.05879550456</v>
      </c>
      <c r="P122">
        <f t="shared" si="26"/>
        <v>393096.45862557826</v>
      </c>
      <c r="T122" s="4"/>
    </row>
    <row r="123" spans="1:20" x14ac:dyDescent="0.25">
      <c r="A123">
        <f>Input!G124</f>
        <v>273</v>
      </c>
      <c r="B123">
        <f t="shared" si="18"/>
        <v>120</v>
      </c>
      <c r="C123" s="4">
        <f>Input!I124</f>
        <v>29984.910956000003</v>
      </c>
      <c r="D123">
        <f t="shared" si="19"/>
        <v>24899.175798857148</v>
      </c>
      <c r="E123">
        <f t="shared" si="20"/>
        <v>13898.88960573873</v>
      </c>
      <c r="F123">
        <f t="shared" si="21"/>
        <v>121006296.33051169</v>
      </c>
      <c r="G123">
        <f t="shared" si="22"/>
        <v>19347.578054923291</v>
      </c>
      <c r="L123">
        <f>Input!J124</f>
        <v>392.13798571428924</v>
      </c>
      <c r="M123">
        <f t="shared" si="23"/>
        <v>374.18336114286103</v>
      </c>
      <c r="N123">
        <f t="shared" si="24"/>
        <v>909.94184661747465</v>
      </c>
      <c r="O123">
        <f t="shared" si="25"/>
        <v>268120.83836624539</v>
      </c>
      <c r="P123">
        <f t="shared" si="26"/>
        <v>493922.94498905394</v>
      </c>
      <c r="T123" s="4"/>
    </row>
    <row r="124" spans="1:20" x14ac:dyDescent="0.25">
      <c r="A124">
        <f>Input!G125</f>
        <v>274</v>
      </c>
      <c r="B124">
        <f t="shared" si="18"/>
        <v>121</v>
      </c>
      <c r="C124" s="4">
        <f>Input!I125</f>
        <v>30373.41309514286</v>
      </c>
      <c r="D124">
        <f t="shared" si="19"/>
        <v>25287.677938000001</v>
      </c>
      <c r="E124">
        <f t="shared" si="20"/>
        <v>14888.85414623848</v>
      </c>
      <c r="F124">
        <f t="shared" si="21"/>
        <v>108135536.25210544</v>
      </c>
      <c r="G124">
        <f t="shared" si="22"/>
        <v>1274776.7368661375</v>
      </c>
      <c r="L124">
        <f>Input!J125</f>
        <v>388.50213914285632</v>
      </c>
      <c r="M124">
        <f t="shared" si="23"/>
        <v>370.54751457142811</v>
      </c>
      <c r="N124">
        <f t="shared" si="24"/>
        <v>989.96454049975057</v>
      </c>
      <c r="O124">
        <f t="shared" si="25"/>
        <v>361757.02024600172</v>
      </c>
      <c r="P124">
        <f t="shared" si="26"/>
        <v>612805.91768569499</v>
      </c>
      <c r="T124" s="4"/>
    </row>
    <row r="125" spans="1:20" x14ac:dyDescent="0.25">
      <c r="A125">
        <f>Input!G126</f>
        <v>275</v>
      </c>
      <c r="B125">
        <f t="shared" si="18"/>
        <v>122</v>
      </c>
      <c r="C125" s="4">
        <f>Input!I126</f>
        <v>30752.579952571428</v>
      </c>
      <c r="D125">
        <f t="shared" si="19"/>
        <v>25666.844795428573</v>
      </c>
      <c r="E125">
        <f t="shared" si="20"/>
        <v>15961.393467583723</v>
      </c>
      <c r="F125">
        <f t="shared" si="21"/>
        <v>94195785.477165371</v>
      </c>
      <c r="G125">
        <f t="shared" si="22"/>
        <v>4847040.0656016078</v>
      </c>
      <c r="L125">
        <f>Input!J126</f>
        <v>379.16685742856862</v>
      </c>
      <c r="M125">
        <f t="shared" si="23"/>
        <v>361.21223285714041</v>
      </c>
      <c r="N125">
        <f t="shared" si="24"/>
        <v>1072.5393213452423</v>
      </c>
      <c r="O125">
        <f t="shared" si="25"/>
        <v>480765.373717879</v>
      </c>
      <c r="P125">
        <f t="shared" si="26"/>
        <v>748906.76175796415</v>
      </c>
      <c r="T125" s="4"/>
    </row>
    <row r="126" spans="1:20" x14ac:dyDescent="0.25">
      <c r="A126">
        <f>Input!G127</f>
        <v>276</v>
      </c>
      <c r="B126">
        <f t="shared" si="18"/>
        <v>123</v>
      </c>
      <c r="C126" s="4">
        <f>Input!I127</f>
        <v>31138.821970857138</v>
      </c>
      <c r="D126">
        <f t="shared" si="19"/>
        <v>26053.086813714282</v>
      </c>
      <c r="E126">
        <f t="shared" si="20"/>
        <v>17116.581413663542</v>
      </c>
      <c r="F126">
        <f t="shared" si="21"/>
        <v>79861128.765136048</v>
      </c>
      <c r="G126">
        <f t="shared" si="22"/>
        <v>11268021.511727827</v>
      </c>
      <c r="L126">
        <f>Input!J127</f>
        <v>386.24201828570949</v>
      </c>
      <c r="M126">
        <f t="shared" si="23"/>
        <v>368.28739371428128</v>
      </c>
      <c r="N126">
        <f t="shared" si="24"/>
        <v>1155.1879460798193</v>
      </c>
      <c r="O126">
        <f t="shared" si="25"/>
        <v>591277.83987114439</v>
      </c>
      <c r="P126">
        <f t="shared" si="26"/>
        <v>898784.80354838318</v>
      </c>
      <c r="T126" s="4"/>
    </row>
    <row r="127" spans="1:20" x14ac:dyDescent="0.25">
      <c r="A127">
        <f>Input!G128</f>
        <v>277</v>
      </c>
      <c r="B127">
        <f t="shared" si="18"/>
        <v>124</v>
      </c>
      <c r="C127" s="4">
        <f>Input!I128</f>
        <v>31535.073095714288</v>
      </c>
      <c r="D127">
        <f t="shared" si="19"/>
        <v>26449.337938571429</v>
      </c>
      <c r="E127">
        <f t="shared" si="20"/>
        <v>18351.123479103284</v>
      </c>
      <c r="F127">
        <f t="shared" si="21"/>
        <v>65581077.431538939</v>
      </c>
      <c r="G127">
        <f t="shared" si="22"/>
        <v>21080306.072733007</v>
      </c>
      <c r="L127">
        <f>Input!J128</f>
        <v>396.25112485714999</v>
      </c>
      <c r="M127">
        <f t="shared" si="23"/>
        <v>378.29650028572178</v>
      </c>
      <c r="N127">
        <f t="shared" si="24"/>
        <v>1234.5420654397417</v>
      </c>
      <c r="O127">
        <f t="shared" si="25"/>
        <v>702731.70106284635</v>
      </c>
      <c r="P127">
        <f t="shared" si="26"/>
        <v>1055544.0537748383</v>
      </c>
      <c r="T127" s="4"/>
    </row>
    <row r="128" spans="1:20" x14ac:dyDescent="0.25">
      <c r="A128">
        <f>Input!G129</f>
        <v>278</v>
      </c>
      <c r="B128">
        <f t="shared" si="18"/>
        <v>125</v>
      </c>
      <c r="C128" s="4">
        <f>Input!I129</f>
        <v>31922.367965285717</v>
      </c>
      <c r="D128">
        <f t="shared" si="19"/>
        <v>26836.632808142858</v>
      </c>
      <c r="E128">
        <f t="shared" si="20"/>
        <v>19657.565709796207</v>
      </c>
      <c r="F128">
        <f t="shared" si="21"/>
        <v>51539004.402563415</v>
      </c>
      <c r="G128">
        <f t="shared" si="22"/>
        <v>34783710.738874175</v>
      </c>
      <c r="L128">
        <f>Input!J129</f>
        <v>387.29486957142944</v>
      </c>
      <c r="M128">
        <f t="shared" si="23"/>
        <v>369.34024500000123</v>
      </c>
      <c r="N128">
        <f t="shared" si="24"/>
        <v>1306.4422306929239</v>
      </c>
      <c r="O128">
        <f t="shared" si="25"/>
        <v>844831.8714566069</v>
      </c>
      <c r="P128">
        <f t="shared" si="26"/>
        <v>1208453.6777804194</v>
      </c>
      <c r="T128" s="4"/>
    </row>
    <row r="129" spans="1:20" x14ac:dyDescent="0.25">
      <c r="A129">
        <f>Input!G130</f>
        <v>279</v>
      </c>
      <c r="B129">
        <f t="shared" si="18"/>
        <v>126</v>
      </c>
      <c r="C129" s="4">
        <f>Input!I130</f>
        <v>32311.69834757143</v>
      </c>
      <c r="D129">
        <f t="shared" si="19"/>
        <v>27225.963190428571</v>
      </c>
      <c r="E129">
        <f t="shared" si="20"/>
        <v>21023.831634050086</v>
      </c>
      <c r="F129">
        <f t="shared" si="21"/>
        <v>38466435.842625804</v>
      </c>
      <c r="G129">
        <f t="shared" si="22"/>
        <v>52766242.253771558</v>
      </c>
      <c r="L129">
        <f>Input!J130</f>
        <v>389.3303822857124</v>
      </c>
      <c r="M129">
        <f t="shared" si="23"/>
        <v>371.37575771428419</v>
      </c>
      <c r="N129">
        <f t="shared" si="24"/>
        <v>1366.2659242538793</v>
      </c>
      <c r="O129">
        <f t="shared" si="25"/>
        <v>954403.0531606361</v>
      </c>
      <c r="P129">
        <f t="shared" si="26"/>
        <v>1343560.5540346156</v>
      </c>
      <c r="T129" s="4"/>
    </row>
    <row r="130" spans="1:20" x14ac:dyDescent="0.25">
      <c r="A130">
        <f>Input!G131</f>
        <v>280</v>
      </c>
      <c r="B130">
        <f t="shared" si="18"/>
        <v>127</v>
      </c>
      <c r="C130" s="4">
        <f>Input!I131</f>
        <v>32677.529088285715</v>
      </c>
      <c r="D130">
        <f t="shared" si="19"/>
        <v>27591.793931142856</v>
      </c>
      <c r="E130">
        <f t="shared" si="20"/>
        <v>22433.334559475035</v>
      </c>
      <c r="F130">
        <f t="shared" si="21"/>
        <v>26609703.089147571</v>
      </c>
      <c r="G130">
        <f t="shared" si="22"/>
        <v>75230305.245660901</v>
      </c>
      <c r="L130">
        <f>Input!J131</f>
        <v>365.83074071428564</v>
      </c>
      <c r="M130">
        <f t="shared" si="23"/>
        <v>347.87611614285743</v>
      </c>
      <c r="N130">
        <f t="shared" si="24"/>
        <v>1409.5029254249475</v>
      </c>
      <c r="O130">
        <f t="shared" si="25"/>
        <v>1089251.629138726</v>
      </c>
      <c r="P130">
        <f t="shared" si="26"/>
        <v>1445663.7893622301</v>
      </c>
      <c r="T130" s="4"/>
    </row>
    <row r="131" spans="1:20" x14ac:dyDescent="0.25">
      <c r="A131">
        <f>Input!G132</f>
        <v>281</v>
      </c>
      <c r="B131">
        <f t="shared" si="18"/>
        <v>128</v>
      </c>
      <c r="C131" s="4">
        <f>Input!I132</f>
        <v>33046.307812571424</v>
      </c>
      <c r="D131">
        <f t="shared" si="19"/>
        <v>27960.572655428565</v>
      </c>
      <c r="E131">
        <f t="shared" si="20"/>
        <v>23865.831639216045</v>
      </c>
      <c r="F131">
        <f t="shared" si="21"/>
        <v>16766903.989853138</v>
      </c>
      <c r="G131">
        <f t="shared" si="22"/>
        <v>102131996.0764133</v>
      </c>
      <c r="L131">
        <f>Input!J132</f>
        <v>368.77872428570845</v>
      </c>
      <c r="M131">
        <f t="shared" si="23"/>
        <v>350.82409971428024</v>
      </c>
      <c r="N131">
        <f t="shared" si="24"/>
        <v>1432.4970797410106</v>
      </c>
      <c r="O131">
        <f t="shared" si="25"/>
        <v>1131496.7397325325</v>
      </c>
      <c r="P131">
        <f t="shared" si="26"/>
        <v>1501486.9127194209</v>
      </c>
      <c r="T131" s="4"/>
    </row>
    <row r="132" spans="1:20" x14ac:dyDescent="0.25">
      <c r="A132">
        <f>Input!G133</f>
        <v>282</v>
      </c>
      <c r="B132">
        <f t="shared" si="18"/>
        <v>129</v>
      </c>
      <c r="C132" s="4">
        <f>Input!I133</f>
        <v>33409.429215714285</v>
      </c>
      <c r="D132">
        <f t="shared" si="19"/>
        <v>28323.694058571426</v>
      </c>
      <c r="E132">
        <f t="shared" si="20"/>
        <v>25298.995068975899</v>
      </c>
      <c r="F132">
        <f t="shared" si="21"/>
        <v>9148803.9776601996</v>
      </c>
      <c r="G132">
        <f t="shared" si="22"/>
        <v>133153160.5237305</v>
      </c>
      <c r="L132">
        <f>Input!J133</f>
        <v>363.1214031428608</v>
      </c>
      <c r="M132">
        <f t="shared" si="23"/>
        <v>345.16677857143259</v>
      </c>
      <c r="N132">
        <f t="shared" si="24"/>
        <v>1433.1634297598553</v>
      </c>
      <c r="O132">
        <f t="shared" si="25"/>
        <v>1144989.9387266047</v>
      </c>
      <c r="P132">
        <f t="shared" si="26"/>
        <v>1503120.3830659871</v>
      </c>
      <c r="T132" s="4"/>
    </row>
    <row r="133" spans="1:20" x14ac:dyDescent="0.25">
      <c r="A133">
        <f>Input!G134</f>
        <v>283</v>
      </c>
      <c r="B133">
        <f t="shared" si="18"/>
        <v>130</v>
      </c>
      <c r="C133" s="4">
        <f>Input!I134</f>
        <v>33768.802468285721</v>
      </c>
      <c r="D133">
        <f t="shared" si="19"/>
        <v>28683.067311142862</v>
      </c>
      <c r="E133">
        <f t="shared" si="20"/>
        <v>26710.435141636459</v>
      </c>
      <c r="F133">
        <f t="shared" si="21"/>
        <v>3891277.6761715398</v>
      </c>
      <c r="G133">
        <f t="shared" si="22"/>
        <v>167719105.09671763</v>
      </c>
      <c r="L133">
        <f>Input!J134</f>
        <v>359.37325257143675</v>
      </c>
      <c r="M133">
        <f t="shared" si="23"/>
        <v>341.41862800000854</v>
      </c>
      <c r="N133">
        <f t="shared" si="24"/>
        <v>1411.4400726605618</v>
      </c>
      <c r="O133">
        <f t="shared" si="25"/>
        <v>1106844.5939324433</v>
      </c>
      <c r="P133">
        <f t="shared" si="26"/>
        <v>1450325.8292893982</v>
      </c>
      <c r="T133" s="4"/>
    </row>
    <row r="134" spans="1:20" x14ac:dyDescent="0.25">
      <c r="A134">
        <f>Input!G135</f>
        <v>284</v>
      </c>
      <c r="B134">
        <f t="shared" si="18"/>
        <v>131</v>
      </c>
      <c r="C134" s="4">
        <f>Input!I135</f>
        <v>34136.921405857145</v>
      </c>
      <c r="D134">
        <f t="shared" si="19"/>
        <v>29051.186248714286</v>
      </c>
      <c r="E134">
        <f t="shared" si="20"/>
        <v>28079.737175495367</v>
      </c>
      <c r="F134">
        <f t="shared" si="21"/>
        <v>943713.30185789627</v>
      </c>
      <c r="G134">
        <f t="shared" si="22"/>
        <v>205060771.57335404</v>
      </c>
      <c r="L134">
        <f>Input!J135</f>
        <v>368.11893757142388</v>
      </c>
      <c r="M134">
        <f t="shared" si="23"/>
        <v>350.16431299999567</v>
      </c>
      <c r="N134">
        <f t="shared" si="24"/>
        <v>1369.302033858909</v>
      </c>
      <c r="O134">
        <f t="shared" si="25"/>
        <v>1002367.5922917956</v>
      </c>
      <c r="P134">
        <f t="shared" si="26"/>
        <v>1350608.206340621</v>
      </c>
      <c r="T134" s="4"/>
    </row>
    <row r="135" spans="1:20" x14ac:dyDescent="0.25">
      <c r="A135">
        <f>Input!G136</f>
        <v>285</v>
      </c>
      <c r="B135">
        <f t="shared" si="18"/>
        <v>132</v>
      </c>
      <c r="C135" s="4">
        <f>Input!I136</f>
        <v>34521.689432285712</v>
      </c>
      <c r="D135">
        <f t="shared" si="19"/>
        <v>29435.954275142853</v>
      </c>
      <c r="E135">
        <f t="shared" si="20"/>
        <v>29390.068804542723</v>
      </c>
      <c r="F135">
        <f t="shared" si="21"/>
        <v>2105.476412195334</v>
      </c>
      <c r="G135">
        <f t="shared" si="22"/>
        <v>244305489.40014717</v>
      </c>
      <c r="L135">
        <f>Input!J136</f>
        <v>384.76802642856637</v>
      </c>
      <c r="M135">
        <f t="shared" si="23"/>
        <v>366.81340185713816</v>
      </c>
      <c r="N135">
        <f t="shared" si="24"/>
        <v>1310.331629047357</v>
      </c>
      <c r="O135">
        <f t="shared" si="25"/>
        <v>856667.98249267449</v>
      </c>
      <c r="P135">
        <f t="shared" si="26"/>
        <v>1217020.0123199041</v>
      </c>
      <c r="T135" s="4"/>
    </row>
    <row r="136" spans="1:20" x14ac:dyDescent="0.25">
      <c r="A136">
        <f>Input!G137</f>
        <v>286</v>
      </c>
      <c r="B136">
        <f t="shared" si="18"/>
        <v>133</v>
      </c>
      <c r="C136" s="4">
        <f>Input!I137</f>
        <v>34896.013173571424</v>
      </c>
      <c r="D136">
        <f t="shared" si="19"/>
        <v>29810.278016428565</v>
      </c>
      <c r="E136">
        <f t="shared" si="20"/>
        <v>30629.079107709724</v>
      </c>
      <c r="F136">
        <f t="shared" si="21"/>
        <v>670435.22708321642</v>
      </c>
      <c r="G136">
        <f t="shared" si="22"/>
        <v>284572778.89536899</v>
      </c>
      <c r="L136">
        <f>Input!J137</f>
        <v>374.32374128571246</v>
      </c>
      <c r="M136">
        <f t="shared" si="23"/>
        <v>356.36911671428425</v>
      </c>
      <c r="N136">
        <f t="shared" si="24"/>
        <v>1239.0103031670012</v>
      </c>
      <c r="O136">
        <f t="shared" si="25"/>
        <v>747682.85029808385</v>
      </c>
      <c r="P136">
        <f t="shared" si="26"/>
        <v>1064745.3246392887</v>
      </c>
      <c r="T136" s="4"/>
    </row>
    <row r="137" spans="1:20" x14ac:dyDescent="0.25">
      <c r="A137">
        <f>Input!G138</f>
        <v>287</v>
      </c>
      <c r="B137">
        <f t="shared" si="18"/>
        <v>134</v>
      </c>
      <c r="C137" s="4">
        <f>Input!I138</f>
        <v>35262.222940571432</v>
      </c>
      <c r="D137">
        <f t="shared" si="19"/>
        <v>30176.487783428573</v>
      </c>
      <c r="E137">
        <f t="shared" si="20"/>
        <v>31789.051215286079</v>
      </c>
      <c r="F137">
        <f t="shared" si="21"/>
        <v>2600360.8217640594</v>
      </c>
      <c r="G137">
        <f t="shared" si="22"/>
        <v>325054114.50605202</v>
      </c>
      <c r="L137">
        <f>Input!J138</f>
        <v>366.20976700000756</v>
      </c>
      <c r="M137">
        <f t="shared" si="23"/>
        <v>348.25514242857935</v>
      </c>
      <c r="N137">
        <f t="shared" si="24"/>
        <v>1159.9721075763539</v>
      </c>
      <c r="O137">
        <f t="shared" si="25"/>
        <v>630058.6533172396</v>
      </c>
      <c r="P137">
        <f t="shared" si="26"/>
        <v>907878.8697197549</v>
      </c>
      <c r="T137" s="4"/>
    </row>
    <row r="138" spans="1:20" x14ac:dyDescent="0.25">
      <c r="A138">
        <f>Input!G139</f>
        <v>288</v>
      </c>
      <c r="B138">
        <f t="shared" si="18"/>
        <v>135</v>
      </c>
      <c r="C138" s="4">
        <f>Input!I139</f>
        <v>35618.465715142855</v>
      </c>
      <c r="D138">
        <f t="shared" si="19"/>
        <v>30532.730557999996</v>
      </c>
      <c r="E138">
        <f t="shared" si="20"/>
        <v>32866.466412311274</v>
      </c>
      <c r="F138">
        <f t="shared" si="21"/>
        <v>5446323.0376979942</v>
      </c>
      <c r="G138">
        <f t="shared" si="22"/>
        <v>365064929.36904603</v>
      </c>
      <c r="L138">
        <f>Input!J139</f>
        <v>356.24277457142307</v>
      </c>
      <c r="M138">
        <f t="shared" si="23"/>
        <v>338.28814999999486</v>
      </c>
      <c r="N138">
        <f t="shared" si="24"/>
        <v>1077.4151970251976</v>
      </c>
      <c r="O138">
        <f t="shared" si="25"/>
        <v>520089.6629078454</v>
      </c>
      <c r="P138">
        <f t="shared" si="26"/>
        <v>757369.6429620299</v>
      </c>
      <c r="T138" s="4"/>
    </row>
    <row r="139" spans="1:20" x14ac:dyDescent="0.25">
      <c r="A139">
        <f>Input!G140</f>
        <v>289</v>
      </c>
      <c r="B139">
        <f t="shared" si="18"/>
        <v>136</v>
      </c>
      <c r="C139" s="4">
        <f>Input!I140</f>
        <v>35973.374878000002</v>
      </c>
      <c r="D139">
        <f t="shared" si="19"/>
        <v>30887.639720857143</v>
      </c>
      <c r="E139">
        <f t="shared" si="20"/>
        <v>33861.225435296146</v>
      </c>
      <c r="F139">
        <f t="shared" si="21"/>
        <v>8842212.0011157151</v>
      </c>
      <c r="G139">
        <f t="shared" si="22"/>
        <v>404067544.37777758</v>
      </c>
      <c r="L139">
        <f>Input!J140</f>
        <v>354.90916285714775</v>
      </c>
      <c r="M139">
        <f t="shared" si="23"/>
        <v>336.95453828571954</v>
      </c>
      <c r="N139">
        <f t="shared" si="24"/>
        <v>994.75902298487131</v>
      </c>
      <c r="O139">
        <f t="shared" si="25"/>
        <v>409407.8435054674</v>
      </c>
      <c r="P139">
        <f t="shared" si="26"/>
        <v>620335.33074382809</v>
      </c>
      <c r="T139" s="4"/>
    </row>
    <row r="140" spans="1:20" x14ac:dyDescent="0.25">
      <c r="A140">
        <f>Input!G141</f>
        <v>290</v>
      </c>
      <c r="B140">
        <f t="shared" si="18"/>
        <v>137</v>
      </c>
      <c r="C140" s="4">
        <f>Input!I141</f>
        <v>36325.448361285715</v>
      </c>
      <c r="D140">
        <f t="shared" si="19"/>
        <v>31239.713204142856</v>
      </c>
      <c r="E140">
        <f t="shared" si="20"/>
        <v>34775.758999402686</v>
      </c>
      <c r="F140">
        <f t="shared" si="21"/>
        <v>12503619.866174722</v>
      </c>
      <c r="G140">
        <f t="shared" si="22"/>
        <v>441670783.42364866</v>
      </c>
      <c r="L140">
        <f>Input!J141</f>
        <v>352.07348328571243</v>
      </c>
      <c r="M140">
        <f t="shared" si="23"/>
        <v>334.11885871428422</v>
      </c>
      <c r="N140">
        <f t="shared" si="24"/>
        <v>914.5335641065376</v>
      </c>
      <c r="O140">
        <f t="shared" si="25"/>
        <v>316361.34251696919</v>
      </c>
      <c r="P140">
        <f t="shared" si="26"/>
        <v>500398.11497973022</v>
      </c>
      <c r="T140" s="4"/>
    </row>
    <row r="141" spans="1:20" x14ac:dyDescent="0.25">
      <c r="A141">
        <f>Input!G142</f>
        <v>291</v>
      </c>
      <c r="B141">
        <f t="shared" si="18"/>
        <v>138</v>
      </c>
      <c r="C141" s="4">
        <f>Input!I142</f>
        <v>36675.865358428571</v>
      </c>
      <c r="D141">
        <f t="shared" si="19"/>
        <v>31590.130201285712</v>
      </c>
      <c r="E141">
        <f t="shared" si="20"/>
        <v>35614.191211701866</v>
      </c>
      <c r="F141">
        <f t="shared" si="21"/>
        <v>16193067.015551472</v>
      </c>
      <c r="G141">
        <f t="shared" si="22"/>
        <v>477614675.99722373</v>
      </c>
      <c r="L141">
        <f>Input!J142</f>
        <v>350.41699714285642</v>
      </c>
      <c r="M141">
        <f t="shared" si="23"/>
        <v>332.4623725714282</v>
      </c>
      <c r="N141">
        <f t="shared" si="24"/>
        <v>838.4322122991814</v>
      </c>
      <c r="O141">
        <f t="shared" si="25"/>
        <v>238158.85022407418</v>
      </c>
      <c r="P141">
        <f t="shared" si="26"/>
        <v>398523.12885834428</v>
      </c>
      <c r="T141" s="4"/>
    </row>
    <row r="142" spans="1:20" x14ac:dyDescent="0.25">
      <c r="A142">
        <f>Input!G143</f>
        <v>292</v>
      </c>
      <c r="B142">
        <f t="shared" si="18"/>
        <v>139</v>
      </c>
      <c r="C142" s="4">
        <f>Input!I143</f>
        <v>37027.096560714286</v>
      </c>
      <c r="D142">
        <f t="shared" si="19"/>
        <v>31941.361403571427</v>
      </c>
      <c r="E142">
        <f t="shared" si="20"/>
        <v>36381.642292340286</v>
      </c>
      <c r="F142">
        <f t="shared" si="21"/>
        <v>19716094.371165968</v>
      </c>
      <c r="G142">
        <f t="shared" si="22"/>
        <v>511748018.61973035</v>
      </c>
      <c r="L142">
        <f>Input!J143</f>
        <v>351.23120228571497</v>
      </c>
      <c r="M142">
        <f t="shared" si="23"/>
        <v>333.27657771428676</v>
      </c>
      <c r="N142">
        <f t="shared" si="24"/>
        <v>767.45108063842099</v>
      </c>
      <c r="O142">
        <f t="shared" si="25"/>
        <v>173238.9871359414</v>
      </c>
      <c r="P142">
        <f t="shared" si="26"/>
        <v>313942.53517065127</v>
      </c>
      <c r="T142" s="4"/>
    </row>
    <row r="143" spans="1:20" x14ac:dyDescent="0.25">
      <c r="A143">
        <f>Input!G144</f>
        <v>293</v>
      </c>
      <c r="B143">
        <f t="shared" si="18"/>
        <v>140</v>
      </c>
      <c r="C143" s="4">
        <f>Input!I144</f>
        <v>37375.660539571429</v>
      </c>
      <c r="D143">
        <f t="shared" si="19"/>
        <v>32289.92538242857</v>
      </c>
      <c r="E143">
        <f t="shared" si="20"/>
        <v>37083.69684938452</v>
      </c>
      <c r="F143">
        <f t="shared" si="21"/>
        <v>22980244.877401002</v>
      </c>
      <c r="G143">
        <f t="shared" si="22"/>
        <v>544004442.53774571</v>
      </c>
      <c r="L143">
        <f>Input!J144</f>
        <v>348.5639788571425</v>
      </c>
      <c r="M143">
        <f t="shared" si="23"/>
        <v>330.60935428571429</v>
      </c>
      <c r="N143">
        <f t="shared" si="24"/>
        <v>702.05455704423116</v>
      </c>
      <c r="O143">
        <f t="shared" si="25"/>
        <v>124955.58886704224</v>
      </c>
      <c r="P143">
        <f t="shared" si="26"/>
        <v>244935.143872218</v>
      </c>
      <c r="T143" s="4"/>
    </row>
    <row r="144" spans="1:20" x14ac:dyDescent="0.25">
      <c r="A144">
        <f>Input!G145</f>
        <v>294</v>
      </c>
      <c r="B144">
        <f t="shared" si="18"/>
        <v>141</v>
      </c>
      <c r="C144" s="4">
        <f>Input!I145</f>
        <v>37687.430874142854</v>
      </c>
      <c r="D144">
        <f t="shared" si="19"/>
        <v>32601.695716999995</v>
      </c>
      <c r="E144">
        <f t="shared" si="20"/>
        <v>37726.027534021014</v>
      </c>
      <c r="F144">
        <f t="shared" si="21"/>
        <v>26258776.570933934</v>
      </c>
      <c r="G144">
        <f t="shared" si="22"/>
        <v>574380348.17366993</v>
      </c>
      <c r="L144">
        <f>Input!J145</f>
        <v>311.77033457142534</v>
      </c>
      <c r="M144">
        <f t="shared" si="23"/>
        <v>293.81570999999713</v>
      </c>
      <c r="N144">
        <f t="shared" si="24"/>
        <v>642.33068463649306</v>
      </c>
      <c r="O144">
        <f t="shared" si="25"/>
        <v>109270.14503514011</v>
      </c>
      <c r="P144">
        <f t="shared" si="26"/>
        <v>189386.2936451651</v>
      </c>
      <c r="T144" s="4"/>
    </row>
    <row r="145" spans="1:20" x14ac:dyDescent="0.25">
      <c r="A145">
        <f>Input!G146</f>
        <v>295</v>
      </c>
      <c r="B145">
        <f t="shared" si="18"/>
        <v>142</v>
      </c>
      <c r="C145" s="4">
        <f>Input!I146</f>
        <v>37974.536411571426</v>
      </c>
      <c r="D145">
        <f t="shared" si="19"/>
        <v>32888.801254428567</v>
      </c>
      <c r="E145">
        <f t="shared" si="20"/>
        <v>38314.147291349174</v>
      </c>
      <c r="F145">
        <f t="shared" si="21"/>
        <v>29434379.620330144</v>
      </c>
      <c r="G145">
        <f t="shared" si="22"/>
        <v>602916263.88273966</v>
      </c>
      <c r="L145">
        <f>Input!J146</f>
        <v>287.10553742857155</v>
      </c>
      <c r="M145">
        <f t="shared" si="23"/>
        <v>269.15091285714334</v>
      </c>
      <c r="N145">
        <f t="shared" si="24"/>
        <v>588.1197573281629</v>
      </c>
      <c r="O145">
        <f t="shared" si="25"/>
        <v>90609.560581759535</v>
      </c>
      <c r="P145">
        <f t="shared" si="26"/>
        <v>145141.51493903706</v>
      </c>
      <c r="T145" s="4"/>
    </row>
    <row r="146" spans="1:20" x14ac:dyDescent="0.25">
      <c r="A146">
        <f>Input!G147</f>
        <v>296</v>
      </c>
      <c r="B146">
        <f t="shared" ref="B146:B158" si="27">A146-$A$3</f>
        <v>143</v>
      </c>
      <c r="C146" s="4">
        <f>Input!I147</f>
        <v>38261.557720999997</v>
      </c>
      <c r="D146">
        <f t="shared" ref="D146:D158" si="28">C146-$C$3</f>
        <v>33175.822563857138</v>
      </c>
      <c r="E146">
        <f t="shared" ref="E146:E158" si="29">N146+E145</f>
        <v>38853.259583317333</v>
      </c>
      <c r="F146">
        <f t="shared" ref="F146:F158" si="30">(D146-E146)^2</f>
        <v>32233291.109937053</v>
      </c>
      <c r="G146">
        <f t="shared" ref="G146:G158" si="31">(E146-$H$4)^2</f>
        <v>629682013.27073467</v>
      </c>
      <c r="L146">
        <f>Input!J147</f>
        <v>287.02130942857184</v>
      </c>
      <c r="M146">
        <f t="shared" ref="M146:M158" si="32">L146-$L$3</f>
        <v>269.06668485714363</v>
      </c>
      <c r="N146">
        <f t="shared" ref="N146:N158" si="33">2*($X$3/PI())*($Z$3/(4*((B146-$Y$3)^2)+$Z$3*$Z$3))</f>
        <v>539.1122919681618</v>
      </c>
      <c r="O146">
        <f t="shared" ref="O146:O158" si="34">(L146-N146)^2</f>
        <v>63549.863477775849</v>
      </c>
      <c r="P146">
        <f t="shared" ref="P146:P158" si="35">(N146-$Q$4)^2</f>
        <v>110202.06441435523</v>
      </c>
      <c r="T146" s="4"/>
    </row>
    <row r="147" spans="1:20" x14ac:dyDescent="0.25">
      <c r="A147">
        <f>Input!G148</f>
        <v>297</v>
      </c>
      <c r="B147">
        <f t="shared" si="27"/>
        <v>144</v>
      </c>
      <c r="C147" s="4">
        <f>Input!I148</f>
        <v>38561.213246285704</v>
      </c>
      <c r="D147">
        <f t="shared" si="28"/>
        <v>33475.478089142845</v>
      </c>
      <c r="E147">
        <f t="shared" si="29"/>
        <v>39348.178745620986</v>
      </c>
      <c r="F147">
        <f t="shared" si="30"/>
        <v>34488613.000598781</v>
      </c>
      <c r="G147">
        <f t="shared" si="31"/>
        <v>654765432.14579773</v>
      </c>
      <c r="L147">
        <f>Input!J148</f>
        <v>299.65552528570697</v>
      </c>
      <c r="M147">
        <f t="shared" si="32"/>
        <v>281.70090071427876</v>
      </c>
      <c r="N147">
        <f t="shared" si="33"/>
        <v>494.91916230365007</v>
      </c>
      <c r="O147">
        <f t="shared" si="34"/>
        <v>38127.887941475041</v>
      </c>
      <c r="P147">
        <f t="shared" si="35"/>
        <v>82813.779058035609</v>
      </c>
      <c r="T147" s="4"/>
    </row>
    <row r="148" spans="1:20" x14ac:dyDescent="0.25">
      <c r="A148">
        <f>Input!G149</f>
        <v>298</v>
      </c>
      <c r="B148">
        <f t="shared" si="27"/>
        <v>145</v>
      </c>
      <c r="C148" s="4">
        <f>Input!I149</f>
        <v>38881.181783142856</v>
      </c>
      <c r="D148">
        <f t="shared" si="28"/>
        <v>33795.446625999997</v>
      </c>
      <c r="E148">
        <f t="shared" si="29"/>
        <v>39803.297951337721</v>
      </c>
      <c r="F148">
        <f t="shared" si="30"/>
        <v>36094277.547362246</v>
      </c>
      <c r="G148">
        <f t="shared" si="31"/>
        <v>678264096.28819108</v>
      </c>
      <c r="L148">
        <f>Input!J149</f>
        <v>319.96853685715178</v>
      </c>
      <c r="M148">
        <f t="shared" si="32"/>
        <v>302.01391228572356</v>
      </c>
      <c r="N148">
        <f t="shared" si="33"/>
        <v>455.11920571673431</v>
      </c>
      <c r="O148">
        <f t="shared" si="34"/>
        <v>18265.703293192531</v>
      </c>
      <c r="P148">
        <f t="shared" si="35"/>
        <v>61491.043468229167</v>
      </c>
      <c r="T148" s="4"/>
    </row>
    <row r="149" spans="1:20" x14ac:dyDescent="0.25">
      <c r="A149">
        <f>Input!G150</f>
        <v>299</v>
      </c>
      <c r="B149">
        <f t="shared" si="27"/>
        <v>146</v>
      </c>
      <c r="C149" s="4">
        <f>Input!I150</f>
        <v>39246.759839428574</v>
      </c>
      <c r="D149">
        <f t="shared" si="28"/>
        <v>34161.024682285715</v>
      </c>
      <c r="E149">
        <f t="shared" si="29"/>
        <v>40222.587836058738</v>
      </c>
      <c r="F149">
        <f t="shared" si="30"/>
        <v>36742547.867178746</v>
      </c>
      <c r="G149">
        <f t="shared" si="31"/>
        <v>700279455.80601668</v>
      </c>
      <c r="L149">
        <f>Input!J150</f>
        <v>365.57805628571805</v>
      </c>
      <c r="M149">
        <f t="shared" si="32"/>
        <v>347.62343171428984</v>
      </c>
      <c r="N149">
        <f t="shared" si="33"/>
        <v>419.28988472101457</v>
      </c>
      <c r="O149">
        <f t="shared" si="34"/>
        <v>2884.9605138627285</v>
      </c>
      <c r="P149">
        <f t="shared" si="35"/>
        <v>45005.312465862124</v>
      </c>
      <c r="T149" s="4"/>
    </row>
    <row r="150" spans="1:20" x14ac:dyDescent="0.25">
      <c r="A150">
        <f>Input!G151</f>
        <v>0</v>
      </c>
      <c r="B150">
        <f t="shared" si="27"/>
        <v>-153</v>
      </c>
      <c r="C150" s="4">
        <f>Input!I151</f>
        <v>0</v>
      </c>
      <c r="D150">
        <f t="shared" si="28"/>
        <v>-5085.7351571428571</v>
      </c>
      <c r="E150">
        <f t="shared" si="29"/>
        <v>40224.864993608258</v>
      </c>
      <c r="F150">
        <f t="shared" si="30"/>
        <v>2053050486.0212471</v>
      </c>
      <c r="G150">
        <f t="shared" si="31"/>
        <v>700399980.89283836</v>
      </c>
      <c r="L150">
        <f>Input!J151</f>
        <v>0</v>
      </c>
      <c r="M150">
        <f t="shared" si="32"/>
        <v>-17.954624571428212</v>
      </c>
      <c r="N150">
        <f t="shared" si="33"/>
        <v>2.277157549520858</v>
      </c>
      <c r="O150">
        <f t="shared" si="34"/>
        <v>5.1854465053398391</v>
      </c>
      <c r="P150">
        <f t="shared" si="35"/>
        <v>41970.967727739677</v>
      </c>
      <c r="T150" s="4"/>
    </row>
    <row r="151" spans="1:20" x14ac:dyDescent="0.25">
      <c r="A151">
        <f>Input!G152</f>
        <v>0</v>
      </c>
      <c r="B151">
        <f t="shared" si="27"/>
        <v>-153</v>
      </c>
      <c r="C151" s="4">
        <f>Input!I152</f>
        <v>0</v>
      </c>
      <c r="D151">
        <f t="shared" si="28"/>
        <v>-5085.7351571428571</v>
      </c>
      <c r="E151">
        <f t="shared" si="29"/>
        <v>40227.142151157779</v>
      </c>
      <c r="F151">
        <f t="shared" si="30"/>
        <v>2053256849.9571068</v>
      </c>
      <c r="G151">
        <f t="shared" si="31"/>
        <v>700520516.35055304</v>
      </c>
      <c r="L151">
        <f>Input!J152</f>
        <v>0</v>
      </c>
      <c r="M151">
        <f t="shared" si="32"/>
        <v>-17.954624571428212</v>
      </c>
      <c r="N151">
        <f t="shared" si="33"/>
        <v>2.277157549520858</v>
      </c>
      <c r="O151">
        <f t="shared" si="34"/>
        <v>5.1854465053398391</v>
      </c>
      <c r="P151">
        <f t="shared" si="35"/>
        <v>41970.967727739677</v>
      </c>
      <c r="T151" s="4"/>
    </row>
    <row r="152" spans="1:20" x14ac:dyDescent="0.25">
      <c r="A152">
        <f>Input!G153</f>
        <v>0</v>
      </c>
      <c r="B152">
        <f t="shared" si="27"/>
        <v>-153</v>
      </c>
      <c r="C152" s="4">
        <f>Input!I153</f>
        <v>0</v>
      </c>
      <c r="D152">
        <f t="shared" si="28"/>
        <v>-5085.7351571428571</v>
      </c>
      <c r="E152">
        <f t="shared" si="29"/>
        <v>40229.4193087073</v>
      </c>
      <c r="F152">
        <f t="shared" si="30"/>
        <v>2053463224.2638595</v>
      </c>
      <c r="G152">
        <f t="shared" si="31"/>
        <v>700641062.17916071</v>
      </c>
      <c r="L152">
        <f>Input!J153</f>
        <v>0</v>
      </c>
      <c r="M152">
        <f t="shared" si="32"/>
        <v>-17.954624571428212</v>
      </c>
      <c r="N152">
        <f t="shared" si="33"/>
        <v>2.277157549520858</v>
      </c>
      <c r="O152">
        <f t="shared" si="34"/>
        <v>5.1854465053398391</v>
      </c>
      <c r="P152">
        <f t="shared" si="35"/>
        <v>41970.967727739677</v>
      </c>
      <c r="T152" s="4"/>
    </row>
    <row r="153" spans="1:20" x14ac:dyDescent="0.25">
      <c r="A153">
        <f>Input!G154</f>
        <v>0</v>
      </c>
      <c r="B153">
        <f t="shared" si="27"/>
        <v>-153</v>
      </c>
      <c r="C153" s="4">
        <f>Input!I154</f>
        <v>0</v>
      </c>
      <c r="D153">
        <f t="shared" si="28"/>
        <v>-5085.7351571428571</v>
      </c>
      <c r="E153">
        <f t="shared" si="29"/>
        <v>40231.696466256821</v>
      </c>
      <c r="F153">
        <f t="shared" si="30"/>
        <v>2053669608.9415054</v>
      </c>
      <c r="G153">
        <f t="shared" si="31"/>
        <v>700761618.37866151</v>
      </c>
      <c r="L153">
        <f>Input!J154</f>
        <v>0</v>
      </c>
      <c r="M153">
        <f t="shared" si="32"/>
        <v>-17.954624571428212</v>
      </c>
      <c r="N153">
        <f t="shared" si="33"/>
        <v>2.277157549520858</v>
      </c>
      <c r="O153">
        <f t="shared" si="34"/>
        <v>5.1854465053398391</v>
      </c>
      <c r="P153">
        <f t="shared" si="35"/>
        <v>41970.967727739677</v>
      </c>
      <c r="T153" s="4"/>
    </row>
    <row r="154" spans="1:20" x14ac:dyDescent="0.25">
      <c r="A154">
        <f>Input!G155</f>
        <v>0</v>
      </c>
      <c r="B154">
        <f t="shared" si="27"/>
        <v>-153</v>
      </c>
      <c r="C154" s="4">
        <f>Input!I155</f>
        <v>0</v>
      </c>
      <c r="D154">
        <f t="shared" si="28"/>
        <v>-5085.7351571428571</v>
      </c>
      <c r="E154">
        <f t="shared" si="29"/>
        <v>40233.973623806341</v>
      </c>
      <c r="F154">
        <f t="shared" si="30"/>
        <v>2053876003.9900441</v>
      </c>
      <c r="G154">
        <f t="shared" si="31"/>
        <v>700882184.94905519</v>
      </c>
      <c r="L154">
        <f>Input!J155</f>
        <v>0</v>
      </c>
      <c r="M154">
        <f t="shared" si="32"/>
        <v>-17.954624571428212</v>
      </c>
      <c r="N154">
        <f t="shared" si="33"/>
        <v>2.277157549520858</v>
      </c>
      <c r="O154">
        <f t="shared" si="34"/>
        <v>5.1854465053398391</v>
      </c>
      <c r="P154">
        <f t="shared" si="35"/>
        <v>41970.967727739677</v>
      </c>
      <c r="T154" s="4"/>
    </row>
    <row r="155" spans="1:20" x14ac:dyDescent="0.25">
      <c r="A155">
        <f>Input!G156</f>
        <v>0</v>
      </c>
      <c r="B155">
        <f t="shared" si="27"/>
        <v>-153</v>
      </c>
      <c r="C155" s="4">
        <f>Input!I156</f>
        <v>0</v>
      </c>
      <c r="D155">
        <f t="shared" si="28"/>
        <v>-5085.7351571428571</v>
      </c>
      <c r="E155">
        <f t="shared" si="29"/>
        <v>40236.250781355862</v>
      </c>
      <c r="F155">
        <f t="shared" si="30"/>
        <v>2054082409.4094758</v>
      </c>
      <c r="G155">
        <f t="shared" si="31"/>
        <v>701002761.89034188</v>
      </c>
      <c r="L155">
        <f>Input!J156</f>
        <v>0</v>
      </c>
      <c r="M155">
        <f t="shared" si="32"/>
        <v>-17.954624571428212</v>
      </c>
      <c r="N155">
        <f t="shared" si="33"/>
        <v>2.277157549520858</v>
      </c>
      <c r="O155">
        <f t="shared" si="34"/>
        <v>5.1854465053398391</v>
      </c>
      <c r="P155">
        <f t="shared" si="35"/>
        <v>41970.967727739677</v>
      </c>
      <c r="T155" s="4"/>
    </row>
    <row r="156" spans="1:20" x14ac:dyDescent="0.25">
      <c r="A156">
        <f>Input!G157</f>
        <v>0</v>
      </c>
      <c r="B156">
        <f t="shared" si="27"/>
        <v>-153</v>
      </c>
      <c r="C156" s="4">
        <f>Input!I157</f>
        <v>0</v>
      </c>
      <c r="D156">
        <f t="shared" si="28"/>
        <v>-5085.7351571428571</v>
      </c>
      <c r="E156">
        <f t="shared" si="29"/>
        <v>40238.527938905383</v>
      </c>
      <c r="F156">
        <f t="shared" si="30"/>
        <v>2054288825.1998005</v>
      </c>
      <c r="G156">
        <f t="shared" si="31"/>
        <v>701123349.20252168</v>
      </c>
      <c r="L156">
        <f>Input!J157</f>
        <v>0</v>
      </c>
      <c r="M156">
        <f t="shared" si="32"/>
        <v>-17.954624571428212</v>
      </c>
      <c r="N156">
        <f t="shared" si="33"/>
        <v>2.277157549520858</v>
      </c>
      <c r="O156">
        <f t="shared" si="34"/>
        <v>5.1854465053398391</v>
      </c>
      <c r="P156">
        <f t="shared" si="35"/>
        <v>41970.967727739677</v>
      </c>
      <c r="T156" s="4"/>
    </row>
    <row r="157" spans="1:20" x14ac:dyDescent="0.25">
      <c r="A157">
        <f>Input!G158</f>
        <v>0</v>
      </c>
      <c r="B157">
        <f t="shared" si="27"/>
        <v>-153</v>
      </c>
      <c r="C157" s="4">
        <f>Input!I158</f>
        <v>0</v>
      </c>
      <c r="D157">
        <f t="shared" si="28"/>
        <v>-5085.7351571428571</v>
      </c>
      <c r="E157">
        <f t="shared" si="29"/>
        <v>40240.805096454904</v>
      </c>
      <c r="F157">
        <f t="shared" si="30"/>
        <v>2054495251.3610184</v>
      </c>
      <c r="G157">
        <f t="shared" si="31"/>
        <v>701243946.88559437</v>
      </c>
      <c r="L157">
        <f>Input!J158</f>
        <v>0</v>
      </c>
      <c r="M157">
        <f t="shared" si="32"/>
        <v>-17.954624571428212</v>
      </c>
      <c r="N157">
        <f t="shared" si="33"/>
        <v>2.277157549520858</v>
      </c>
      <c r="O157">
        <f t="shared" si="34"/>
        <v>5.1854465053398391</v>
      </c>
      <c r="P157">
        <f t="shared" si="35"/>
        <v>41970.967727739677</v>
      </c>
      <c r="T157" s="4"/>
    </row>
    <row r="158" spans="1:20" x14ac:dyDescent="0.25">
      <c r="A158">
        <f>Input!G159</f>
        <v>0</v>
      </c>
      <c r="B158">
        <f t="shared" si="27"/>
        <v>-153</v>
      </c>
      <c r="C158" s="4">
        <f>Input!I159</f>
        <v>0</v>
      </c>
      <c r="D158">
        <f t="shared" si="28"/>
        <v>-5085.7351571428571</v>
      </c>
      <c r="E158">
        <f t="shared" si="29"/>
        <v>40243.082254004425</v>
      </c>
      <c r="F158">
        <f t="shared" si="30"/>
        <v>2054701687.8931291</v>
      </c>
      <c r="G158">
        <f t="shared" si="31"/>
        <v>701364554.93956017</v>
      </c>
      <c r="L158">
        <f>Input!J159</f>
        <v>0</v>
      </c>
      <c r="M158">
        <f t="shared" si="32"/>
        <v>-17.954624571428212</v>
      </c>
      <c r="N158">
        <f t="shared" si="33"/>
        <v>2.277157549520858</v>
      </c>
      <c r="O158">
        <f t="shared" si="34"/>
        <v>5.1854465053398391</v>
      </c>
      <c r="P158">
        <f t="shared" si="35"/>
        <v>41970.967727739677</v>
      </c>
      <c r="T158" s="4"/>
    </row>
    <row r="159" spans="1:20" x14ac:dyDescent="0.25">
      <c r="A159">
        <f>Input!G160</f>
        <v>0</v>
      </c>
      <c r="B159">
        <f t="shared" ref="B159:B176" si="36">A159-$A$3</f>
        <v>-153</v>
      </c>
      <c r="C159" s="4">
        <f>Input!I160</f>
        <v>0</v>
      </c>
      <c r="D159">
        <f t="shared" ref="D159:D176" si="37">C159-$C$3</f>
        <v>-5085.7351571428571</v>
      </c>
      <c r="E159">
        <f t="shared" ref="E159:E176" si="38">N159+E158</f>
        <v>40245.359411553945</v>
      </c>
      <c r="F159">
        <f t="shared" ref="F159:F176" si="39">(D159-E159)^2</f>
        <v>2054908134.7961328</v>
      </c>
      <c r="G159">
        <f t="shared" ref="G159:G176" si="40">(E159-$H$4)^2</f>
        <v>701485173.36441898</v>
      </c>
      <c r="L159">
        <f>Input!J160</f>
        <v>0</v>
      </c>
      <c r="M159">
        <f t="shared" ref="M159:M176" si="41">L159-$L$3</f>
        <v>-17.954624571428212</v>
      </c>
      <c r="N159">
        <f t="shared" ref="N159:N176" si="42">2*($X$3/PI())*($Z$3/(4*((B159-$Y$3)^2)+$Z$3*$Z$3))</f>
        <v>2.277157549520858</v>
      </c>
      <c r="O159">
        <f t="shared" ref="O159:O176" si="43">(L159-N159)^2</f>
        <v>5.1854465053398391</v>
      </c>
      <c r="P159">
        <f t="shared" ref="P159:P176" si="44">(N159-$Q$4)^2</f>
        <v>41970.967727739677</v>
      </c>
    </row>
    <row r="160" spans="1:20" x14ac:dyDescent="0.25">
      <c r="A160">
        <f>Input!G161</f>
        <v>0</v>
      </c>
      <c r="B160">
        <f t="shared" si="36"/>
        <v>-153</v>
      </c>
      <c r="C160" s="4">
        <f>Input!I161</f>
        <v>0</v>
      </c>
      <c r="D160">
        <f t="shared" si="37"/>
        <v>-5085.7351571428571</v>
      </c>
      <c r="E160">
        <f t="shared" si="38"/>
        <v>40247.636569103466</v>
      </c>
      <c r="F160">
        <f t="shared" si="39"/>
        <v>2055114592.0700297</v>
      </c>
      <c r="G160">
        <f t="shared" si="40"/>
        <v>701605802.16017067</v>
      </c>
      <c r="L160">
        <f>Input!J161</f>
        <v>0</v>
      </c>
      <c r="M160">
        <f t="shared" si="41"/>
        <v>-17.954624571428212</v>
      </c>
      <c r="N160">
        <f t="shared" si="42"/>
        <v>2.277157549520858</v>
      </c>
      <c r="O160">
        <f t="shared" si="43"/>
        <v>5.1854465053398391</v>
      </c>
      <c r="P160">
        <f t="shared" si="44"/>
        <v>41970.967727739677</v>
      </c>
    </row>
    <row r="161" spans="1:16" x14ac:dyDescent="0.25">
      <c r="A161">
        <f>Input!G162</f>
        <v>0</v>
      </c>
      <c r="B161">
        <f t="shared" si="36"/>
        <v>-153</v>
      </c>
      <c r="C161" s="4">
        <f>Input!I162</f>
        <v>0</v>
      </c>
      <c r="D161">
        <f t="shared" si="37"/>
        <v>-5085.7351571428571</v>
      </c>
      <c r="E161">
        <f t="shared" si="38"/>
        <v>40249.913726652987</v>
      </c>
      <c r="F161">
        <f t="shared" si="39"/>
        <v>2055321059.7148194</v>
      </c>
      <c r="G161">
        <f t="shared" si="40"/>
        <v>701726441.32681549</v>
      </c>
      <c r="L161">
        <f>Input!J162</f>
        <v>0</v>
      </c>
      <c r="M161">
        <f t="shared" si="41"/>
        <v>-17.954624571428212</v>
      </c>
      <c r="N161">
        <f t="shared" si="42"/>
        <v>2.277157549520858</v>
      </c>
      <c r="O161">
        <f t="shared" si="43"/>
        <v>5.1854465053398391</v>
      </c>
      <c r="P161">
        <f t="shared" si="44"/>
        <v>41970.967727739677</v>
      </c>
    </row>
    <row r="162" spans="1:16" x14ac:dyDescent="0.25">
      <c r="A162">
        <f>Input!G163</f>
        <v>0</v>
      </c>
      <c r="B162">
        <f t="shared" si="36"/>
        <v>-153</v>
      </c>
      <c r="C162" s="4">
        <f>Input!I163</f>
        <v>0</v>
      </c>
      <c r="D162">
        <f t="shared" si="37"/>
        <v>-5085.7351571428571</v>
      </c>
      <c r="E162">
        <f t="shared" si="38"/>
        <v>40252.190884202508</v>
      </c>
      <c r="F162">
        <f t="shared" si="39"/>
        <v>2055527537.7305024</v>
      </c>
      <c r="G162">
        <f t="shared" si="40"/>
        <v>701847090.8643533</v>
      </c>
      <c r="L162">
        <f>Input!J163</f>
        <v>0</v>
      </c>
      <c r="M162">
        <f t="shared" si="41"/>
        <v>-17.954624571428212</v>
      </c>
      <c r="N162">
        <f t="shared" si="42"/>
        <v>2.277157549520858</v>
      </c>
      <c r="O162">
        <f t="shared" si="43"/>
        <v>5.1854465053398391</v>
      </c>
      <c r="P162">
        <f t="shared" si="44"/>
        <v>41970.967727739677</v>
      </c>
    </row>
    <row r="163" spans="1:16" x14ac:dyDescent="0.25">
      <c r="A163">
        <f>Input!G164</f>
        <v>0</v>
      </c>
      <c r="B163">
        <f t="shared" si="36"/>
        <v>-153</v>
      </c>
      <c r="C163" s="4">
        <f>Input!I164</f>
        <v>0</v>
      </c>
      <c r="D163">
        <f t="shared" si="37"/>
        <v>-5085.7351571428571</v>
      </c>
      <c r="E163">
        <f t="shared" si="38"/>
        <v>40254.468041752029</v>
      </c>
      <c r="F163">
        <f t="shared" si="39"/>
        <v>2055734026.1170783</v>
      </c>
      <c r="G163">
        <f t="shared" si="40"/>
        <v>701967750.77278411</v>
      </c>
      <c r="L163">
        <f>Input!J164</f>
        <v>0</v>
      </c>
      <c r="M163">
        <f t="shared" si="41"/>
        <v>-17.954624571428212</v>
      </c>
      <c r="N163">
        <f t="shared" si="42"/>
        <v>2.277157549520858</v>
      </c>
      <c r="O163">
        <f t="shared" si="43"/>
        <v>5.1854465053398391</v>
      </c>
      <c r="P163">
        <f t="shared" si="44"/>
        <v>41970.967727739677</v>
      </c>
    </row>
    <row r="164" spans="1:16" x14ac:dyDescent="0.25">
      <c r="A164">
        <f>Input!G165</f>
        <v>0</v>
      </c>
      <c r="B164">
        <f t="shared" si="36"/>
        <v>-153</v>
      </c>
      <c r="C164" s="4">
        <f>Input!I165</f>
        <v>0</v>
      </c>
      <c r="D164">
        <f t="shared" si="37"/>
        <v>-5085.7351571428571</v>
      </c>
      <c r="E164">
        <f t="shared" si="38"/>
        <v>40256.745199301549</v>
      </c>
      <c r="F164">
        <f t="shared" si="39"/>
        <v>2055940524.874547</v>
      </c>
      <c r="G164">
        <f t="shared" si="40"/>
        <v>702088421.05210793</v>
      </c>
      <c r="L164">
        <f>Input!J165</f>
        <v>0</v>
      </c>
      <c r="M164">
        <f t="shared" si="41"/>
        <v>-17.954624571428212</v>
      </c>
      <c r="N164">
        <f t="shared" si="42"/>
        <v>2.277157549520858</v>
      </c>
      <c r="O164">
        <f t="shared" si="43"/>
        <v>5.1854465053398391</v>
      </c>
      <c r="P164">
        <f t="shared" si="44"/>
        <v>41970.967727739677</v>
      </c>
    </row>
    <row r="165" spans="1:16" x14ac:dyDescent="0.25">
      <c r="A165">
        <f>Input!G166</f>
        <v>0</v>
      </c>
      <c r="B165">
        <f t="shared" si="36"/>
        <v>-153</v>
      </c>
      <c r="C165" s="4">
        <f>Input!I166</f>
        <v>0</v>
      </c>
      <c r="D165">
        <f t="shared" si="37"/>
        <v>-5085.7351571428571</v>
      </c>
      <c r="E165">
        <f t="shared" si="38"/>
        <v>40259.02235685107</v>
      </c>
      <c r="F165">
        <f t="shared" si="39"/>
        <v>2056147034.0029089</v>
      </c>
      <c r="G165">
        <f t="shared" si="40"/>
        <v>702209101.70232487</v>
      </c>
      <c r="L165">
        <f>Input!J166</f>
        <v>0</v>
      </c>
      <c r="M165">
        <f t="shared" si="41"/>
        <v>-17.954624571428212</v>
      </c>
      <c r="N165">
        <f t="shared" si="42"/>
        <v>2.277157549520858</v>
      </c>
      <c r="O165">
        <f t="shared" si="43"/>
        <v>5.1854465053398391</v>
      </c>
      <c r="P165">
        <f t="shared" si="44"/>
        <v>41970.967727739677</v>
      </c>
    </row>
    <row r="166" spans="1:16" x14ac:dyDescent="0.25">
      <c r="A166">
        <f>Input!G167</f>
        <v>0</v>
      </c>
      <c r="B166">
        <f t="shared" si="36"/>
        <v>-153</v>
      </c>
      <c r="C166" s="4">
        <f>Input!I167</f>
        <v>0</v>
      </c>
      <c r="D166">
        <f t="shared" si="37"/>
        <v>-5085.7351571428571</v>
      </c>
      <c r="E166">
        <f t="shared" si="38"/>
        <v>40261.299514400591</v>
      </c>
      <c r="F166">
        <f t="shared" si="39"/>
        <v>2056353553.5021636</v>
      </c>
      <c r="G166">
        <f t="shared" si="40"/>
        <v>702329792.72343469</v>
      </c>
      <c r="L166">
        <f>Input!J167</f>
        <v>0</v>
      </c>
      <c r="M166">
        <f t="shared" si="41"/>
        <v>-17.954624571428212</v>
      </c>
      <c r="N166">
        <f t="shared" si="42"/>
        <v>2.277157549520858</v>
      </c>
      <c r="O166">
        <f t="shared" si="43"/>
        <v>5.1854465053398391</v>
      </c>
      <c r="P166">
        <f t="shared" si="44"/>
        <v>41970.967727739677</v>
      </c>
    </row>
    <row r="167" spans="1:16" x14ac:dyDescent="0.25">
      <c r="A167">
        <f>Input!G168</f>
        <v>0</v>
      </c>
      <c r="B167">
        <f t="shared" si="36"/>
        <v>-153</v>
      </c>
      <c r="C167" s="4">
        <f>Input!I168</f>
        <v>0</v>
      </c>
      <c r="D167">
        <f t="shared" si="37"/>
        <v>-5085.7351571428571</v>
      </c>
      <c r="E167">
        <f t="shared" si="38"/>
        <v>40263.576671950112</v>
      </c>
      <c r="F167">
        <f t="shared" si="39"/>
        <v>2056560083.3723116</v>
      </c>
      <c r="G167">
        <f t="shared" si="40"/>
        <v>702450494.11543751</v>
      </c>
      <c r="L167">
        <f>Input!J168</f>
        <v>0</v>
      </c>
      <c r="M167">
        <f t="shared" si="41"/>
        <v>-17.954624571428212</v>
      </c>
      <c r="N167">
        <f t="shared" si="42"/>
        <v>2.277157549520858</v>
      </c>
      <c r="O167">
        <f t="shared" si="43"/>
        <v>5.1854465053398391</v>
      </c>
      <c r="P167">
        <f t="shared" si="44"/>
        <v>41970.967727739677</v>
      </c>
    </row>
    <row r="168" spans="1:16" x14ac:dyDescent="0.25">
      <c r="A168">
        <f>Input!G169</f>
        <v>0</v>
      </c>
      <c r="B168">
        <f t="shared" si="36"/>
        <v>-153</v>
      </c>
      <c r="C168" s="4">
        <f>Input!I169</f>
        <v>0</v>
      </c>
      <c r="D168">
        <f t="shared" si="37"/>
        <v>-5085.7351571428571</v>
      </c>
      <c r="E168">
        <f t="shared" si="38"/>
        <v>40265.853829499632</v>
      </c>
      <c r="F168">
        <f t="shared" si="39"/>
        <v>2056766623.6133525</v>
      </c>
      <c r="G168">
        <f t="shared" si="40"/>
        <v>702571205.87833345</v>
      </c>
      <c r="L168">
        <f>Input!J169</f>
        <v>0</v>
      </c>
      <c r="M168">
        <f t="shared" si="41"/>
        <v>-17.954624571428212</v>
      </c>
      <c r="N168">
        <f t="shared" si="42"/>
        <v>2.277157549520858</v>
      </c>
      <c r="O168">
        <f t="shared" si="43"/>
        <v>5.1854465053398391</v>
      </c>
      <c r="P168">
        <f t="shared" si="44"/>
        <v>41970.967727739677</v>
      </c>
    </row>
    <row r="169" spans="1:16" x14ac:dyDescent="0.25">
      <c r="A169">
        <f>Input!G170</f>
        <v>0</v>
      </c>
      <c r="B169">
        <f t="shared" si="36"/>
        <v>-153</v>
      </c>
      <c r="C169" s="4">
        <f>Input!I170</f>
        <v>0</v>
      </c>
      <c r="D169">
        <f t="shared" si="37"/>
        <v>-5085.7351571428571</v>
      </c>
      <c r="E169">
        <f t="shared" si="38"/>
        <v>40268.130987049153</v>
      </c>
      <c r="F169">
        <f t="shared" si="39"/>
        <v>2056973174.2252865</v>
      </c>
      <c r="G169">
        <f t="shared" si="40"/>
        <v>702691928.01212227</v>
      </c>
      <c r="L169">
        <f>Input!J170</f>
        <v>0</v>
      </c>
      <c r="M169">
        <f t="shared" si="41"/>
        <v>-17.954624571428212</v>
      </c>
      <c r="N169">
        <f t="shared" si="42"/>
        <v>2.277157549520858</v>
      </c>
      <c r="O169">
        <f t="shared" si="43"/>
        <v>5.1854465053398391</v>
      </c>
      <c r="P169">
        <f t="shared" si="44"/>
        <v>41970.967727739677</v>
      </c>
    </row>
    <row r="170" spans="1:16" x14ac:dyDescent="0.25">
      <c r="A170">
        <f>Input!G171</f>
        <v>0</v>
      </c>
      <c r="B170">
        <f t="shared" si="36"/>
        <v>-153</v>
      </c>
      <c r="C170" s="4">
        <f>Input!I171</f>
        <v>0</v>
      </c>
      <c r="D170">
        <f t="shared" si="37"/>
        <v>-5085.7351571428571</v>
      </c>
      <c r="E170">
        <f t="shared" si="38"/>
        <v>40270.408144598674</v>
      </c>
      <c r="F170">
        <f t="shared" si="39"/>
        <v>2057179735.2081134</v>
      </c>
      <c r="G170">
        <f t="shared" si="40"/>
        <v>702812660.51680422</v>
      </c>
      <c r="L170">
        <f>Input!J171</f>
        <v>0</v>
      </c>
      <c r="M170">
        <f t="shared" si="41"/>
        <v>-17.954624571428212</v>
      </c>
      <c r="N170">
        <f t="shared" si="42"/>
        <v>2.277157549520858</v>
      </c>
      <c r="O170">
        <f t="shared" si="43"/>
        <v>5.1854465053398391</v>
      </c>
      <c r="P170">
        <f t="shared" si="44"/>
        <v>41970.967727739677</v>
      </c>
    </row>
    <row r="171" spans="1:16" x14ac:dyDescent="0.25">
      <c r="A171">
        <f>Input!G172</f>
        <v>0</v>
      </c>
      <c r="B171">
        <f t="shared" si="36"/>
        <v>-153</v>
      </c>
      <c r="C171" s="4">
        <f>Input!I172</f>
        <v>0</v>
      </c>
      <c r="D171">
        <f t="shared" si="37"/>
        <v>-5085.7351571428571</v>
      </c>
      <c r="E171">
        <f t="shared" si="38"/>
        <v>40272.685302148195</v>
      </c>
      <c r="F171">
        <f t="shared" si="39"/>
        <v>2057386306.5618331</v>
      </c>
      <c r="G171">
        <f t="shared" si="40"/>
        <v>702933403.39237905</v>
      </c>
      <c r="L171">
        <f>Input!J172</f>
        <v>0</v>
      </c>
      <c r="M171">
        <f t="shared" si="41"/>
        <v>-17.954624571428212</v>
      </c>
      <c r="N171">
        <f t="shared" si="42"/>
        <v>2.277157549520858</v>
      </c>
      <c r="O171">
        <f t="shared" si="43"/>
        <v>5.1854465053398391</v>
      </c>
      <c r="P171">
        <f t="shared" si="44"/>
        <v>41970.967727739677</v>
      </c>
    </row>
    <row r="172" spans="1:16" x14ac:dyDescent="0.25">
      <c r="A172">
        <f>Input!G173</f>
        <v>0</v>
      </c>
      <c r="B172">
        <f t="shared" si="36"/>
        <v>-153</v>
      </c>
      <c r="C172" s="4">
        <f>Input!I173</f>
        <v>0</v>
      </c>
      <c r="D172">
        <f t="shared" si="37"/>
        <v>-5085.7351571428571</v>
      </c>
      <c r="E172">
        <f t="shared" si="38"/>
        <v>40274.962459697716</v>
      </c>
      <c r="F172">
        <f t="shared" si="39"/>
        <v>2057592888.2864461</v>
      </c>
      <c r="G172">
        <f t="shared" si="40"/>
        <v>703054156.63884699</v>
      </c>
      <c r="L172">
        <f>Input!J173</f>
        <v>0</v>
      </c>
      <c r="M172">
        <f t="shared" si="41"/>
        <v>-17.954624571428212</v>
      </c>
      <c r="N172">
        <f t="shared" si="42"/>
        <v>2.277157549520858</v>
      </c>
      <c r="O172">
        <f t="shared" si="43"/>
        <v>5.1854465053398391</v>
      </c>
      <c r="P172">
        <f t="shared" si="44"/>
        <v>41970.967727739677</v>
      </c>
    </row>
    <row r="173" spans="1:16" x14ac:dyDescent="0.25">
      <c r="A173">
        <f>Input!G174</f>
        <v>0</v>
      </c>
      <c r="B173">
        <f t="shared" si="36"/>
        <v>-153</v>
      </c>
      <c r="C173" s="4">
        <f>Input!I174</f>
        <v>0</v>
      </c>
      <c r="D173">
        <f t="shared" si="37"/>
        <v>-5085.7351571428571</v>
      </c>
      <c r="E173">
        <f t="shared" si="38"/>
        <v>40277.239617247236</v>
      </c>
      <c r="F173">
        <f t="shared" si="39"/>
        <v>2057799480.381952</v>
      </c>
      <c r="G173">
        <f t="shared" si="40"/>
        <v>703174920.25620794</v>
      </c>
      <c r="L173">
        <f>Input!J174</f>
        <v>0</v>
      </c>
      <c r="M173">
        <f t="shared" si="41"/>
        <v>-17.954624571428212</v>
      </c>
      <c r="N173">
        <f t="shared" si="42"/>
        <v>2.277157549520858</v>
      </c>
      <c r="O173">
        <f t="shared" si="43"/>
        <v>5.1854465053398391</v>
      </c>
      <c r="P173">
        <f t="shared" si="44"/>
        <v>41970.967727739677</v>
      </c>
    </row>
    <row r="174" spans="1:16" x14ac:dyDescent="0.25">
      <c r="A174">
        <f>Input!G175</f>
        <v>0</v>
      </c>
      <c r="B174">
        <f t="shared" si="36"/>
        <v>-153</v>
      </c>
      <c r="C174" s="4">
        <f>Input!I175</f>
        <v>0</v>
      </c>
      <c r="D174">
        <f t="shared" si="37"/>
        <v>-5085.7351571428571</v>
      </c>
      <c r="E174">
        <f t="shared" si="38"/>
        <v>40279.516774796757</v>
      </c>
      <c r="F174">
        <f t="shared" si="39"/>
        <v>2058006082.848351</v>
      </c>
      <c r="G174">
        <f t="shared" si="40"/>
        <v>703295694.24446189</v>
      </c>
      <c r="L174">
        <f>Input!J175</f>
        <v>0</v>
      </c>
      <c r="M174">
        <f t="shared" si="41"/>
        <v>-17.954624571428212</v>
      </c>
      <c r="N174">
        <f t="shared" si="42"/>
        <v>2.277157549520858</v>
      </c>
      <c r="O174">
        <f t="shared" si="43"/>
        <v>5.1854465053398391</v>
      </c>
      <c r="P174">
        <f t="shared" si="44"/>
        <v>41970.967727739677</v>
      </c>
    </row>
    <row r="175" spans="1:16" x14ac:dyDescent="0.25">
      <c r="A175">
        <f>Input!G176</f>
        <v>0</v>
      </c>
      <c r="B175">
        <f t="shared" si="36"/>
        <v>-153</v>
      </c>
      <c r="C175" s="4">
        <f>Input!I176</f>
        <v>0</v>
      </c>
      <c r="D175">
        <f t="shared" si="37"/>
        <v>-5085.7351571428571</v>
      </c>
      <c r="E175">
        <f t="shared" si="38"/>
        <v>40281.793932346278</v>
      </c>
      <c r="F175">
        <f t="shared" si="39"/>
        <v>2058212695.685643</v>
      </c>
      <c r="G175">
        <f t="shared" si="40"/>
        <v>703416478.60360873</v>
      </c>
      <c r="L175">
        <f>Input!J176</f>
        <v>0</v>
      </c>
      <c r="M175">
        <f t="shared" si="41"/>
        <v>-17.954624571428212</v>
      </c>
      <c r="N175">
        <f t="shared" si="42"/>
        <v>2.277157549520858</v>
      </c>
      <c r="O175">
        <f t="shared" si="43"/>
        <v>5.1854465053398391</v>
      </c>
      <c r="P175">
        <f t="shared" si="44"/>
        <v>41970.967727739677</v>
      </c>
    </row>
    <row r="176" spans="1:16" x14ac:dyDescent="0.25">
      <c r="A176">
        <f>Input!G177</f>
        <v>0</v>
      </c>
      <c r="B176">
        <f t="shared" si="36"/>
        <v>-153</v>
      </c>
      <c r="C176" s="4">
        <f>Input!I177</f>
        <v>0</v>
      </c>
      <c r="D176">
        <f t="shared" si="37"/>
        <v>-5085.7351571428571</v>
      </c>
      <c r="E176">
        <f t="shared" si="38"/>
        <v>40284.071089895799</v>
      </c>
      <c r="F176">
        <f t="shared" si="39"/>
        <v>2058419318.8938279</v>
      </c>
      <c r="G176">
        <f t="shared" si="40"/>
        <v>703537273.33364868</v>
      </c>
      <c r="L176">
        <f>Input!J177</f>
        <v>0</v>
      </c>
      <c r="M176">
        <f t="shared" si="41"/>
        <v>-17.954624571428212</v>
      </c>
      <c r="N176">
        <f t="shared" si="42"/>
        <v>2.277157549520858</v>
      </c>
      <c r="O176">
        <f t="shared" si="43"/>
        <v>5.1854465053398391</v>
      </c>
      <c r="P176">
        <f t="shared" si="44"/>
        <v>41970.967727739677</v>
      </c>
    </row>
    <row r="177" spans="1:16" x14ac:dyDescent="0.25">
      <c r="A177">
        <f>Input!G178</f>
        <v>0</v>
      </c>
      <c r="B177">
        <f t="shared" ref="B177:B194" si="45">A177-$A$3</f>
        <v>-153</v>
      </c>
      <c r="C177" s="4">
        <f>Input!I178</f>
        <v>0</v>
      </c>
      <c r="D177">
        <f t="shared" ref="D177:D194" si="46">C177-$C$3</f>
        <v>-5085.7351571428571</v>
      </c>
      <c r="E177">
        <f t="shared" ref="E177:E194" si="47">N177+E176</f>
        <v>40286.348247445319</v>
      </c>
      <c r="F177">
        <f t="shared" ref="F177:F194" si="48">(D177-E177)^2</f>
        <v>2058625952.4729059</v>
      </c>
      <c r="G177">
        <f t="shared" ref="G177:G194" si="49">(E177-$H$4)^2</f>
        <v>703658078.43458176</v>
      </c>
      <c r="L177">
        <f>Input!J178</f>
        <v>0</v>
      </c>
      <c r="M177">
        <f t="shared" ref="M177:M194" si="50">L177-$L$3</f>
        <v>-17.954624571428212</v>
      </c>
      <c r="N177">
        <f t="shared" ref="N177:N194" si="51">2*($X$3/PI())*($Z$3/(4*((B177-$Y$3)^2)+$Z$3*$Z$3))</f>
        <v>2.277157549520858</v>
      </c>
      <c r="O177">
        <f t="shared" ref="O177:O194" si="52">(L177-N177)^2</f>
        <v>5.1854465053398391</v>
      </c>
      <c r="P177">
        <f t="shared" ref="P177:P194" si="53">(N177-$Q$4)^2</f>
        <v>41970.967727739677</v>
      </c>
    </row>
    <row r="178" spans="1:16" x14ac:dyDescent="0.25">
      <c r="A178">
        <f>Input!G179</f>
        <v>0</v>
      </c>
      <c r="B178">
        <f t="shared" si="45"/>
        <v>-153</v>
      </c>
      <c r="C178" s="4">
        <f>Input!I179</f>
        <v>0</v>
      </c>
      <c r="D178">
        <f t="shared" si="46"/>
        <v>-5085.7351571428571</v>
      </c>
      <c r="E178">
        <f t="shared" si="47"/>
        <v>40288.62540499484</v>
      </c>
      <c r="F178">
        <f t="shared" si="48"/>
        <v>2058832596.4228771</v>
      </c>
      <c r="G178">
        <f t="shared" si="49"/>
        <v>703778893.90640771</v>
      </c>
      <c r="L178">
        <f>Input!J179</f>
        <v>0</v>
      </c>
      <c r="M178">
        <f t="shared" si="50"/>
        <v>-17.954624571428212</v>
      </c>
      <c r="N178">
        <f t="shared" si="51"/>
        <v>2.277157549520858</v>
      </c>
      <c r="O178">
        <f t="shared" si="52"/>
        <v>5.1854465053398391</v>
      </c>
      <c r="P178">
        <f t="shared" si="53"/>
        <v>41970.967727739677</v>
      </c>
    </row>
    <row r="179" spans="1:16" x14ac:dyDescent="0.25">
      <c r="A179">
        <f>Input!G180</f>
        <v>0</v>
      </c>
      <c r="B179">
        <f t="shared" si="45"/>
        <v>-153</v>
      </c>
      <c r="C179" s="4">
        <f>Input!I180</f>
        <v>0</v>
      </c>
      <c r="D179">
        <f t="shared" si="46"/>
        <v>-5085.7351571428571</v>
      </c>
      <c r="E179">
        <f t="shared" si="47"/>
        <v>40290.902562544361</v>
      </c>
      <c r="F179">
        <f t="shared" si="48"/>
        <v>2059039250.743741</v>
      </c>
      <c r="G179">
        <f t="shared" si="49"/>
        <v>703899719.74912667</v>
      </c>
      <c r="L179">
        <f>Input!J180</f>
        <v>0</v>
      </c>
      <c r="M179">
        <f t="shared" si="50"/>
        <v>-17.954624571428212</v>
      </c>
      <c r="N179">
        <f t="shared" si="51"/>
        <v>2.277157549520858</v>
      </c>
      <c r="O179">
        <f t="shared" si="52"/>
        <v>5.1854465053398391</v>
      </c>
      <c r="P179">
        <f t="shared" si="53"/>
        <v>41970.967727739677</v>
      </c>
    </row>
    <row r="180" spans="1:16" x14ac:dyDescent="0.25">
      <c r="A180">
        <f>Input!G181</f>
        <v>0</v>
      </c>
      <c r="B180">
        <f t="shared" si="45"/>
        <v>-153</v>
      </c>
      <c r="C180" s="4">
        <f>Input!I181</f>
        <v>0</v>
      </c>
      <c r="D180">
        <f t="shared" si="46"/>
        <v>-5085.7351571428571</v>
      </c>
      <c r="E180">
        <f t="shared" si="47"/>
        <v>40293.179720093882</v>
      </c>
      <c r="F180">
        <f t="shared" si="48"/>
        <v>2059245915.435498</v>
      </c>
      <c r="G180">
        <f t="shared" si="49"/>
        <v>704020555.96273863</v>
      </c>
      <c r="L180">
        <f>Input!J181</f>
        <v>0</v>
      </c>
      <c r="M180">
        <f t="shared" si="50"/>
        <v>-17.954624571428212</v>
      </c>
      <c r="N180">
        <f t="shared" si="51"/>
        <v>2.277157549520858</v>
      </c>
      <c r="O180">
        <f t="shared" si="52"/>
        <v>5.1854465053398391</v>
      </c>
      <c r="P180">
        <f t="shared" si="53"/>
        <v>41970.967727739677</v>
      </c>
    </row>
    <row r="181" spans="1:16" x14ac:dyDescent="0.25">
      <c r="A181">
        <f>Input!G182</f>
        <v>0</v>
      </c>
      <c r="B181">
        <f t="shared" si="45"/>
        <v>-153</v>
      </c>
      <c r="C181" s="4">
        <f>Input!I182</f>
        <v>0</v>
      </c>
      <c r="D181">
        <f t="shared" si="46"/>
        <v>-5085.7351571428571</v>
      </c>
      <c r="E181">
        <f t="shared" si="47"/>
        <v>40295.456877643403</v>
      </c>
      <c r="F181">
        <f t="shared" si="48"/>
        <v>2059452590.498148</v>
      </c>
      <c r="G181">
        <f t="shared" si="49"/>
        <v>704141402.54724371</v>
      </c>
      <c r="L181">
        <f>Input!J182</f>
        <v>0</v>
      </c>
      <c r="M181">
        <f t="shared" si="50"/>
        <v>-17.954624571428212</v>
      </c>
      <c r="N181">
        <f t="shared" si="51"/>
        <v>2.277157549520858</v>
      </c>
      <c r="O181">
        <f t="shared" si="52"/>
        <v>5.1854465053398391</v>
      </c>
      <c r="P181">
        <f t="shared" si="53"/>
        <v>41970.967727739677</v>
      </c>
    </row>
    <row r="182" spans="1:16" x14ac:dyDescent="0.25">
      <c r="A182">
        <f>Input!G183</f>
        <v>0</v>
      </c>
      <c r="B182">
        <f t="shared" si="45"/>
        <v>-153</v>
      </c>
      <c r="C182" s="4">
        <f>Input!I183</f>
        <v>0</v>
      </c>
      <c r="D182">
        <f t="shared" si="46"/>
        <v>-5085.7351571428571</v>
      </c>
      <c r="E182">
        <f t="shared" si="47"/>
        <v>40297.734035192923</v>
      </c>
      <c r="F182">
        <f t="shared" si="48"/>
        <v>2059659275.9316912</v>
      </c>
      <c r="G182">
        <f t="shared" si="49"/>
        <v>704262259.50264168</v>
      </c>
      <c r="L182">
        <f>Input!J183</f>
        <v>0</v>
      </c>
      <c r="M182">
        <f t="shared" si="50"/>
        <v>-17.954624571428212</v>
      </c>
      <c r="N182">
        <f t="shared" si="51"/>
        <v>2.277157549520858</v>
      </c>
      <c r="O182">
        <f t="shared" si="52"/>
        <v>5.1854465053398391</v>
      </c>
      <c r="P182">
        <f t="shared" si="53"/>
        <v>41970.967727739677</v>
      </c>
    </row>
    <row r="183" spans="1:16" x14ac:dyDescent="0.25">
      <c r="A183">
        <f>Input!G184</f>
        <v>0</v>
      </c>
      <c r="B183">
        <f t="shared" si="45"/>
        <v>-153</v>
      </c>
      <c r="C183" s="4">
        <f>Input!I184</f>
        <v>0</v>
      </c>
      <c r="D183">
        <f t="shared" si="46"/>
        <v>-5085.7351571428571</v>
      </c>
      <c r="E183">
        <f t="shared" si="47"/>
        <v>40300.011192742444</v>
      </c>
      <c r="F183">
        <f t="shared" si="48"/>
        <v>2059865971.7361271</v>
      </c>
      <c r="G183">
        <f t="shared" si="49"/>
        <v>704383126.82893276</v>
      </c>
      <c r="L183">
        <f>Input!J184</f>
        <v>0</v>
      </c>
      <c r="M183">
        <f t="shared" si="50"/>
        <v>-17.954624571428212</v>
      </c>
      <c r="N183">
        <f t="shared" si="51"/>
        <v>2.277157549520858</v>
      </c>
      <c r="O183">
        <f t="shared" si="52"/>
        <v>5.1854465053398391</v>
      </c>
      <c r="P183">
        <f t="shared" si="53"/>
        <v>41970.967727739677</v>
      </c>
    </row>
    <row r="184" spans="1:16" x14ac:dyDescent="0.25">
      <c r="A184">
        <f>Input!G185</f>
        <v>0</v>
      </c>
      <c r="B184">
        <f t="shared" si="45"/>
        <v>-153</v>
      </c>
      <c r="C184" s="4">
        <f>Input!I185</f>
        <v>0</v>
      </c>
      <c r="D184">
        <f t="shared" si="46"/>
        <v>-5085.7351571428571</v>
      </c>
      <c r="E184">
        <f t="shared" si="47"/>
        <v>40302.288350291965</v>
      </c>
      <c r="F184">
        <f t="shared" si="48"/>
        <v>2060072677.9114561</v>
      </c>
      <c r="G184">
        <f t="shared" si="49"/>
        <v>704504004.52611673</v>
      </c>
      <c r="L184">
        <f>Input!J185</f>
        <v>0</v>
      </c>
      <c r="M184">
        <f t="shared" si="50"/>
        <v>-17.954624571428212</v>
      </c>
      <c r="N184">
        <f t="shared" si="51"/>
        <v>2.277157549520858</v>
      </c>
      <c r="O184">
        <f t="shared" si="52"/>
        <v>5.1854465053398391</v>
      </c>
      <c r="P184">
        <f t="shared" si="53"/>
        <v>41970.967727739677</v>
      </c>
    </row>
    <row r="185" spans="1:16" x14ac:dyDescent="0.25">
      <c r="A185">
        <f>Input!G186</f>
        <v>0</v>
      </c>
      <c r="B185">
        <f t="shared" si="45"/>
        <v>-153</v>
      </c>
      <c r="C185" s="4">
        <f>Input!I186</f>
        <v>0</v>
      </c>
      <c r="D185">
        <f t="shared" si="46"/>
        <v>-5085.7351571428571</v>
      </c>
      <c r="E185">
        <f t="shared" si="47"/>
        <v>40304.565507841486</v>
      </c>
      <c r="F185">
        <f t="shared" si="48"/>
        <v>2060279394.4576783</v>
      </c>
      <c r="G185">
        <f t="shared" si="49"/>
        <v>704624892.59419382</v>
      </c>
      <c r="L185">
        <f>Input!J186</f>
        <v>0</v>
      </c>
      <c r="M185">
        <f t="shared" si="50"/>
        <v>-17.954624571428212</v>
      </c>
      <c r="N185">
        <f t="shared" si="51"/>
        <v>2.277157549520858</v>
      </c>
      <c r="O185">
        <f t="shared" si="52"/>
        <v>5.1854465053398391</v>
      </c>
      <c r="P185">
        <f t="shared" si="53"/>
        <v>41970.967727739677</v>
      </c>
    </row>
    <row r="186" spans="1:16" x14ac:dyDescent="0.25">
      <c r="A186">
        <f>Input!G187</f>
        <v>0</v>
      </c>
      <c r="B186">
        <f t="shared" si="45"/>
        <v>-153</v>
      </c>
      <c r="C186" s="4">
        <f>Input!I187</f>
        <v>0</v>
      </c>
      <c r="D186">
        <f t="shared" si="46"/>
        <v>-5085.7351571428571</v>
      </c>
      <c r="E186">
        <f t="shared" si="47"/>
        <v>40306.842665391006</v>
      </c>
      <c r="F186">
        <f t="shared" si="48"/>
        <v>2060486121.3747933</v>
      </c>
      <c r="G186">
        <f t="shared" si="49"/>
        <v>704745791.03316391</v>
      </c>
      <c r="L186">
        <f>Input!J187</f>
        <v>0</v>
      </c>
      <c r="M186">
        <f t="shared" si="50"/>
        <v>-17.954624571428212</v>
      </c>
      <c r="N186">
        <f t="shared" si="51"/>
        <v>2.277157549520858</v>
      </c>
      <c r="O186">
        <f t="shared" si="52"/>
        <v>5.1854465053398391</v>
      </c>
      <c r="P186">
        <f t="shared" si="53"/>
        <v>41970.967727739677</v>
      </c>
    </row>
    <row r="187" spans="1:16" x14ac:dyDescent="0.25">
      <c r="A187">
        <f>Input!G188</f>
        <v>0</v>
      </c>
      <c r="B187">
        <f t="shared" si="45"/>
        <v>-153</v>
      </c>
      <c r="C187" s="4">
        <f>Input!I188</f>
        <v>0</v>
      </c>
      <c r="D187">
        <f t="shared" si="46"/>
        <v>-5085.7351571428571</v>
      </c>
      <c r="E187">
        <f t="shared" si="47"/>
        <v>40309.119822940527</v>
      </c>
      <c r="F187">
        <f t="shared" si="48"/>
        <v>2060692858.6628015</v>
      </c>
      <c r="G187">
        <f t="shared" si="49"/>
        <v>704866699.843027</v>
      </c>
      <c r="L187">
        <f>Input!J188</f>
        <v>0</v>
      </c>
      <c r="M187">
        <f t="shared" si="50"/>
        <v>-17.954624571428212</v>
      </c>
      <c r="N187">
        <f t="shared" si="51"/>
        <v>2.277157549520858</v>
      </c>
      <c r="O187">
        <f t="shared" si="52"/>
        <v>5.1854465053398391</v>
      </c>
      <c r="P187">
        <f t="shared" si="53"/>
        <v>41970.967727739677</v>
      </c>
    </row>
    <row r="188" spans="1:16" x14ac:dyDescent="0.25">
      <c r="A188">
        <f>Input!G189</f>
        <v>0</v>
      </c>
      <c r="B188">
        <f t="shared" si="45"/>
        <v>-153</v>
      </c>
      <c r="C188" s="4">
        <f>Input!I189</f>
        <v>0</v>
      </c>
      <c r="D188">
        <f t="shared" si="46"/>
        <v>-5085.7351571428571</v>
      </c>
      <c r="E188">
        <f t="shared" si="47"/>
        <v>40311.396980490048</v>
      </c>
      <c r="F188">
        <f t="shared" si="48"/>
        <v>2060899606.3217025</v>
      </c>
      <c r="G188">
        <f t="shared" si="49"/>
        <v>704987619.02378309</v>
      </c>
      <c r="L188">
        <f>Input!J189</f>
        <v>0</v>
      </c>
      <c r="M188">
        <f t="shared" si="50"/>
        <v>-17.954624571428212</v>
      </c>
      <c r="N188">
        <f t="shared" si="51"/>
        <v>2.277157549520858</v>
      </c>
      <c r="O188">
        <f t="shared" si="52"/>
        <v>5.1854465053398391</v>
      </c>
      <c r="P188">
        <f t="shared" si="53"/>
        <v>41970.967727739677</v>
      </c>
    </row>
    <row r="189" spans="1:16" x14ac:dyDescent="0.25">
      <c r="A189">
        <f>Input!G190</f>
        <v>0</v>
      </c>
      <c r="B189">
        <f t="shared" si="45"/>
        <v>-153</v>
      </c>
      <c r="C189" s="4">
        <f>Input!I190</f>
        <v>0</v>
      </c>
      <c r="D189">
        <f t="shared" si="46"/>
        <v>-5085.7351571428571</v>
      </c>
      <c r="E189">
        <f t="shared" si="47"/>
        <v>40313.674138039569</v>
      </c>
      <c r="F189">
        <f t="shared" si="48"/>
        <v>2061106364.3514967</v>
      </c>
      <c r="G189">
        <f t="shared" si="49"/>
        <v>705108548.57543218</v>
      </c>
      <c r="L189">
        <f>Input!J190</f>
        <v>0</v>
      </c>
      <c r="M189">
        <f t="shared" si="50"/>
        <v>-17.954624571428212</v>
      </c>
      <c r="N189">
        <f t="shared" si="51"/>
        <v>2.277157549520858</v>
      </c>
      <c r="O189">
        <f t="shared" si="52"/>
        <v>5.1854465053398391</v>
      </c>
      <c r="P189">
        <f t="shared" si="53"/>
        <v>41970.967727739677</v>
      </c>
    </row>
    <row r="190" spans="1:16" x14ac:dyDescent="0.25">
      <c r="A190">
        <f>Input!G191</f>
        <v>0</v>
      </c>
      <c r="B190">
        <f t="shared" si="45"/>
        <v>-153</v>
      </c>
      <c r="C190" s="4">
        <f>Input!I191</f>
        <v>0</v>
      </c>
      <c r="D190">
        <f t="shared" si="46"/>
        <v>-5085.7351571428571</v>
      </c>
      <c r="E190">
        <f t="shared" si="47"/>
        <v>40315.95129558909</v>
      </c>
      <c r="F190">
        <f t="shared" si="48"/>
        <v>2061313132.7521837</v>
      </c>
      <c r="G190">
        <f t="shared" si="49"/>
        <v>705229488.49797428</v>
      </c>
      <c r="L190">
        <f>Input!J191</f>
        <v>0</v>
      </c>
      <c r="M190">
        <f t="shared" si="50"/>
        <v>-17.954624571428212</v>
      </c>
      <c r="N190">
        <f t="shared" si="51"/>
        <v>2.277157549520858</v>
      </c>
      <c r="O190">
        <f t="shared" si="52"/>
        <v>5.1854465053398391</v>
      </c>
      <c r="P190">
        <f t="shared" si="53"/>
        <v>41970.967727739677</v>
      </c>
    </row>
    <row r="191" spans="1:16" x14ac:dyDescent="0.25">
      <c r="A191">
        <f>Input!G192</f>
        <v>0</v>
      </c>
      <c r="B191">
        <f t="shared" si="45"/>
        <v>-153</v>
      </c>
      <c r="C191" s="4">
        <f>Input!I192</f>
        <v>0</v>
      </c>
      <c r="D191">
        <f t="shared" si="46"/>
        <v>-5085.7351571428571</v>
      </c>
      <c r="E191">
        <f t="shared" si="47"/>
        <v>40318.22845313861</v>
      </c>
      <c r="F191">
        <f t="shared" si="48"/>
        <v>2061519911.5237639</v>
      </c>
      <c r="G191">
        <f t="shared" si="49"/>
        <v>705350438.79140937</v>
      </c>
      <c r="L191">
        <f>Input!J192</f>
        <v>0</v>
      </c>
      <c r="M191">
        <f t="shared" si="50"/>
        <v>-17.954624571428212</v>
      </c>
      <c r="N191">
        <f t="shared" si="51"/>
        <v>2.277157549520858</v>
      </c>
      <c r="O191">
        <f t="shared" si="52"/>
        <v>5.1854465053398391</v>
      </c>
      <c r="P191">
        <f t="shared" si="53"/>
        <v>41970.967727739677</v>
      </c>
    </row>
    <row r="192" spans="1:16" x14ac:dyDescent="0.25">
      <c r="A192">
        <f>Input!G193</f>
        <v>0</v>
      </c>
      <c r="B192">
        <f t="shared" si="45"/>
        <v>-153</v>
      </c>
      <c r="C192" s="4">
        <f>Input!I193</f>
        <v>0</v>
      </c>
      <c r="D192">
        <f t="shared" si="46"/>
        <v>-5085.7351571428571</v>
      </c>
      <c r="E192">
        <f t="shared" si="47"/>
        <v>40320.505610688131</v>
      </c>
      <c r="F192">
        <f t="shared" si="48"/>
        <v>2061726700.6662371</v>
      </c>
      <c r="G192">
        <f t="shared" si="49"/>
        <v>705471399.45573747</v>
      </c>
      <c r="L192">
        <f>Input!J193</f>
        <v>0</v>
      </c>
      <c r="M192">
        <f t="shared" si="50"/>
        <v>-17.954624571428212</v>
      </c>
      <c r="N192">
        <f t="shared" si="51"/>
        <v>2.277157549520858</v>
      </c>
      <c r="O192">
        <f t="shared" si="52"/>
        <v>5.1854465053398391</v>
      </c>
      <c r="P192">
        <f t="shared" si="53"/>
        <v>41970.967727739677</v>
      </c>
    </row>
    <row r="193" spans="1:16" x14ac:dyDescent="0.25">
      <c r="A193">
        <f>Input!G194</f>
        <v>0</v>
      </c>
      <c r="B193">
        <f t="shared" si="45"/>
        <v>-153</v>
      </c>
      <c r="C193" s="4">
        <f>Input!I194</f>
        <v>0</v>
      </c>
      <c r="D193">
        <f t="shared" si="46"/>
        <v>-5085.7351571428571</v>
      </c>
      <c r="E193">
        <f t="shared" si="47"/>
        <v>40322.782768237652</v>
      </c>
      <c r="F193">
        <f t="shared" si="48"/>
        <v>2061933500.1796031</v>
      </c>
      <c r="G193">
        <f t="shared" si="49"/>
        <v>705592370.49095857</v>
      </c>
      <c r="L193">
        <f>Input!J194</f>
        <v>0</v>
      </c>
      <c r="M193">
        <f t="shared" si="50"/>
        <v>-17.954624571428212</v>
      </c>
      <c r="N193">
        <f t="shared" si="51"/>
        <v>2.277157549520858</v>
      </c>
      <c r="O193">
        <f t="shared" si="52"/>
        <v>5.1854465053398391</v>
      </c>
      <c r="P193">
        <f t="shared" si="53"/>
        <v>41970.967727739677</v>
      </c>
    </row>
    <row r="194" spans="1:16" x14ac:dyDescent="0.25">
      <c r="A194">
        <f>Input!G195</f>
        <v>0</v>
      </c>
      <c r="B194">
        <f t="shared" si="45"/>
        <v>-153</v>
      </c>
      <c r="C194" s="4">
        <f>Input!I195</f>
        <v>0</v>
      </c>
      <c r="D194">
        <f t="shared" si="46"/>
        <v>-5085.7351571428571</v>
      </c>
      <c r="E194">
        <f t="shared" si="47"/>
        <v>40325.059925787173</v>
      </c>
      <c r="F194">
        <f t="shared" si="48"/>
        <v>2062140310.0638623</v>
      </c>
      <c r="G194">
        <f t="shared" si="49"/>
        <v>705713351.89707279</v>
      </c>
      <c r="L194">
        <f>Input!J195</f>
        <v>0</v>
      </c>
      <c r="M194">
        <f t="shared" si="50"/>
        <v>-17.954624571428212</v>
      </c>
      <c r="N194">
        <f t="shared" si="51"/>
        <v>2.277157549520858</v>
      </c>
      <c r="O194">
        <f t="shared" si="52"/>
        <v>5.1854465053398391</v>
      </c>
      <c r="P194">
        <f t="shared" si="53"/>
        <v>41970.967727739677</v>
      </c>
    </row>
    <row r="195" spans="1:16" x14ac:dyDescent="0.25">
      <c r="C195" s="4"/>
    </row>
    <row r="196" spans="1:16" x14ac:dyDescent="0.25">
      <c r="C196" s="4"/>
    </row>
    <row r="197" spans="1:16" x14ac:dyDescent="0.25">
      <c r="C197" s="4"/>
    </row>
    <row r="198" spans="1:16" x14ac:dyDescent="0.25">
      <c r="C198" s="4"/>
    </row>
    <row r="199" spans="1:16" x14ac:dyDescent="0.25">
      <c r="C199" s="4"/>
    </row>
    <row r="200" spans="1:16" x14ac:dyDescent="0.25">
      <c r="C200" s="4"/>
    </row>
    <row r="201" spans="1:16" x14ac:dyDescent="0.25">
      <c r="C201" s="4"/>
    </row>
    <row r="202" spans="1:16" x14ac:dyDescent="0.25">
      <c r="C202" s="4"/>
    </row>
    <row r="203" spans="1:16" x14ac:dyDescent="0.25">
      <c r="C203" s="4"/>
    </row>
    <row r="204" spans="1:16" x14ac:dyDescent="0.25">
      <c r="C204" s="4"/>
    </row>
    <row r="205" spans="1:16" x14ac:dyDescent="0.25">
      <c r="C205" s="4"/>
    </row>
    <row r="206" spans="1:16" x14ac:dyDescent="0.25">
      <c r="C206" s="4"/>
    </row>
    <row r="207" spans="1:16" x14ac:dyDescent="0.25">
      <c r="C207" s="4"/>
    </row>
    <row r="208" spans="1:16" x14ac:dyDescent="0.25">
      <c r="C208" s="4"/>
    </row>
    <row r="209" spans="3:3" x14ac:dyDescent="0.25">
      <c r="C209" s="4"/>
    </row>
    <row r="210" spans="3:3" x14ac:dyDescent="0.25">
      <c r="C210" s="4"/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K3" sqref="K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36" t="s">
        <v>18</v>
      </c>
      <c r="F1" s="36"/>
      <c r="G1" s="36"/>
      <c r="H1" s="36"/>
      <c r="I1" s="36"/>
      <c r="J1" s="36"/>
      <c r="K1" s="36"/>
      <c r="L1" s="36"/>
      <c r="N1" s="36" t="s">
        <v>19</v>
      </c>
      <c r="O1" s="36"/>
      <c r="P1" s="36"/>
      <c r="Q1" s="36"/>
      <c r="R1" s="36"/>
      <c r="S1" s="36"/>
      <c r="T1" s="36"/>
      <c r="U1" s="36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153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5085.7351571428571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70971954.894573569</v>
      </c>
      <c r="J3" s="2" t="s">
        <v>11</v>
      </c>
      <c r="K3" s="23">
        <f>SUM(H3:H167)</f>
        <v>303723467.86987865</v>
      </c>
      <c r="L3">
        <f>1-(K3/K5)</f>
        <v>0.94257015412790279</v>
      </c>
      <c r="N3">
        <f>Input!J4</f>
        <v>17.954624571428212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20617.015612819025</v>
      </c>
      <c r="S3" s="1" t="s">
        <v>11</v>
      </c>
      <c r="T3" s="23">
        <f>SUM(Q3:Q167)</f>
        <v>569563.44717962597</v>
      </c>
      <c r="U3" s="5">
        <f>1-(T3/T5)</f>
        <v>0.62732221552004763</v>
      </c>
      <c r="X3">
        <f>COUNT(B3:B500)</f>
        <v>81</v>
      </c>
      <c r="Z3">
        <v>578.28037316264226</v>
      </c>
      <c r="AA3">
        <v>2.7950913507624794E-2</v>
      </c>
      <c r="AB3">
        <v>2.7760187257807347</v>
      </c>
      <c r="AD3" s="37"/>
      <c r="AE3" s="37"/>
      <c r="AF3" s="37"/>
      <c r="AG3" s="37"/>
      <c r="AH3" s="37"/>
      <c r="AI3" s="37"/>
      <c r="AJ3" s="37"/>
      <c r="AK3" s="37"/>
    </row>
    <row r="4" spans="1:37" x14ac:dyDescent="0.25">
      <c r="A4">
        <f>Input!G5</f>
        <v>154</v>
      </c>
      <c r="B4">
        <f t="shared" ref="B4:B67" si="0">A4-$A$3</f>
        <v>1</v>
      </c>
      <c r="C4">
        <f t="shared" ref="C4:C67" si="1">B4*$AA$3</f>
        <v>2.7950913507624794E-2</v>
      </c>
      <c r="D4">
        <f t="shared" ref="D4:D67" si="2">POWER(C4,$AB$3)</f>
        <v>4.8659340792916818E-5</v>
      </c>
      <c r="E4" s="4">
        <f>Input!I5</f>
        <v>5102.9598048571424</v>
      </c>
      <c r="F4">
        <f t="shared" ref="F4:F67" si="3">E4-$E$3</f>
        <v>17.224647714285311</v>
      </c>
      <c r="G4">
        <f t="shared" ref="G4:G67" si="4">$Z$3*(1-EXP(-1*D4))</f>
        <v>2.8138057156390874E-2</v>
      </c>
      <c r="H4">
        <f t="shared" ref="H4:H67" si="5">(F4-G4)^2</f>
        <v>295.71994438772822</v>
      </c>
      <c r="I4">
        <f t="shared" ref="I4:I67" si="6">(G4-$J$4)^2</f>
        <v>70971480.798059791</v>
      </c>
      <c r="J4">
        <f>AVERAGE(E3:E167)</f>
        <v>8424.4854379702956</v>
      </c>
      <c r="K4" t="s">
        <v>5</v>
      </c>
      <c r="L4" t="s">
        <v>6</v>
      </c>
      <c r="N4">
        <f>Input!J5</f>
        <v>17.224647714285311</v>
      </c>
      <c r="O4">
        <f t="shared" ref="O4:O67" si="7">N4-$N$3</f>
        <v>-0.72997685714290128</v>
      </c>
      <c r="P4">
        <f t="shared" ref="P4:P67" si="8">POWER(C4,$AB$3)*EXP(-D4)*$Z$3*$AA$3*$AB$3</f>
        <v>2.1832423086434061E-3</v>
      </c>
      <c r="Q4">
        <f t="shared" ref="Q4:Q67" si="9">(O4-P4)^2</f>
        <v>0.53605841122889586</v>
      </c>
      <c r="R4">
        <f t="shared" ref="R4:R67" si="10">(P4-$S$4)^2</f>
        <v>20616.388650366433</v>
      </c>
      <c r="S4">
        <f>AVERAGE(N3:N167)</f>
        <v>143.58626540452616</v>
      </c>
      <c r="T4" t="s">
        <v>5</v>
      </c>
      <c r="U4" t="s">
        <v>6</v>
      </c>
      <c r="AD4" s="37"/>
      <c r="AE4" s="37"/>
      <c r="AF4" s="37"/>
      <c r="AG4" s="37"/>
      <c r="AH4" s="37"/>
      <c r="AI4" s="37"/>
      <c r="AJ4" s="37"/>
      <c r="AK4" s="37"/>
    </row>
    <row r="5" spans="1:37" x14ac:dyDescent="0.25">
      <c r="A5">
        <f>Input!G6</f>
        <v>155</v>
      </c>
      <c r="B5">
        <f t="shared" si="0"/>
        <v>2</v>
      </c>
      <c r="C5">
        <f t="shared" si="1"/>
        <v>5.5901827015249587E-2</v>
      </c>
      <c r="D5">
        <f t="shared" si="2"/>
        <v>3.3329678623678381E-4</v>
      </c>
      <c r="E5" s="4">
        <f>Input!I6</f>
        <v>5119.8756161428564</v>
      </c>
      <c r="F5">
        <f t="shared" si="3"/>
        <v>34.140458999999282</v>
      </c>
      <c r="G5">
        <f t="shared" si="4"/>
        <v>0.19270687384411697</v>
      </c>
      <c r="H5">
        <f t="shared" si="5"/>
        <v>1152.4498744188725</v>
      </c>
      <c r="I5">
        <f t="shared" si="6"/>
        <v>70968708.019204512</v>
      </c>
      <c r="K5">
        <f>SUM(I3:I167)</f>
        <v>5288599738.6499281</v>
      </c>
      <c r="L5" s="5">
        <f>1-((1-L3)*(X3-1)/(X3-1-1))</f>
        <v>0.94184319405357242</v>
      </c>
      <c r="N5">
        <f>Input!J6</f>
        <v>16.915811285713971</v>
      </c>
      <c r="O5">
        <f t="shared" si="7"/>
        <v>-1.0388132857142409</v>
      </c>
      <c r="P5">
        <f t="shared" si="8"/>
        <v>1.4950070042209955E-2</v>
      </c>
      <c r="Q5">
        <f t="shared" si="9"/>
        <v>1.1104172099350966</v>
      </c>
      <c r="R5">
        <f t="shared" si="10"/>
        <v>20612.722586873828</v>
      </c>
      <c r="T5">
        <f>SUM(R3:R167)</f>
        <v>1528299.9709102993</v>
      </c>
      <c r="U5" s="5">
        <f>1-((1-U3)*(X3-1)/(X3-1-1))</f>
        <v>0.62260477521017488</v>
      </c>
      <c r="X5" s="17"/>
      <c r="Y5" s="18"/>
      <c r="AD5" s="37"/>
      <c r="AE5" s="37"/>
      <c r="AF5" s="37"/>
      <c r="AG5" s="37"/>
      <c r="AH5" s="37"/>
      <c r="AI5" s="37"/>
      <c r="AJ5" s="37"/>
      <c r="AK5" s="37"/>
    </row>
    <row r="6" spans="1:37" x14ac:dyDescent="0.25">
      <c r="A6">
        <f>Input!G7</f>
        <v>156</v>
      </c>
      <c r="B6">
        <f t="shared" si="0"/>
        <v>3</v>
      </c>
      <c r="C6">
        <f t="shared" si="1"/>
        <v>8.3852740522874378E-2</v>
      </c>
      <c r="D6">
        <f t="shared" si="2"/>
        <v>1.0272206909301531E-3</v>
      </c>
      <c r="E6" s="4">
        <f>Input!I7</f>
        <v>5137.507366428571</v>
      </c>
      <c r="F6">
        <f t="shared" si="3"/>
        <v>51.77220928571387</v>
      </c>
      <c r="G6">
        <f t="shared" si="4"/>
        <v>0.59371657329053196</v>
      </c>
      <c r="H6">
        <f t="shared" si="5"/>
        <v>2619.2381163155692</v>
      </c>
      <c r="I6">
        <f t="shared" si="6"/>
        <v>70961951.733821005</v>
      </c>
      <c r="N6">
        <f>Input!J7</f>
        <v>17.631750285714588</v>
      </c>
      <c r="O6">
        <f t="shared" si="7"/>
        <v>-0.32287428571362398</v>
      </c>
      <c r="P6">
        <f t="shared" si="8"/>
        <v>4.6044153452238307E-2</v>
      </c>
      <c r="Q6">
        <f t="shared" si="9"/>
        <v>0.13610081475657604</v>
      </c>
      <c r="R6">
        <f t="shared" si="10"/>
        <v>20603.79511680725</v>
      </c>
      <c r="X6" s="19" t="s">
        <v>17</v>
      </c>
      <c r="Y6" s="25">
        <f>SQRT((U5-L5)^2)</f>
        <v>0.31923841884339754</v>
      </c>
      <c r="AD6" s="37"/>
      <c r="AE6" s="37"/>
      <c r="AF6" s="37"/>
      <c r="AG6" s="37"/>
      <c r="AH6" s="37"/>
      <c r="AI6" s="37"/>
      <c r="AJ6" s="37"/>
      <c r="AK6" s="37"/>
    </row>
    <row r="7" spans="1:37" x14ac:dyDescent="0.25">
      <c r="A7">
        <f>Input!G8</f>
        <v>157</v>
      </c>
      <c r="B7">
        <f t="shared" si="0"/>
        <v>4</v>
      </c>
      <c r="C7">
        <f t="shared" si="1"/>
        <v>0.11180365403049917</v>
      </c>
      <c r="D7">
        <f t="shared" si="2"/>
        <v>2.2829480610624918E-3</v>
      </c>
      <c r="E7" s="4">
        <f>Input!I8</f>
        <v>5155.2514208571429</v>
      </c>
      <c r="F7">
        <f t="shared" si="3"/>
        <v>69.516263714285742</v>
      </c>
      <c r="G7">
        <f t="shared" si="4"/>
        <v>1.3186782469590592</v>
      </c>
      <c r="H7">
        <f t="shared" si="5"/>
        <v>4650.9106635733287</v>
      </c>
      <c r="I7">
        <f t="shared" si="6"/>
        <v>70949738.262108147</v>
      </c>
      <c r="N7">
        <f>Input!J8</f>
        <v>17.744054428571872</v>
      </c>
      <c r="O7">
        <f t="shared" si="7"/>
        <v>-0.21057014285634068</v>
      </c>
      <c r="P7">
        <f t="shared" si="8"/>
        <v>0.10220247417293375</v>
      </c>
      <c r="Q7">
        <f t="shared" si="9"/>
        <v>9.7826709963341182E-2</v>
      </c>
      <c r="R7">
        <f t="shared" si="10"/>
        <v>20587.676315001561</v>
      </c>
      <c r="X7" s="21"/>
      <c r="Y7" s="22"/>
      <c r="AD7" s="37"/>
      <c r="AE7" s="37"/>
      <c r="AF7" s="37"/>
      <c r="AG7" s="37"/>
      <c r="AH7" s="37"/>
      <c r="AI7" s="37"/>
      <c r="AJ7" s="37"/>
      <c r="AK7" s="37"/>
    </row>
    <row r="8" spans="1:37" x14ac:dyDescent="0.25">
      <c r="A8">
        <f>Input!G9</f>
        <v>158</v>
      </c>
      <c r="B8">
        <f t="shared" si="0"/>
        <v>5</v>
      </c>
      <c r="C8">
        <f t="shared" si="1"/>
        <v>0.13975456753812396</v>
      </c>
      <c r="D8">
        <f t="shared" si="2"/>
        <v>4.2415055720941598E-3</v>
      </c>
      <c r="E8" s="4">
        <f>Input!I9</f>
        <v>5174.5536951428576</v>
      </c>
      <c r="F8">
        <f t="shared" si="3"/>
        <v>88.818538000000444</v>
      </c>
      <c r="G8">
        <f t="shared" si="4"/>
        <v>2.4475850328124493</v>
      </c>
      <c r="H8">
        <f t="shared" si="5"/>
        <v>7459.9415164601996</v>
      </c>
      <c r="I8">
        <f t="shared" si="6"/>
        <v>70930721.596311808</v>
      </c>
      <c r="N8">
        <f>Input!J9</f>
        <v>19.302274285714702</v>
      </c>
      <c r="O8">
        <f t="shared" si="7"/>
        <v>1.3476497142864901</v>
      </c>
      <c r="P8">
        <f t="shared" si="8"/>
        <v>0.18951117733468156</v>
      </c>
      <c r="Q8">
        <f t="shared" si="9"/>
        <v>1.3412848707728755</v>
      </c>
      <c r="R8">
        <f t="shared" si="10"/>
        <v>20562.629122893559</v>
      </c>
      <c r="AD8" s="37"/>
      <c r="AE8" s="37"/>
      <c r="AF8" s="37"/>
      <c r="AG8" s="37"/>
      <c r="AH8" s="37"/>
      <c r="AI8" s="37"/>
      <c r="AJ8" s="37"/>
      <c r="AK8" s="37"/>
    </row>
    <row r="9" spans="1:37" x14ac:dyDescent="0.25">
      <c r="A9">
        <f>Input!G10</f>
        <v>159</v>
      </c>
      <c r="B9">
        <f t="shared" si="0"/>
        <v>6</v>
      </c>
      <c r="C9">
        <f t="shared" si="1"/>
        <v>0.16770548104574876</v>
      </c>
      <c r="D9">
        <f t="shared" si="2"/>
        <v>7.0360458950727602E-3</v>
      </c>
      <c r="E9" s="4">
        <f>Input!I10</f>
        <v>5195.4282274285715</v>
      </c>
      <c r="F9">
        <f t="shared" si="3"/>
        <v>109.69307028571438</v>
      </c>
      <c r="G9">
        <f t="shared" si="4"/>
        <v>4.0545266012515082</v>
      </c>
      <c r="H9">
        <f t="shared" si="5"/>
        <v>11159.50191177417</v>
      </c>
      <c r="I9">
        <f t="shared" si="6"/>
        <v>70903656.733139291</v>
      </c>
      <c r="N9">
        <f>Input!J10</f>
        <v>20.87453228571394</v>
      </c>
      <c r="O9">
        <f t="shared" si="7"/>
        <v>2.9199077142857277</v>
      </c>
      <c r="P9">
        <f t="shared" si="8"/>
        <v>0.31349440766667019</v>
      </c>
      <c r="Q9">
        <f t="shared" si="9"/>
        <v>6.7933903249208898</v>
      </c>
      <c r="R9">
        <f t="shared" si="10"/>
        <v>20527.086909118541</v>
      </c>
      <c r="AD9" s="37"/>
      <c r="AE9" s="37"/>
      <c r="AF9" s="37"/>
      <c r="AG9" s="37"/>
      <c r="AH9" s="37"/>
      <c r="AI9" s="37"/>
      <c r="AJ9" s="37"/>
      <c r="AK9" s="37"/>
    </row>
    <row r="10" spans="1:37" x14ac:dyDescent="0.25">
      <c r="A10">
        <f>Input!G11</f>
        <v>160</v>
      </c>
      <c r="B10">
        <f t="shared" si="0"/>
        <v>7</v>
      </c>
      <c r="C10">
        <f t="shared" si="1"/>
        <v>0.19565639455337355</v>
      </c>
      <c r="D10">
        <f t="shared" si="2"/>
        <v>1.0793795988231446E-2</v>
      </c>
      <c r="E10" s="4">
        <f>Input!I11</f>
        <v>5215.5306687142856</v>
      </c>
      <c r="F10">
        <f t="shared" si="3"/>
        <v>129.79551157142851</v>
      </c>
      <c r="G10">
        <f t="shared" si="4"/>
        <v>6.2082746717893311</v>
      </c>
      <c r="H10">
        <f t="shared" si="5"/>
        <v>15273.805124487537</v>
      </c>
      <c r="I10">
        <f t="shared" si="6"/>
        <v>70867390.398113146</v>
      </c>
      <c r="N10">
        <f>Input!J11</f>
        <v>20.102441285714121</v>
      </c>
      <c r="O10">
        <f t="shared" si="7"/>
        <v>2.1478167142859093</v>
      </c>
      <c r="P10">
        <f t="shared" si="8"/>
        <v>0.47911897337772874</v>
      </c>
      <c r="Q10">
        <f t="shared" si="9"/>
        <v>2.7845521505120652</v>
      </c>
      <c r="R10">
        <f t="shared" si="10"/>
        <v>20479.655359666162</v>
      </c>
      <c r="AD10" s="37"/>
      <c r="AE10" s="37"/>
      <c r="AF10" s="37"/>
      <c r="AG10" s="37"/>
      <c r="AH10" s="37"/>
      <c r="AI10" s="37"/>
      <c r="AJ10" s="37"/>
      <c r="AK10" s="37"/>
    </row>
    <row r="11" spans="1:37" x14ac:dyDescent="0.25">
      <c r="A11">
        <f>Input!G12</f>
        <v>161</v>
      </c>
      <c r="B11">
        <f t="shared" si="0"/>
        <v>8</v>
      </c>
      <c r="C11">
        <f t="shared" si="1"/>
        <v>0.22360730806099835</v>
      </c>
      <c r="D11">
        <f t="shared" si="2"/>
        <v>1.5637270038980643E-2</v>
      </c>
      <c r="E11" s="4">
        <f>Input!I12</f>
        <v>5235.8015662857142</v>
      </c>
      <c r="F11">
        <f t="shared" si="3"/>
        <v>150.06640914285708</v>
      </c>
      <c r="G11">
        <f t="shared" si="4"/>
        <v>8.9723916678438211</v>
      </c>
      <c r="H11">
        <f t="shared" si="5"/>
        <v>19907.521767239348</v>
      </c>
      <c r="I11">
        <f t="shared" si="6"/>
        <v>70820859.832486778</v>
      </c>
      <c r="N11">
        <f>Input!J12</f>
        <v>20.270897571428577</v>
      </c>
      <c r="O11">
        <f t="shared" si="7"/>
        <v>2.3162730000003648</v>
      </c>
      <c r="P11">
        <f t="shared" si="8"/>
        <v>0.69075908603340519</v>
      </c>
      <c r="Q11">
        <f t="shared" si="9"/>
        <v>2.6422954845001843</v>
      </c>
      <c r="R11">
        <f t="shared" si="10"/>
        <v>20419.125726018403</v>
      </c>
      <c r="AD11" s="37"/>
      <c r="AE11" s="37"/>
      <c r="AF11" s="37"/>
      <c r="AG11" s="37"/>
      <c r="AH11" s="37"/>
      <c r="AI11" s="37"/>
      <c r="AJ11" s="37"/>
      <c r="AK11" s="37"/>
    </row>
    <row r="12" spans="1:37" x14ac:dyDescent="0.25">
      <c r="A12">
        <f>Input!G13</f>
        <v>162</v>
      </c>
      <c r="B12">
        <f t="shared" si="0"/>
        <v>9</v>
      </c>
      <c r="C12">
        <f t="shared" si="1"/>
        <v>0.25155822156862312</v>
      </c>
      <c r="D12">
        <f t="shared" si="2"/>
        <v>2.1685093358860746E-2</v>
      </c>
      <c r="E12" s="4">
        <f>Input!I13</f>
        <v>5255.9320837142868</v>
      </c>
      <c r="F12">
        <f t="shared" si="3"/>
        <v>170.19692657142969</v>
      </c>
      <c r="G12">
        <f t="shared" si="4"/>
        <v>12.405075160024397</v>
      </c>
      <c r="H12">
        <f t="shared" si="5"/>
        <v>24898.268371839</v>
      </c>
      <c r="I12">
        <f t="shared" si="6"/>
        <v>70763096.030378178</v>
      </c>
      <c r="N12">
        <f>Input!J13</f>
        <v>20.130517428572603</v>
      </c>
      <c r="O12">
        <f t="shared" si="7"/>
        <v>2.1758928571443903</v>
      </c>
      <c r="P12">
        <f t="shared" si="8"/>
        <v>0.95213916594707526</v>
      </c>
      <c r="Q12">
        <f t="shared" si="9"/>
        <v>1.4975730967190535</v>
      </c>
      <c r="R12">
        <f t="shared" si="10"/>
        <v>20344.493967842915</v>
      </c>
      <c r="AD12" s="37"/>
      <c r="AE12" s="37"/>
      <c r="AF12" s="37"/>
      <c r="AG12" s="37"/>
      <c r="AH12" s="37"/>
      <c r="AI12" s="37"/>
      <c r="AJ12" s="37"/>
      <c r="AK12" s="37"/>
    </row>
    <row r="13" spans="1:37" x14ac:dyDescent="0.25">
      <c r="A13">
        <f>Input!G14</f>
        <v>163</v>
      </c>
      <c r="B13">
        <f t="shared" si="0"/>
        <v>10</v>
      </c>
      <c r="C13">
        <f t="shared" si="1"/>
        <v>0.27950913507624792</v>
      </c>
      <c r="D13">
        <f t="shared" si="2"/>
        <v>2.9052596129501642E-2</v>
      </c>
      <c r="E13" s="4">
        <f>Input!I14</f>
        <v>5275.7116505714284</v>
      </c>
      <c r="F13">
        <f t="shared" si="3"/>
        <v>189.9764934285713</v>
      </c>
      <c r="G13">
        <f t="shared" si="4"/>
        <v>16.558842749890477</v>
      </c>
      <c r="H13">
        <f t="shared" si="5"/>
        <v>30073.681566912965</v>
      </c>
      <c r="I13">
        <f t="shared" si="6"/>
        <v>70693229.630614609</v>
      </c>
      <c r="N13">
        <f>Input!J14</f>
        <v>19.779566857141617</v>
      </c>
      <c r="O13">
        <f t="shared" si="7"/>
        <v>1.824942285713405</v>
      </c>
      <c r="P13">
        <f t="shared" si="8"/>
        <v>1.2662644516870174</v>
      </c>
      <c r="Q13">
        <f t="shared" si="9"/>
        <v>0.31212092223241589</v>
      </c>
      <c r="R13">
        <f t="shared" si="10"/>
        <v>20254.982671216134</v>
      </c>
      <c r="AD13" s="37"/>
      <c r="AE13" s="37"/>
      <c r="AF13" s="37"/>
      <c r="AG13" s="37"/>
      <c r="AH13" s="37"/>
      <c r="AI13" s="37"/>
      <c r="AJ13" s="37"/>
      <c r="AK13" s="37"/>
    </row>
    <row r="14" spans="1:37" x14ac:dyDescent="0.25">
      <c r="A14">
        <f>Input!G15</f>
        <v>164</v>
      </c>
      <c r="B14">
        <f t="shared" si="0"/>
        <v>11</v>
      </c>
      <c r="C14">
        <f t="shared" si="1"/>
        <v>0.30746004858387271</v>
      </c>
      <c r="D14">
        <f t="shared" si="2"/>
        <v>3.7852260126577796E-2</v>
      </c>
      <c r="E14" s="4">
        <f>Input!I15</f>
        <v>5296.8107911428579</v>
      </c>
      <c r="F14">
        <f t="shared" si="3"/>
        <v>211.07563400000072</v>
      </c>
      <c r="G14">
        <f t="shared" si="4"/>
        <v>21.480118932853156</v>
      </c>
      <c r="H14">
        <f t="shared" si="5"/>
        <v>35946.459333576982</v>
      </c>
      <c r="I14">
        <f t="shared" si="6"/>
        <v>70610498.39177154</v>
      </c>
      <c r="N14">
        <f>Input!J15</f>
        <v>21.099140571429416</v>
      </c>
      <c r="O14">
        <f t="shared" si="7"/>
        <v>3.1445160000012038</v>
      </c>
      <c r="P14">
        <f t="shared" si="8"/>
        <v>1.6353459454415022</v>
      </c>
      <c r="Q14">
        <f t="shared" si="9"/>
        <v>2.2775942535797324</v>
      </c>
      <c r="R14">
        <f t="shared" si="10"/>
        <v>20150.063535279536</v>
      </c>
      <c r="AD14" s="37"/>
      <c r="AE14" s="37"/>
      <c r="AF14" s="37"/>
      <c r="AG14" s="37"/>
      <c r="AH14" s="37"/>
      <c r="AI14" s="37"/>
      <c r="AJ14" s="37"/>
      <c r="AK14" s="37"/>
    </row>
    <row r="15" spans="1:37" x14ac:dyDescent="0.25">
      <c r="A15">
        <f>Input!G16</f>
        <v>165</v>
      </c>
      <c r="B15">
        <f t="shared" si="0"/>
        <v>12</v>
      </c>
      <c r="C15">
        <f t="shared" si="1"/>
        <v>0.33541096209149751</v>
      </c>
      <c r="D15">
        <f t="shared" si="2"/>
        <v>4.8194066060665529E-2</v>
      </c>
      <c r="E15" s="4">
        <f>Input!I16</f>
        <v>5317.5589812857152</v>
      </c>
      <c r="F15">
        <f t="shared" si="3"/>
        <v>231.82382414285803</v>
      </c>
      <c r="G15">
        <f t="shared" si="4"/>
        <v>27.208765771331912</v>
      </c>
      <c r="H15">
        <f t="shared" si="5"/>
        <v>41867.322112383037</v>
      </c>
      <c r="I15">
        <f t="shared" si="6"/>
        <v>70514255.509456888</v>
      </c>
      <c r="N15">
        <f>Input!J16</f>
        <v>20.748190142857311</v>
      </c>
      <c r="O15">
        <f t="shared" si="7"/>
        <v>2.7935655714290988</v>
      </c>
      <c r="P15">
        <f t="shared" si="8"/>
        <v>2.0607248201126223</v>
      </c>
      <c r="Q15">
        <f t="shared" si="9"/>
        <v>0.5370555667900978</v>
      </c>
      <c r="R15">
        <f t="shared" si="10"/>
        <v>20029.478637710483</v>
      </c>
      <c r="AD15" s="37"/>
      <c r="AE15" s="37"/>
      <c r="AF15" s="37"/>
      <c r="AG15" s="37"/>
      <c r="AH15" s="37"/>
      <c r="AI15" s="37"/>
      <c r="AJ15" s="37"/>
      <c r="AK15" s="37"/>
    </row>
    <row r="16" spans="1:37" x14ac:dyDescent="0.25">
      <c r="A16">
        <f>Input!G17</f>
        <v>166</v>
      </c>
      <c r="B16">
        <f t="shared" si="0"/>
        <v>13</v>
      </c>
      <c r="C16">
        <f t="shared" si="1"/>
        <v>0.36336187559912231</v>
      </c>
      <c r="D16">
        <f t="shared" si="2"/>
        <v>6.0185770748216294E-2</v>
      </c>
      <c r="E16" s="4">
        <f>Input!I17</f>
        <v>5337.8298788571428</v>
      </c>
      <c r="F16">
        <f t="shared" si="3"/>
        <v>252.0947217142857</v>
      </c>
      <c r="G16">
        <f t="shared" si="4"/>
        <v>33.777589335945748</v>
      </c>
      <c r="H16">
        <f t="shared" si="5"/>
        <v>47662.370289901606</v>
      </c>
      <c r="I16">
        <f t="shared" si="6"/>
        <v>70403978.201134101</v>
      </c>
      <c r="N16">
        <f>Input!J17</f>
        <v>20.270897571427668</v>
      </c>
      <c r="O16">
        <f t="shared" si="7"/>
        <v>2.3162729999994554</v>
      </c>
      <c r="P16">
        <f t="shared" si="8"/>
        <v>2.5428007372470898</v>
      </c>
      <c r="Q16">
        <f t="shared" si="9"/>
        <v>5.1314815742533298E-2</v>
      </c>
      <c r="R16">
        <f t="shared" si="10"/>
        <v>19893.258925349997</v>
      </c>
      <c r="AD16" s="37"/>
      <c r="AE16" s="37"/>
      <c r="AF16" s="37"/>
      <c r="AG16" s="37"/>
      <c r="AH16" s="37"/>
      <c r="AI16" s="37"/>
      <c r="AJ16" s="37"/>
      <c r="AK16" s="37"/>
    </row>
    <row r="17" spans="1:37" x14ac:dyDescent="0.25">
      <c r="A17">
        <f>Input!G18</f>
        <v>167</v>
      </c>
      <c r="B17">
        <f t="shared" si="0"/>
        <v>14</v>
      </c>
      <c r="C17">
        <f t="shared" si="1"/>
        <v>0.39131278910674711</v>
      </c>
      <c r="D17">
        <f t="shared" si="2"/>
        <v>7.393313299256031E-2</v>
      </c>
      <c r="E17" s="4">
        <f>Input!I18</f>
        <v>5357.8761681428578</v>
      </c>
      <c r="F17">
        <f t="shared" si="3"/>
        <v>272.14101100000062</v>
      </c>
      <c r="G17">
        <f t="shared" si="4"/>
        <v>41.21184853813071</v>
      </c>
      <c r="H17">
        <f t="shared" si="5"/>
        <v>53328.278075340706</v>
      </c>
      <c r="I17">
        <f t="shared" si="6"/>
        <v>70279276.075270861</v>
      </c>
      <c r="N17">
        <f>Input!J18</f>
        <v>20.04628928571492</v>
      </c>
      <c r="O17">
        <f t="shared" si="7"/>
        <v>2.0916647142867077</v>
      </c>
      <c r="P17">
        <f t="shared" si="8"/>
        <v>3.0809681505881286</v>
      </c>
      <c r="Q17">
        <f t="shared" si="9"/>
        <v>0.97872128907779943</v>
      </c>
      <c r="R17">
        <f t="shared" si="10"/>
        <v>19741.738556417487</v>
      </c>
      <c r="AD17" s="37"/>
      <c r="AE17" s="37"/>
      <c r="AF17" s="37"/>
      <c r="AG17" s="37"/>
      <c r="AH17" s="37"/>
      <c r="AI17" s="37"/>
      <c r="AJ17" s="37"/>
      <c r="AK17" s="37"/>
    </row>
    <row r="18" spans="1:37" x14ac:dyDescent="0.25">
      <c r="A18">
        <f>Input!G19</f>
        <v>168</v>
      </c>
      <c r="B18">
        <f t="shared" si="0"/>
        <v>15</v>
      </c>
      <c r="C18">
        <f t="shared" si="1"/>
        <v>0.4192637026143719</v>
      </c>
      <c r="D18">
        <f t="shared" si="2"/>
        <v>8.9540100900522085E-2</v>
      </c>
      <c r="E18" s="4">
        <f>Input!I19</f>
        <v>5378.5260921428571</v>
      </c>
      <c r="F18">
        <f t="shared" si="3"/>
        <v>292.79093499999999</v>
      </c>
      <c r="G18">
        <f t="shared" si="4"/>
        <v>49.528789830806097</v>
      </c>
      <c r="H18">
        <f t="shared" si="5"/>
        <v>59176.471272317969</v>
      </c>
      <c r="I18">
        <f t="shared" si="6"/>
        <v>70139898.858215824</v>
      </c>
      <c r="N18">
        <f>Input!J19</f>
        <v>20.649923999999373</v>
      </c>
      <c r="O18">
        <f t="shared" si="7"/>
        <v>2.6952994285711611</v>
      </c>
      <c r="P18">
        <f t="shared" si="8"/>
        <v>3.6735644021853897</v>
      </c>
      <c r="Q18">
        <f t="shared" si="9"/>
        <v>0.95700235860044736</v>
      </c>
      <c r="R18">
        <f t="shared" si="10"/>
        <v>19575.563901770412</v>
      </c>
      <c r="AD18" s="37"/>
      <c r="AE18" s="37"/>
      <c r="AF18" s="37"/>
      <c r="AG18" s="37"/>
      <c r="AH18" s="37"/>
      <c r="AI18" s="37"/>
      <c r="AJ18" s="37"/>
      <c r="AK18" s="37"/>
    </row>
    <row r="19" spans="1:37" x14ac:dyDescent="0.25">
      <c r="A19">
        <f>Input!G20</f>
        <v>169</v>
      </c>
      <c r="B19">
        <f t="shared" si="0"/>
        <v>16</v>
      </c>
      <c r="C19">
        <f t="shared" si="1"/>
        <v>0.4472146161219967</v>
      </c>
      <c r="D19">
        <f t="shared" si="2"/>
        <v>0.10710896951295473</v>
      </c>
      <c r="E19" s="4">
        <f>Input!I20</f>
        <v>5399.5129285714283</v>
      </c>
      <c r="F19">
        <f t="shared" si="3"/>
        <v>313.77777142857121</v>
      </c>
      <c r="G19">
        <f t="shared" si="4"/>
        <v>58.737229137689312</v>
      </c>
      <c r="H19">
        <f t="shared" si="5"/>
        <v>65045.678212027109</v>
      </c>
      <c r="I19">
        <f t="shared" si="6"/>
        <v>69985743.093585968</v>
      </c>
      <c r="N19">
        <f>Input!J20</f>
        <v>20.986836428571223</v>
      </c>
      <c r="O19">
        <f t="shared" si="7"/>
        <v>3.032211857143011</v>
      </c>
      <c r="P19">
        <f t="shared" si="8"/>
        <v>4.3178331556667091</v>
      </c>
      <c r="Q19">
        <f t="shared" si="9"/>
        <v>1.6528221232177598</v>
      </c>
      <c r="R19">
        <f t="shared" si="10"/>
        <v>19395.696221055157</v>
      </c>
    </row>
    <row r="20" spans="1:37" x14ac:dyDescent="0.25">
      <c r="A20">
        <f>Input!G21</f>
        <v>170</v>
      </c>
      <c r="B20">
        <f t="shared" si="0"/>
        <v>17</v>
      </c>
      <c r="C20">
        <f t="shared" si="1"/>
        <v>0.4751655296296215</v>
      </c>
      <c r="D20">
        <f t="shared" si="2"/>
        <v>0.12674051512452342</v>
      </c>
      <c r="E20" s="4">
        <f>Input!I21</f>
        <v>5420.3734228571429</v>
      </c>
      <c r="F20">
        <f t="shared" si="3"/>
        <v>334.63826571428581</v>
      </c>
      <c r="G20">
        <f t="shared" si="4"/>
        <v>68.837200667609224</v>
      </c>
      <c r="H20">
        <f t="shared" si="5"/>
        <v>70650.206179947592</v>
      </c>
      <c r="I20">
        <f t="shared" si="6"/>
        <v>69816857.465539485</v>
      </c>
      <c r="N20">
        <f>Input!J21</f>
        <v>20.860494285714594</v>
      </c>
      <c r="O20">
        <f t="shared" si="7"/>
        <v>2.9058697142863821</v>
      </c>
      <c r="P20">
        <f t="shared" si="8"/>
        <v>5.009906397950024</v>
      </c>
      <c r="Q20">
        <f t="shared" si="9"/>
        <v>4.4269703662022968</v>
      </c>
      <c r="R20">
        <f t="shared" si="10"/>
        <v>19203.407275519472</v>
      </c>
    </row>
    <row r="21" spans="1:37" x14ac:dyDescent="0.25">
      <c r="A21">
        <f>Input!G22</f>
        <v>171</v>
      </c>
      <c r="B21">
        <f t="shared" si="0"/>
        <v>18</v>
      </c>
      <c r="C21">
        <f t="shared" si="1"/>
        <v>0.50311644313724624</v>
      </c>
      <c r="D21">
        <f t="shared" si="2"/>
        <v>0.14853411098419592</v>
      </c>
      <c r="E21" s="4">
        <f>Input!I22</f>
        <v>5440.9250807142862</v>
      </c>
      <c r="F21">
        <f t="shared" si="3"/>
        <v>355.18992357142906</v>
      </c>
      <c r="G21">
        <f t="shared" si="4"/>
        <v>79.819690624347885</v>
      </c>
      <c r="H21">
        <f t="shared" si="5"/>
        <v>75828.765193329731</v>
      </c>
      <c r="I21">
        <f t="shared" si="6"/>
        <v>69633446.4349287</v>
      </c>
      <c r="N21">
        <f>Input!J22</f>
        <v>20.551657857143255</v>
      </c>
      <c r="O21">
        <f t="shared" si="7"/>
        <v>2.5970332857150424</v>
      </c>
      <c r="P21">
        <f t="shared" si="8"/>
        <v>5.7448078437272878</v>
      </c>
      <c r="Q21">
        <f t="shared" si="9"/>
        <v>9.9084846680691872</v>
      </c>
      <c r="R21">
        <f t="shared" si="10"/>
        <v>19000.267422485511</v>
      </c>
    </row>
    <row r="22" spans="1:37" x14ac:dyDescent="0.25">
      <c r="A22">
        <f>Input!G23</f>
        <v>172</v>
      </c>
      <c r="B22">
        <f t="shared" si="0"/>
        <v>19</v>
      </c>
      <c r="C22">
        <f t="shared" si="1"/>
        <v>0.53106735664487104</v>
      </c>
      <c r="D22">
        <f t="shared" si="2"/>
        <v>0.17258782790226207</v>
      </c>
      <c r="E22" s="4">
        <f>Input!I23</f>
        <v>5463.0068825714279</v>
      </c>
      <c r="F22">
        <f t="shared" si="3"/>
        <v>377.27172542857079</v>
      </c>
      <c r="G22">
        <f t="shared" si="4"/>
        <v>91.666472025465424</v>
      </c>
      <c r="H22">
        <f t="shared" si="5"/>
        <v>81570.360771452048</v>
      </c>
      <c r="I22">
        <f t="shared" si="6"/>
        <v>69435871.919209883</v>
      </c>
      <c r="N22">
        <f>Input!J23</f>
        <v>22.081801857141727</v>
      </c>
      <c r="O22">
        <f t="shared" si="7"/>
        <v>4.1271772857135147</v>
      </c>
      <c r="P22">
        <f t="shared" si="8"/>
        <v>6.516480078860555</v>
      </c>
      <c r="Q22">
        <f t="shared" si="9"/>
        <v>5.7087678373402486</v>
      </c>
      <c r="R22">
        <f t="shared" si="10"/>
        <v>18788.126049224054</v>
      </c>
    </row>
    <row r="23" spans="1:37" x14ac:dyDescent="0.25">
      <c r="A23">
        <f>Input!G24</f>
        <v>173</v>
      </c>
      <c r="B23">
        <f t="shared" si="0"/>
        <v>20</v>
      </c>
      <c r="C23">
        <f t="shared" si="1"/>
        <v>0.55901827015249583</v>
      </c>
      <c r="D23">
        <f t="shared" si="2"/>
        <v>0.1989985224626733</v>
      </c>
      <c r="E23" s="4">
        <f>Input!I24</f>
        <v>5486.6047902857154</v>
      </c>
      <c r="F23">
        <f t="shared" si="3"/>
        <v>400.86963314285822</v>
      </c>
      <c r="G23">
        <f t="shared" si="4"/>
        <v>104.35005477145602</v>
      </c>
      <c r="H23">
        <f t="shared" si="5"/>
        <v>87923.86035755412</v>
      </c>
      <c r="I23">
        <f t="shared" si="6"/>
        <v>69224652.794757307</v>
      </c>
      <c r="N23">
        <f>Input!J24</f>
        <v>23.59790771428743</v>
      </c>
      <c r="O23">
        <f t="shared" si="7"/>
        <v>5.6432831428592181</v>
      </c>
      <c r="P23">
        <f t="shared" si="8"/>
        <v>7.3178371728195879</v>
      </c>
      <c r="Q23">
        <f t="shared" si="9"/>
        <v>2.8041311992565152</v>
      </c>
      <c r="R23">
        <f t="shared" si="10"/>
        <v>18569.084532739762</v>
      </c>
    </row>
    <row r="24" spans="1:37" x14ac:dyDescent="0.25">
      <c r="A24">
        <f>Input!G25</f>
        <v>174</v>
      </c>
      <c r="B24">
        <f t="shared" si="0"/>
        <v>21</v>
      </c>
      <c r="C24">
        <f t="shared" si="1"/>
        <v>0.58696918366012063</v>
      </c>
      <c r="D24">
        <f t="shared" si="2"/>
        <v>0.22786191493996186</v>
      </c>
      <c r="E24" s="4">
        <f>Input!I25</f>
        <v>5512.7576172857143</v>
      </c>
      <c r="F24">
        <f t="shared" si="3"/>
        <v>427.0224601428572</v>
      </c>
      <c r="G24">
        <f t="shared" si="4"/>
        <v>117.83376269288975</v>
      </c>
      <c r="H24">
        <f t="shared" si="5"/>
        <v>95597.650630807504</v>
      </c>
      <c r="I24">
        <f t="shared" si="6"/>
        <v>69000462.05438894</v>
      </c>
      <c r="N24">
        <f>Input!J25</f>
        <v>26.152826999998979</v>
      </c>
      <c r="O24">
        <f t="shared" si="7"/>
        <v>8.1982024285707666</v>
      </c>
      <c r="P24">
        <f t="shared" si="8"/>
        <v>8.1408437791198107</v>
      </c>
      <c r="Q24">
        <f t="shared" si="9"/>
        <v>3.2900146668376463E-3</v>
      </c>
      <c r="R24">
        <f t="shared" si="10"/>
        <v>18345.46223928409</v>
      </c>
    </row>
    <row r="25" spans="1:37" x14ac:dyDescent="0.25">
      <c r="A25">
        <f>Input!G26</f>
        <v>175</v>
      </c>
      <c r="B25">
        <f t="shared" si="0"/>
        <v>22</v>
      </c>
      <c r="C25">
        <f t="shared" si="1"/>
        <v>0.61492009716774543</v>
      </c>
      <c r="D25">
        <f t="shared" si="2"/>
        <v>0.25927265857706872</v>
      </c>
      <c r="E25" s="4">
        <f>Input!I26</f>
        <v>5540.7775005714293</v>
      </c>
      <c r="F25">
        <f t="shared" si="3"/>
        <v>455.04234342857217</v>
      </c>
      <c r="G25">
        <f t="shared" si="4"/>
        <v>132.07194652377132</v>
      </c>
      <c r="H25">
        <f t="shared" si="5"/>
        <v>104309.87727684459</v>
      </c>
      <c r="I25">
        <f t="shared" si="6"/>
        <v>68764121.513124347</v>
      </c>
      <c r="N25">
        <f>Input!J26</f>
        <v>28.019883285714968</v>
      </c>
      <c r="O25">
        <f t="shared" si="7"/>
        <v>10.065258714286756</v>
      </c>
      <c r="P25">
        <f t="shared" si="8"/>
        <v>8.9766209373486117</v>
      </c>
      <c r="Q25">
        <f t="shared" si="9"/>
        <v>1.1851322093768248</v>
      </c>
      <c r="R25">
        <f t="shared" si="10"/>
        <v>18119.756383579945</v>
      </c>
    </row>
    <row r="26" spans="1:37" x14ac:dyDescent="0.25">
      <c r="A26">
        <f>Input!G27</f>
        <v>176</v>
      </c>
      <c r="B26">
        <f t="shared" si="0"/>
        <v>23</v>
      </c>
      <c r="C26">
        <f t="shared" si="1"/>
        <v>0.64287101067537022</v>
      </c>
      <c r="D26">
        <f t="shared" si="2"/>
        <v>0.29332440154764733</v>
      </c>
      <c r="E26" s="4">
        <f>Input!I27</f>
        <v>5571.2540368571426</v>
      </c>
      <c r="F26">
        <f t="shared" si="3"/>
        <v>485.5188797142855</v>
      </c>
      <c r="G26">
        <f t="shared" si="4"/>
        <v>147.01033861442042</v>
      </c>
      <c r="H26">
        <f t="shared" si="5"/>
        <v>114588.03239755903</v>
      </c>
      <c r="I26">
        <f t="shared" si="6"/>
        <v>68516594.020456567</v>
      </c>
      <c r="N26">
        <f>Input!J27</f>
        <v>30.476536285713337</v>
      </c>
      <c r="O26">
        <f t="shared" si="7"/>
        <v>12.521911714285125</v>
      </c>
      <c r="P26">
        <f t="shared" si="8"/>
        <v>9.8155779094059259</v>
      </c>
      <c r="Q26">
        <f t="shared" si="9"/>
        <v>7.3242426634319209</v>
      </c>
      <c r="R26">
        <f t="shared" si="10"/>
        <v>17894.596832917116</v>
      </c>
    </row>
    <row r="27" spans="1:37" x14ac:dyDescent="0.25">
      <c r="A27">
        <f>Input!G28</f>
        <v>177</v>
      </c>
      <c r="B27">
        <f t="shared" si="0"/>
        <v>24</v>
      </c>
      <c r="C27">
        <f t="shared" si="1"/>
        <v>0.67082192418299502</v>
      </c>
      <c r="D27">
        <f t="shared" si="2"/>
        <v>0.33010984267261845</v>
      </c>
      <c r="E27" s="4">
        <f>Input!I28</f>
        <v>5603.4291734285716</v>
      </c>
      <c r="F27">
        <f t="shared" si="3"/>
        <v>517.6940162857145</v>
      </c>
      <c r="G27">
        <f t="shared" si="4"/>
        <v>162.58655174633401</v>
      </c>
      <c r="H27">
        <f t="shared" si="5"/>
        <v>126101.31137158738</v>
      </c>
      <c r="I27">
        <f t="shared" si="6"/>
        <v>68258973.206188738</v>
      </c>
      <c r="N27">
        <f>Input!J28</f>
        <v>32.175136571428993</v>
      </c>
      <c r="O27">
        <f t="shared" si="7"/>
        <v>14.220512000000781</v>
      </c>
      <c r="P27">
        <f t="shared" si="8"/>
        <v>10.647568451594033</v>
      </c>
      <c r="Q27">
        <f t="shared" si="9"/>
        <v>12.765925600101404</v>
      </c>
      <c r="R27">
        <f t="shared" si="10"/>
        <v>17672.697147543528</v>
      </c>
    </row>
    <row r="28" spans="1:37" x14ac:dyDescent="0.25">
      <c r="A28">
        <f>Input!G29</f>
        <v>178</v>
      </c>
      <c r="B28">
        <f t="shared" si="0"/>
        <v>25</v>
      </c>
      <c r="C28">
        <f t="shared" si="1"/>
        <v>0.69877283769061982</v>
      </c>
      <c r="D28">
        <f t="shared" si="2"/>
        <v>0.36972078176456985</v>
      </c>
      <c r="E28" s="4">
        <f>Input!I29</f>
        <v>5636.1517925714288</v>
      </c>
      <c r="F28">
        <f t="shared" si="3"/>
        <v>550.41663542857168</v>
      </c>
      <c r="G28">
        <f t="shared" si="4"/>
        <v>178.73072071006024</v>
      </c>
      <c r="H28">
        <f t="shared" si="5"/>
        <v>138150.41920013653</v>
      </c>
      <c r="I28">
        <f t="shared" si="6"/>
        <v>67992470.857219428</v>
      </c>
      <c r="N28">
        <f>Input!J29</f>
        <v>32.722619142857184</v>
      </c>
      <c r="O28">
        <f t="shared" si="7"/>
        <v>14.767994571428972</v>
      </c>
      <c r="P28">
        <f t="shared" si="8"/>
        <v>11.462068974785389</v>
      </c>
      <c r="Q28">
        <f t="shared" si="9"/>
        <v>10.929144050543229</v>
      </c>
      <c r="R28">
        <f t="shared" si="10"/>
        <v>17456.803282204724</v>
      </c>
    </row>
    <row r="29" spans="1:37" x14ac:dyDescent="0.25">
      <c r="A29">
        <f>Input!G30</f>
        <v>179</v>
      </c>
      <c r="B29">
        <f t="shared" si="0"/>
        <v>26</v>
      </c>
      <c r="C29">
        <f t="shared" si="1"/>
        <v>0.72672375119824462</v>
      </c>
      <c r="D29">
        <f t="shared" si="2"/>
        <v>0.4122481653200773</v>
      </c>
      <c r="E29" s="4">
        <f>Input!I30</f>
        <v>5669.2674761428561</v>
      </c>
      <c r="F29">
        <f t="shared" si="3"/>
        <v>583.53231899999901</v>
      </c>
      <c r="G29">
        <f t="shared" si="4"/>
        <v>195.36628144273195</v>
      </c>
      <c r="H29">
        <f t="shared" si="5"/>
        <v>150672.87271290965</v>
      </c>
      <c r="I29">
        <f t="shared" si="6"/>
        <v>67718402.092328921</v>
      </c>
      <c r="N29">
        <f>Input!J30</f>
        <v>33.115683571427326</v>
      </c>
      <c r="O29">
        <f t="shared" si="7"/>
        <v>15.161058999999113</v>
      </c>
      <c r="P29">
        <f t="shared" si="8"/>
        <v>12.248375113537199</v>
      </c>
      <c r="Q29">
        <f t="shared" si="9"/>
        <v>8.4837274224548853</v>
      </c>
      <c r="R29">
        <f t="shared" si="10"/>
        <v>17249.641426087848</v>
      </c>
    </row>
    <row r="30" spans="1:37" x14ac:dyDescent="0.25">
      <c r="A30">
        <f>Input!G31</f>
        <v>180</v>
      </c>
      <c r="B30">
        <f t="shared" si="0"/>
        <v>27</v>
      </c>
      <c r="C30">
        <f t="shared" si="1"/>
        <v>0.75467466470586941</v>
      </c>
      <c r="D30">
        <f t="shared" si="2"/>
        <v>0.45778212815855479</v>
      </c>
      <c r="E30" s="4">
        <f>Input!I31</f>
        <v>5702.6498821428559</v>
      </c>
      <c r="F30">
        <f t="shared" si="3"/>
        <v>616.91472499999873</v>
      </c>
      <c r="G30">
        <f t="shared" si="4"/>
        <v>212.41087860079324</v>
      </c>
      <c r="H30">
        <f t="shared" si="5"/>
        <v>163623.36175175203</v>
      </c>
      <c r="I30">
        <f t="shared" si="6"/>
        <v>67438168.568643808</v>
      </c>
      <c r="N30">
        <f>Input!J31</f>
        <v>33.382405999999719</v>
      </c>
      <c r="O30">
        <f t="shared" si="7"/>
        <v>15.427781428571507</v>
      </c>
      <c r="P30">
        <f t="shared" si="8"/>
        <v>12.995812351487539</v>
      </c>
      <c r="Q30">
        <f t="shared" si="9"/>
        <v>5.9144735918926479</v>
      </c>
      <c r="R30">
        <f t="shared" si="10"/>
        <v>17053.866428597885</v>
      </c>
    </row>
    <row r="31" spans="1:37" x14ac:dyDescent="0.25">
      <c r="A31">
        <f>Input!G32</f>
        <v>181</v>
      </c>
      <c r="B31">
        <f t="shared" si="0"/>
        <v>28</v>
      </c>
      <c r="C31">
        <f t="shared" si="1"/>
        <v>0.78262557821349421</v>
      </c>
      <c r="D31">
        <f t="shared" si="2"/>
        <v>0.50641203150915115</v>
      </c>
      <c r="E31" s="4">
        <f>Input!I32</f>
        <v>5736.1024781428569</v>
      </c>
      <c r="F31">
        <f t="shared" si="3"/>
        <v>650.36732099999972</v>
      </c>
      <c r="G31">
        <f t="shared" si="4"/>
        <v>229.77738858617028</v>
      </c>
      <c r="H31">
        <f t="shared" si="5"/>
        <v>176895.89124786961</v>
      </c>
      <c r="I31">
        <f t="shared" si="6"/>
        <v>67153240.014640987</v>
      </c>
      <c r="N31">
        <f>Input!J32</f>
        <v>33.452596000000995</v>
      </c>
      <c r="O31">
        <f t="shared" si="7"/>
        <v>15.497971428572782</v>
      </c>
      <c r="P31">
        <f t="shared" si="8"/>
        <v>13.693955575918697</v>
      </c>
      <c r="Q31">
        <f t="shared" si="9"/>
        <v>3.2544731966272478</v>
      </c>
      <c r="R31">
        <f t="shared" si="10"/>
        <v>16872.012152610954</v>
      </c>
    </row>
    <row r="32" spans="1:37" x14ac:dyDescent="0.25">
      <c r="A32">
        <f>Input!G33</f>
        <v>182</v>
      </c>
      <c r="B32">
        <f t="shared" si="0"/>
        <v>29</v>
      </c>
      <c r="C32">
        <f t="shared" si="1"/>
        <v>0.81057649172111901</v>
      </c>
      <c r="D32">
        <f t="shared" si="2"/>
        <v>0.55822649796888613</v>
      </c>
      <c r="E32" s="4">
        <f>Input!I33</f>
        <v>5771.1273322857151</v>
      </c>
      <c r="F32">
        <f t="shared" si="3"/>
        <v>685.39217514285792</v>
      </c>
      <c r="G32">
        <f t="shared" si="4"/>
        <v>247.37504138057139</v>
      </c>
      <c r="H32">
        <f t="shared" si="5"/>
        <v>191859.00946932883</v>
      </c>
      <c r="I32">
        <f t="shared" si="6"/>
        <v>66865134.438015766</v>
      </c>
      <c r="N32">
        <f>Input!J33</f>
        <v>35.024854142858203</v>
      </c>
      <c r="O32">
        <f t="shared" si="7"/>
        <v>17.070229571429991</v>
      </c>
      <c r="P32">
        <f t="shared" si="8"/>
        <v>14.332851799650502</v>
      </c>
      <c r="Q32">
        <f t="shared" si="9"/>
        <v>7.4932370654324387</v>
      </c>
      <c r="R32">
        <f t="shared" si="10"/>
        <v>16706.444928513054</v>
      </c>
    </row>
    <row r="33" spans="1:18" x14ac:dyDescent="0.25">
      <c r="A33">
        <f>Input!G34</f>
        <v>183</v>
      </c>
      <c r="B33">
        <f t="shared" si="0"/>
        <v>30</v>
      </c>
      <c r="C33">
        <f t="shared" si="1"/>
        <v>0.83852740522874381</v>
      </c>
      <c r="D33">
        <f t="shared" si="2"/>
        <v>0.61331344369148577</v>
      </c>
      <c r="E33" s="4">
        <f>Input!I34</f>
        <v>5806.0819964285711</v>
      </c>
      <c r="F33">
        <f t="shared" si="3"/>
        <v>720.34683928571394</v>
      </c>
      <c r="G33">
        <f t="shared" si="4"/>
        <v>265.1106212064193</v>
      </c>
      <c r="H33">
        <f t="shared" si="5"/>
        <v>207240.0142511391</v>
      </c>
      <c r="I33">
        <f t="shared" si="6"/>
        <v>66575397.400440536</v>
      </c>
      <c r="N33">
        <f>Input!J34</f>
        <v>34.954664142856018</v>
      </c>
      <c r="O33">
        <f t="shared" si="7"/>
        <v>17.000039571427806</v>
      </c>
      <c r="P33">
        <f t="shared" si="8"/>
        <v>14.903239831189785</v>
      </c>
      <c r="Q33">
        <f t="shared" si="9"/>
        <v>4.3965691506622324</v>
      </c>
      <c r="R33">
        <f t="shared" si="10"/>
        <v>16559.321070707945</v>
      </c>
    </row>
    <row r="34" spans="1:18" x14ac:dyDescent="0.25">
      <c r="A34">
        <f>Input!G35</f>
        <v>184</v>
      </c>
      <c r="B34">
        <f t="shared" si="0"/>
        <v>31</v>
      </c>
      <c r="C34">
        <f t="shared" si="1"/>
        <v>0.8664783187363686</v>
      </c>
      <c r="D34">
        <f t="shared" si="2"/>
        <v>0.67176010811411335</v>
      </c>
      <c r="E34" s="4">
        <f>Input!I35</f>
        <v>5841.1068504285713</v>
      </c>
      <c r="F34">
        <f t="shared" si="3"/>
        <v>755.37169328571417</v>
      </c>
      <c r="G34">
        <f t="shared" si="4"/>
        <v>282.88972315544225</v>
      </c>
      <c r="H34">
        <f t="shared" si="5"/>
        <v>223239.21209818317</v>
      </c>
      <c r="I34">
        <f t="shared" si="6"/>
        <v>66285580.783491589</v>
      </c>
      <c r="N34">
        <f>Input!J35</f>
        <v>35.024854000000232</v>
      </c>
      <c r="O34">
        <f t="shared" si="7"/>
        <v>17.07022942857202</v>
      </c>
      <c r="P34">
        <f t="shared" si="8"/>
        <v>15.396760426872753</v>
      </c>
      <c r="Q34">
        <f t="shared" si="9"/>
        <v>2.8004984996483424</v>
      </c>
      <c r="R34">
        <f t="shared" si="10"/>
        <v>16432.549186415825</v>
      </c>
    </row>
    <row r="35" spans="1:18" x14ac:dyDescent="0.25">
      <c r="A35">
        <f>Input!G36</f>
        <v>185</v>
      </c>
      <c r="B35">
        <f t="shared" si="0"/>
        <v>32</v>
      </c>
      <c r="C35">
        <f t="shared" si="1"/>
        <v>0.8944292322439934</v>
      </c>
      <c r="D35">
        <f t="shared" si="2"/>
        <v>0.73365308148601394</v>
      </c>
      <c r="E35" s="4">
        <f>Input!I36</f>
        <v>5878.3356732857146</v>
      </c>
      <c r="F35">
        <f t="shared" si="3"/>
        <v>792.60051614285749</v>
      </c>
      <c r="G35">
        <f t="shared" si="4"/>
        <v>300.61804062979024</v>
      </c>
      <c r="H35">
        <f t="shared" si="5"/>
        <v>242046.75621196581</v>
      </c>
      <c r="I35">
        <f t="shared" si="6"/>
        <v>65997221.489572003</v>
      </c>
      <c r="N35">
        <f>Input!J36</f>
        <v>37.228822857143314</v>
      </c>
      <c r="O35">
        <f t="shared" si="7"/>
        <v>19.274198285715102</v>
      </c>
      <c r="P35">
        <f t="shared" si="8"/>
        <v>15.806150446725413</v>
      </c>
      <c r="Q35">
        <f t="shared" si="9"/>
        <v>12.02735581352105</v>
      </c>
      <c r="R35">
        <f t="shared" si="10"/>
        <v>16327.757778628775</v>
      </c>
    </row>
    <row r="36" spans="1:18" x14ac:dyDescent="0.25">
      <c r="A36">
        <f>Input!G37</f>
        <v>186</v>
      </c>
      <c r="B36">
        <f t="shared" si="0"/>
        <v>33</v>
      </c>
      <c r="C36">
        <f t="shared" si="1"/>
        <v>0.9223801457516182</v>
      </c>
      <c r="D36">
        <f t="shared" si="2"/>
        <v>0.79907833042718102</v>
      </c>
      <c r="E36" s="4">
        <f>Input!I37</f>
        <v>5919.1582287142855</v>
      </c>
      <c r="F36">
        <f t="shared" si="3"/>
        <v>833.42307157142841</v>
      </c>
      <c r="G36">
        <f t="shared" si="4"/>
        <v>318.20265683324652</v>
      </c>
      <c r="H36">
        <f t="shared" si="5"/>
        <v>265452.07576298423</v>
      </c>
      <c r="I36">
        <f t="shared" si="6"/>
        <v>65711820.527759008</v>
      </c>
      <c r="N36">
        <f>Input!J37</f>
        <v>40.822555428570922</v>
      </c>
      <c r="O36">
        <f t="shared" si="7"/>
        <v>22.86793085714271</v>
      </c>
      <c r="P36">
        <f t="shared" si="8"/>
        <v>16.125414774629284</v>
      </c>
      <c r="Q36">
        <f t="shared" si="9"/>
        <v>45.461523122952194</v>
      </c>
      <c r="R36">
        <f t="shared" si="10"/>
        <v>16246.26844329688</v>
      </c>
    </row>
    <row r="37" spans="1:18" x14ac:dyDescent="0.25">
      <c r="A37">
        <f>Input!G38</f>
        <v>187</v>
      </c>
      <c r="B37">
        <f t="shared" si="0"/>
        <v>34</v>
      </c>
      <c r="C37">
        <f t="shared" si="1"/>
        <v>0.95033105925924299</v>
      </c>
      <c r="D37">
        <f t="shared" si="2"/>
        <v>0.86812122171509698</v>
      </c>
      <c r="E37" s="4">
        <f>Input!I38</f>
        <v>5962.3251331428564</v>
      </c>
      <c r="F37">
        <f t="shared" si="3"/>
        <v>876.5899759999993</v>
      </c>
      <c r="G37">
        <f t="shared" si="4"/>
        <v>335.55331271811264</v>
      </c>
      <c r="H37">
        <f t="shared" si="5"/>
        <v>292720.67101519753</v>
      </c>
      <c r="I37">
        <f t="shared" si="6"/>
        <v>65430822.926936798</v>
      </c>
      <c r="N37">
        <f>Input!J38</f>
        <v>43.166904428570888</v>
      </c>
      <c r="O37">
        <f t="shared" si="7"/>
        <v>25.212279857142676</v>
      </c>
      <c r="P37">
        <f t="shared" si="8"/>
        <v>16.349970257758859</v>
      </c>
      <c r="Q37">
        <f t="shared" si="9"/>
        <v>78.54053143533055</v>
      </c>
      <c r="R37">
        <f t="shared" si="10"/>
        <v>16189.074802675281</v>
      </c>
    </row>
    <row r="38" spans="1:18" x14ac:dyDescent="0.25">
      <c r="A38">
        <f>Input!G39</f>
        <v>188</v>
      </c>
      <c r="B38">
        <f t="shared" si="0"/>
        <v>35</v>
      </c>
      <c r="C38">
        <f t="shared" si="1"/>
        <v>0.97828197276686779</v>
      </c>
      <c r="D38">
        <f t="shared" si="2"/>
        <v>0.94086654447229257</v>
      </c>
      <c r="E38" s="4">
        <f>Input!I39</f>
        <v>6009.4367205714289</v>
      </c>
      <c r="F38">
        <f t="shared" si="3"/>
        <v>923.70156342857172</v>
      </c>
      <c r="G38">
        <f t="shared" si="4"/>
        <v>352.58362379662879</v>
      </c>
      <c r="H38">
        <f t="shared" si="5"/>
        <v>326175.70096943562</v>
      </c>
      <c r="I38">
        <f t="shared" si="6"/>
        <v>65155598.897660136</v>
      </c>
      <c r="N38">
        <f>Input!J39</f>
        <v>47.11158742857242</v>
      </c>
      <c r="O38">
        <f t="shared" si="7"/>
        <v>29.156962857144208</v>
      </c>
      <c r="P38">
        <f t="shared" si="8"/>
        <v>16.47675666264281</v>
      </c>
      <c r="Q38">
        <f t="shared" si="9"/>
        <v>160.78762913507163</v>
      </c>
      <c r="R38">
        <f t="shared" si="10"/>
        <v>16156.827212602919</v>
      </c>
    </row>
    <row r="39" spans="1:18" x14ac:dyDescent="0.25">
      <c r="A39">
        <f>Input!G40</f>
        <v>189</v>
      </c>
      <c r="B39">
        <f t="shared" si="0"/>
        <v>36</v>
      </c>
      <c r="C39">
        <f t="shared" si="1"/>
        <v>1.0062328862744925</v>
      </c>
      <c r="D39">
        <f t="shared" si="2"/>
        <v>1.0173985309060487</v>
      </c>
      <c r="E39" s="4">
        <f>Input!I40</f>
        <v>6056.7027260000004</v>
      </c>
      <c r="F39">
        <f t="shared" si="3"/>
        <v>970.96756885714331</v>
      </c>
      <c r="G39">
        <f t="shared" si="4"/>
        <v>369.21221909353574</v>
      </c>
      <c r="H39">
        <f t="shared" si="5"/>
        <v>362109.5009691217</v>
      </c>
      <c r="I39">
        <f t="shared" si="6"/>
        <v>64887426.630753152</v>
      </c>
      <c r="N39">
        <f>Input!J40</f>
        <v>47.266005428571589</v>
      </c>
      <c r="O39">
        <f t="shared" si="7"/>
        <v>29.311380857143376</v>
      </c>
      <c r="P39">
        <f t="shared" si="8"/>
        <v>16.504310615464874</v>
      </c>
      <c r="Q39">
        <f t="shared" si="9"/>
        <v>164.02104817528706</v>
      </c>
      <c r="R39">
        <f t="shared" si="10"/>
        <v>16149.823233009016</v>
      </c>
    </row>
    <row r="40" spans="1:18" x14ac:dyDescent="0.25">
      <c r="A40">
        <f>Input!G41</f>
        <v>190</v>
      </c>
      <c r="B40">
        <f t="shared" si="0"/>
        <v>37</v>
      </c>
      <c r="C40">
        <f t="shared" si="1"/>
        <v>1.0341837997821173</v>
      </c>
      <c r="D40">
        <f t="shared" si="2"/>
        <v>1.0978008757333357</v>
      </c>
      <c r="E40" s="4">
        <f>Input!I41</f>
        <v>6108.9943417142858</v>
      </c>
      <c r="F40">
        <f t="shared" si="3"/>
        <v>1023.2591845714287</v>
      </c>
      <c r="G40">
        <f t="shared" si="4"/>
        <v>385.36377724393094</v>
      </c>
      <c r="H40">
        <f t="shared" si="5"/>
        <v>406910.55068951426</v>
      </c>
      <c r="I40">
        <f t="shared" si="6"/>
        <v>64627477.075959831</v>
      </c>
      <c r="N40">
        <f>Input!J41</f>
        <v>52.291615714285399</v>
      </c>
      <c r="O40">
        <f t="shared" si="7"/>
        <v>34.336991142857187</v>
      </c>
      <c r="P40">
        <f t="shared" si="8"/>
        <v>16.432799659877794</v>
      </c>
      <c r="Q40">
        <f t="shared" si="9"/>
        <v>320.5600726591918</v>
      </c>
      <c r="R40">
        <f t="shared" si="10"/>
        <v>16168.003850875468</v>
      </c>
    </row>
    <row r="41" spans="1:18" x14ac:dyDescent="0.25">
      <c r="A41">
        <f>Input!G42</f>
        <v>191</v>
      </c>
      <c r="B41">
        <f t="shared" si="0"/>
        <v>38</v>
      </c>
      <c r="C41">
        <f t="shared" si="1"/>
        <v>1.0621347132897421</v>
      </c>
      <c r="D41">
        <f t="shared" si="2"/>
        <v>1.182156754408489</v>
      </c>
      <c r="E41" s="4">
        <f>Input!I42</f>
        <v>6166.3957959999998</v>
      </c>
      <c r="F41">
        <f t="shared" si="3"/>
        <v>1080.6606388571427</v>
      </c>
      <c r="G41">
        <f t="shared" si="4"/>
        <v>400.96993728799862</v>
      </c>
      <c r="H41">
        <f t="shared" si="5"/>
        <v>461979.44979955524</v>
      </c>
      <c r="I41">
        <f t="shared" si="6"/>
        <v>64376800.989689089</v>
      </c>
      <c r="N41">
        <f>Input!J42</f>
        <v>57.401454285713953</v>
      </c>
      <c r="O41">
        <f t="shared" si="7"/>
        <v>39.446829714285741</v>
      </c>
      <c r="P41">
        <f t="shared" si="8"/>
        <v>16.264014882830374</v>
      </c>
      <c r="Q41">
        <f t="shared" si="9"/>
        <v>537.44290350954691</v>
      </c>
      <c r="R41">
        <f t="shared" si="10"/>
        <v>16210.955477909465</v>
      </c>
    </row>
    <row r="42" spans="1:18" x14ac:dyDescent="0.25">
      <c r="A42">
        <f>Input!G43</f>
        <v>192</v>
      </c>
      <c r="B42">
        <f t="shared" si="0"/>
        <v>39</v>
      </c>
      <c r="C42">
        <f t="shared" si="1"/>
        <v>1.0900856267973669</v>
      </c>
      <c r="D42">
        <f t="shared" si="2"/>
        <v>1.2705488402577403</v>
      </c>
      <c r="E42" s="4">
        <f>Input!I43</f>
        <v>6224.3166570000003</v>
      </c>
      <c r="F42">
        <f t="shared" si="3"/>
        <v>1138.5814998571432</v>
      </c>
      <c r="G42">
        <f t="shared" si="4"/>
        <v>415.97006500661826</v>
      </c>
      <c r="H42">
        <f t="shared" si="5"/>
        <v>522167.28577673441</v>
      </c>
      <c r="I42">
        <f t="shared" si="6"/>
        <v>64136318.478995554</v>
      </c>
      <c r="N42">
        <f>Input!J43</f>
        <v>57.920861000000514</v>
      </c>
      <c r="O42">
        <f t="shared" si="7"/>
        <v>39.966236428572302</v>
      </c>
      <c r="P42">
        <f t="shared" si="8"/>
        <v>16.001321974312685</v>
      </c>
      <c r="Q42">
        <f t="shared" si="9"/>
        <v>574.31712479998146</v>
      </c>
      <c r="R42">
        <f t="shared" si="10"/>
        <v>16277.917790090771</v>
      </c>
    </row>
    <row r="43" spans="1:18" x14ac:dyDescent="0.25">
      <c r="A43">
        <f>Input!G44</f>
        <v>193</v>
      </c>
      <c r="B43">
        <f t="shared" si="0"/>
        <v>40</v>
      </c>
      <c r="C43">
        <f t="shared" si="1"/>
        <v>1.1180365403049917</v>
      </c>
      <c r="D43">
        <f t="shared" si="2"/>
        <v>1.3630593206131623</v>
      </c>
      <c r="E43" s="4">
        <f>Input!I44</f>
        <v>6281.6619592857151</v>
      </c>
      <c r="F43">
        <f t="shared" si="3"/>
        <v>1195.9268021428579</v>
      </c>
      <c r="G43">
        <f t="shared" si="4"/>
        <v>430.3118595715444</v>
      </c>
      <c r="H43">
        <f t="shared" si="5"/>
        <v>586166.24028847576</v>
      </c>
      <c r="I43">
        <f t="shared" si="6"/>
        <v>63906811.2015687</v>
      </c>
      <c r="N43">
        <f>Input!J44</f>
        <v>57.345302285714752</v>
      </c>
      <c r="O43">
        <f t="shared" si="7"/>
        <v>39.390677714286539</v>
      </c>
      <c r="P43">
        <f t="shared" si="8"/>
        <v>15.649572040008229</v>
      </c>
      <c r="Q43">
        <f t="shared" si="9"/>
        <v>563.64009863724971</v>
      </c>
      <c r="R43">
        <f t="shared" si="10"/>
        <v>16367.797509046688</v>
      </c>
    </row>
    <row r="44" spans="1:18" x14ac:dyDescent="0.25">
      <c r="A44">
        <f>Input!G45</f>
        <v>194</v>
      </c>
      <c r="B44">
        <f t="shared" si="0"/>
        <v>41</v>
      </c>
      <c r="C44">
        <f t="shared" si="1"/>
        <v>1.1459874538126165</v>
      </c>
      <c r="D44">
        <f t="shared" si="2"/>
        <v>1.4597699120285783</v>
      </c>
      <c r="E44" s="4">
        <f>Input!I45</f>
        <v>6341.6042947142851</v>
      </c>
      <c r="F44">
        <f t="shared" si="3"/>
        <v>1255.8691375714279</v>
      </c>
      <c r="G44">
        <f t="shared" si="4"/>
        <v>443.95178971418261</v>
      </c>
      <c r="H44">
        <f t="shared" si="5"/>
        <v>659209.77975154307</v>
      </c>
      <c r="I44">
        <f t="shared" si="6"/>
        <v>63688917.310948029</v>
      </c>
      <c r="N44">
        <f>Input!J45</f>
        <v>59.942335428570004</v>
      </c>
      <c r="O44">
        <f t="shared" si="7"/>
        <v>41.987710857141792</v>
      </c>
      <c r="P44">
        <f t="shared" si="8"/>
        <v>15.214974912020228</v>
      </c>
      <c r="Q44">
        <f t="shared" si="9"/>
        <v>716.77938998720424</v>
      </c>
      <c r="R44">
        <f t="shared" si="10"/>
        <v>16479.188222711342</v>
      </c>
    </row>
    <row r="45" spans="1:18" x14ac:dyDescent="0.25">
      <c r="A45">
        <f>Input!G46</f>
        <v>195</v>
      </c>
      <c r="B45">
        <f t="shared" si="0"/>
        <v>42</v>
      </c>
      <c r="C45">
        <f t="shared" si="1"/>
        <v>1.1739383673202413</v>
      </c>
      <c r="D45">
        <f t="shared" si="2"/>
        <v>1.5607618746512888</v>
      </c>
      <c r="E45" s="4">
        <f>Input!I46</f>
        <v>6402.8521657142855</v>
      </c>
      <c r="F45">
        <f t="shared" si="3"/>
        <v>1317.1170085714284</v>
      </c>
      <c r="G45">
        <f t="shared" si="4"/>
        <v>456.85535338803993</v>
      </c>
      <c r="H45">
        <f t="shared" si="5"/>
        <v>740050.11537886318</v>
      </c>
      <c r="I45">
        <f t="shared" si="6"/>
        <v>63483129.164740235</v>
      </c>
      <c r="N45">
        <f>Input!J46</f>
        <v>61.247871000000487</v>
      </c>
      <c r="O45">
        <f t="shared" si="7"/>
        <v>43.293246428572274</v>
      </c>
      <c r="P45">
        <f t="shared" si="8"/>
        <v>14.704939036873528</v>
      </c>
      <c r="Q45">
        <f t="shared" si="9"/>
        <v>817.29131952225725</v>
      </c>
      <c r="R45">
        <f t="shared" si="10"/>
        <v>16610.396286285395</v>
      </c>
    </row>
    <row r="46" spans="1:18" x14ac:dyDescent="0.25">
      <c r="A46">
        <f>Input!G47</f>
        <v>196</v>
      </c>
      <c r="B46">
        <f t="shared" si="0"/>
        <v>43</v>
      </c>
      <c r="C46">
        <f t="shared" si="1"/>
        <v>1.2018892808278661</v>
      </c>
      <c r="D46">
        <f t="shared" si="2"/>
        <v>1.6661160258158696</v>
      </c>
      <c r="E46" s="4">
        <f>Input!I47</f>
        <v>6469.0414191428572</v>
      </c>
      <c r="F46">
        <f t="shared" si="3"/>
        <v>1383.3062620000001</v>
      </c>
      <c r="G46">
        <f t="shared" si="4"/>
        <v>468.99715983544047</v>
      </c>
      <c r="H46">
        <f t="shared" si="5"/>
        <v>835961.13430096302</v>
      </c>
      <c r="I46">
        <f t="shared" si="6"/>
        <v>63289793.743541084</v>
      </c>
      <c r="N46">
        <f>Input!J47</f>
        <v>66.189253428571647</v>
      </c>
      <c r="O46">
        <f t="shared" si="7"/>
        <v>48.234628857143434</v>
      </c>
      <c r="P46">
        <f t="shared" si="8"/>
        <v>14.127883199608817</v>
      </c>
      <c r="Q46">
        <f t="shared" si="9"/>
        <v>1163.2700993477565</v>
      </c>
      <c r="R46">
        <f t="shared" si="10"/>
        <v>16759.472723114461</v>
      </c>
    </row>
    <row r="47" spans="1:18" x14ac:dyDescent="0.25">
      <c r="A47">
        <f>Input!G48</f>
        <v>197</v>
      </c>
      <c r="B47">
        <f t="shared" si="0"/>
        <v>44</v>
      </c>
      <c r="C47">
        <f t="shared" si="1"/>
        <v>1.2298401943354909</v>
      </c>
      <c r="D47">
        <f t="shared" si="2"/>
        <v>1.7759127529196437</v>
      </c>
      <c r="E47" s="4">
        <f>Input!I48</f>
        <v>6533.5320724285712</v>
      </c>
      <c r="F47">
        <f t="shared" si="3"/>
        <v>1447.796915285714</v>
      </c>
      <c r="G47">
        <f t="shared" si="4"/>
        <v>480.36083788458353</v>
      </c>
      <c r="H47">
        <f t="shared" si="5"/>
        <v>935932.563857286</v>
      </c>
      <c r="I47">
        <f t="shared" si="6"/>
        <v>63109115.661686972</v>
      </c>
      <c r="N47">
        <f>Input!J48</f>
        <v>64.490653285713961</v>
      </c>
      <c r="O47">
        <f t="shared" si="7"/>
        <v>46.536028714285749</v>
      </c>
      <c r="P47">
        <f t="shared" si="8"/>
        <v>13.493026312253917</v>
      </c>
      <c r="Q47">
        <f t="shared" si="9"/>
        <v>1091.8400077406814</v>
      </c>
      <c r="R47">
        <f t="shared" si="10"/>
        <v>16924.250857519113</v>
      </c>
    </row>
    <row r="48" spans="1:18" x14ac:dyDescent="0.25">
      <c r="A48">
        <f>Input!G49</f>
        <v>198</v>
      </c>
      <c r="B48">
        <f t="shared" si="0"/>
        <v>45</v>
      </c>
      <c r="C48">
        <f t="shared" si="1"/>
        <v>1.2577911078431157</v>
      </c>
      <c r="D48">
        <f t="shared" si="2"/>
        <v>1.8902320256335836</v>
      </c>
      <c r="E48" s="4">
        <f>Input!I49</f>
        <v>6598.1631058571429</v>
      </c>
      <c r="F48">
        <f t="shared" si="3"/>
        <v>1512.4279487142858</v>
      </c>
      <c r="G48">
        <f t="shared" si="4"/>
        <v>490.93877901434911</v>
      </c>
      <c r="H48">
        <f t="shared" si="5"/>
        <v>1043440.1238142659</v>
      </c>
      <c r="I48">
        <f t="shared" si="6"/>
        <v>62941162.589831062</v>
      </c>
      <c r="N48">
        <f>Input!J49</f>
        <v>64.631033428571754</v>
      </c>
      <c r="O48">
        <f t="shared" si="7"/>
        <v>46.676408857143542</v>
      </c>
      <c r="P48">
        <f t="shared" si="8"/>
        <v>12.810162208398079</v>
      </c>
      <c r="Q48">
        <f t="shared" si="9"/>
        <v>1146.9226620736631</v>
      </c>
      <c r="R48">
        <f t="shared" si="10"/>
        <v>17102.38916716434</v>
      </c>
    </row>
    <row r="49" spans="1:18" x14ac:dyDescent="0.25">
      <c r="A49">
        <f>Input!G50</f>
        <v>199</v>
      </c>
      <c r="B49">
        <f t="shared" si="0"/>
        <v>46</v>
      </c>
      <c r="C49">
        <f t="shared" si="1"/>
        <v>1.2857420213507404</v>
      </c>
      <c r="D49">
        <f t="shared" si="2"/>
        <v>2.0091534074972528</v>
      </c>
      <c r="E49" s="4">
        <f>Input!I50</f>
        <v>6663.3275838571426</v>
      </c>
      <c r="F49">
        <f t="shared" si="3"/>
        <v>1577.5924267142855</v>
      </c>
      <c r="G49">
        <f t="shared" si="4"/>
        <v>500.73172805650057</v>
      </c>
      <c r="H49">
        <f t="shared" si="5"/>
        <v>1159628.9643137327</v>
      </c>
      <c r="I49">
        <f t="shared" si="6"/>
        <v>62785872.855372638</v>
      </c>
      <c r="N49">
        <f>Input!J50</f>
        <v>65.16447799999969</v>
      </c>
      <c r="O49">
        <f t="shared" si="7"/>
        <v>47.209853428571478</v>
      </c>
      <c r="P49">
        <f t="shared" si="8"/>
        <v>12.089426809762275</v>
      </c>
      <c r="Q49">
        <f t="shared" si="9"/>
        <v>1233.4443658871621</v>
      </c>
      <c r="R49">
        <f t="shared" si="10"/>
        <v>17291.418560417384</v>
      </c>
    </row>
    <row r="50" spans="1:18" x14ac:dyDescent="0.25">
      <c r="A50">
        <f>Input!G51</f>
        <v>200</v>
      </c>
      <c r="B50">
        <f t="shared" si="0"/>
        <v>47</v>
      </c>
      <c r="C50">
        <f t="shared" si="1"/>
        <v>1.3136929348583652</v>
      </c>
      <c r="D50">
        <f t="shared" si="2"/>
        <v>2.1327560669418295</v>
      </c>
      <c r="E50" s="4">
        <f>Input!I51</f>
        <v>6731.2575512857147</v>
      </c>
      <c r="F50">
        <f t="shared" si="3"/>
        <v>1645.5223941428576</v>
      </c>
      <c r="G50">
        <f t="shared" si="4"/>
        <v>509.74823820072953</v>
      </c>
      <c r="H50">
        <f t="shared" si="5"/>
        <v>1289982.9333060535</v>
      </c>
      <c r="I50">
        <f t="shared" si="6"/>
        <v>62643064.941416197</v>
      </c>
      <c r="N50">
        <f>Input!J51</f>
        <v>67.929967428572127</v>
      </c>
      <c r="O50">
        <f t="shared" si="7"/>
        <v>49.975342857143914</v>
      </c>
      <c r="P50">
        <f t="shared" si="8"/>
        <v>11.341065147006006</v>
      </c>
      <c r="Q50">
        <f t="shared" si="9"/>
        <v>1492.6074141840588</v>
      </c>
      <c r="R50">
        <f t="shared" si="10"/>
        <v>17488.792991151604</v>
      </c>
    </row>
    <row r="51" spans="1:18" x14ac:dyDescent="0.25">
      <c r="A51">
        <f>Input!G52</f>
        <v>201</v>
      </c>
      <c r="B51">
        <f t="shared" si="0"/>
        <v>48</v>
      </c>
      <c r="C51">
        <f t="shared" si="1"/>
        <v>1.34164384836599</v>
      </c>
      <c r="D51">
        <f t="shared" si="2"/>
        <v>2.2611187877812373</v>
      </c>
      <c r="E51" s="4">
        <f>Input!I52</f>
        <v>6798.0785154285713</v>
      </c>
      <c r="F51">
        <f t="shared" si="3"/>
        <v>1712.3433582857142</v>
      </c>
      <c r="G51">
        <f t="shared" si="4"/>
        <v>518.00401009506663</v>
      </c>
      <c r="H51">
        <f t="shared" si="5"/>
        <v>1426446.4786364608</v>
      </c>
      <c r="I51">
        <f t="shared" si="6"/>
        <v>62512448.569335923</v>
      </c>
      <c r="N51">
        <f>Input!J52</f>
        <v>66.82096414285661</v>
      </c>
      <c r="O51">
        <f t="shared" si="7"/>
        <v>48.866339571428398</v>
      </c>
      <c r="P51">
        <f t="shared" si="8"/>
        <v>10.575205522881379</v>
      </c>
      <c r="Q51">
        <f t="shared" si="9"/>
        <v>1466.210946723797</v>
      </c>
      <c r="R51">
        <f t="shared" si="10"/>
        <v>17691.94205083849</v>
      </c>
    </row>
    <row r="52" spans="1:18" x14ac:dyDescent="0.25">
      <c r="A52">
        <f>Input!G53</f>
        <v>202</v>
      </c>
      <c r="B52">
        <f t="shared" si="0"/>
        <v>49</v>
      </c>
      <c r="C52">
        <f t="shared" si="1"/>
        <v>1.3695947618736148</v>
      </c>
      <c r="D52">
        <f t="shared" si="2"/>
        <v>2.3943199792077885</v>
      </c>
      <c r="E52" s="4">
        <f>Input!I53</f>
        <v>6866.570003714286</v>
      </c>
      <c r="F52">
        <f t="shared" si="3"/>
        <v>1780.8348465714289</v>
      </c>
      <c r="G52">
        <f t="shared" si="4"/>
        <v>525.52113719151976</v>
      </c>
      <c r="H52">
        <f t="shared" si="5"/>
        <v>1575812.5089571469</v>
      </c>
      <c r="I52">
        <f t="shared" si="6"/>
        <v>62393637.024977542</v>
      </c>
      <c r="N52">
        <f>Input!J53</f>
        <v>68.491488285714695</v>
      </c>
      <c r="O52">
        <f t="shared" si="7"/>
        <v>50.536863714286483</v>
      </c>
      <c r="P52">
        <f t="shared" si="8"/>
        <v>9.8016476146760976</v>
      </c>
      <c r="Q52">
        <f t="shared" si="9"/>
        <v>1659.357830681957</v>
      </c>
      <c r="R52">
        <f t="shared" si="10"/>
        <v>17898.323957176268</v>
      </c>
    </row>
    <row r="53" spans="1:18" x14ac:dyDescent="0.25">
      <c r="A53">
        <f>Input!G54</f>
        <v>203</v>
      </c>
      <c r="B53">
        <f t="shared" si="0"/>
        <v>50</v>
      </c>
      <c r="C53">
        <f t="shared" si="1"/>
        <v>1.3975456753812396</v>
      </c>
      <c r="D53">
        <f t="shared" si="2"/>
        <v>2.5324376853255748</v>
      </c>
      <c r="E53" s="4">
        <f>Input!I54</f>
        <v>6935.5528225714288</v>
      </c>
      <c r="F53">
        <f t="shared" si="3"/>
        <v>1849.8176654285717</v>
      </c>
      <c r="G53">
        <f t="shared" si="4"/>
        <v>532.32728100911356</v>
      </c>
      <c r="H53">
        <f t="shared" si="5"/>
        <v>1735780.9130377318</v>
      </c>
      <c r="I53">
        <f t="shared" si="6"/>
        <v>62286160.37448892</v>
      </c>
      <c r="N53">
        <f>Input!J54</f>
        <v>68.982818857142775</v>
      </c>
      <c r="O53">
        <f t="shared" si="7"/>
        <v>51.028194285714562</v>
      </c>
      <c r="P53">
        <f t="shared" si="8"/>
        <v>9.029670553413311</v>
      </c>
      <c r="Q53">
        <f t="shared" si="9"/>
        <v>1763.8759956926715</v>
      </c>
      <c r="R53">
        <f t="shared" si="10"/>
        <v>18105.477217926524</v>
      </c>
    </row>
    <row r="54" spans="1:18" x14ac:dyDescent="0.25">
      <c r="A54">
        <f>Input!G55</f>
        <v>204</v>
      </c>
      <c r="B54">
        <f t="shared" si="0"/>
        <v>51</v>
      </c>
      <c r="C54">
        <f t="shared" si="1"/>
        <v>1.4254965888888644</v>
      </c>
      <c r="D54">
        <f t="shared" si="2"/>
        <v>2.6755495942519634</v>
      </c>
      <c r="E54" s="4">
        <f>Input!I55</f>
        <v>7006.121937428572</v>
      </c>
      <c r="F54">
        <f t="shared" si="3"/>
        <v>1920.3867802857148</v>
      </c>
      <c r="G54">
        <f t="shared" si="4"/>
        <v>538.45480064669425</v>
      </c>
      <c r="H54">
        <f t="shared" si="5"/>
        <v>1909735.996349022</v>
      </c>
      <c r="I54">
        <f t="shared" si="6"/>
        <v>62189479.212806493</v>
      </c>
      <c r="N54">
        <f>Input!J55</f>
        <v>70.569114857143177</v>
      </c>
      <c r="O54">
        <f t="shared" si="7"/>
        <v>52.614490285714965</v>
      </c>
      <c r="P54">
        <f t="shared" si="8"/>
        <v>8.2678660317617449</v>
      </c>
      <c r="Q54">
        <f t="shared" si="9"/>
        <v>1966.6230827213124</v>
      </c>
      <c r="R54">
        <f t="shared" si="10"/>
        <v>18311.06920880697</v>
      </c>
    </row>
    <row r="55" spans="1:18" x14ac:dyDescent="0.25">
      <c r="A55">
        <f>Input!G56</f>
        <v>205</v>
      </c>
      <c r="B55">
        <f t="shared" si="0"/>
        <v>52</v>
      </c>
      <c r="C55">
        <f t="shared" si="1"/>
        <v>1.4534475023964892</v>
      </c>
      <c r="D55">
        <f t="shared" si="2"/>
        <v>2.8237330468149975</v>
      </c>
      <c r="E55" s="4">
        <f>Input!I56</f>
        <v>7073.9115247142854</v>
      </c>
      <c r="F55">
        <f t="shared" si="3"/>
        <v>1988.1763675714283</v>
      </c>
      <c r="G55">
        <f t="shared" si="4"/>
        <v>543.93986068743493</v>
      </c>
      <c r="H55">
        <f t="shared" si="5"/>
        <v>2085819.0878164789</v>
      </c>
      <c r="I55">
        <f t="shared" si="6"/>
        <v>62102998.595632456</v>
      </c>
      <c r="N55">
        <f>Input!J56</f>
        <v>67.789587285713424</v>
      </c>
      <c r="O55">
        <f t="shared" si="7"/>
        <v>49.834962714285211</v>
      </c>
      <c r="P55">
        <f t="shared" si="8"/>
        <v>7.5240003342364963</v>
      </c>
      <c r="Q55">
        <f t="shared" si="9"/>
        <v>1790.2175375258976</v>
      </c>
      <c r="R55">
        <f t="shared" si="10"/>
        <v>18512.939976057769</v>
      </c>
    </row>
    <row r="56" spans="1:18" x14ac:dyDescent="0.25">
      <c r="A56">
        <f>Input!G57</f>
        <v>206</v>
      </c>
      <c r="B56">
        <f t="shared" si="0"/>
        <v>53</v>
      </c>
      <c r="C56">
        <f t="shared" si="1"/>
        <v>1.481398415904114</v>
      </c>
      <c r="D56">
        <f t="shared" si="2"/>
        <v>2.977065044872206</v>
      </c>
      <c r="E56" s="4">
        <f>Input!I57</f>
        <v>7144.8596659999994</v>
      </c>
      <c r="F56">
        <f t="shared" si="3"/>
        <v>2059.1245088571422</v>
      </c>
      <c r="G56">
        <f t="shared" si="4"/>
        <v>548.82154064429153</v>
      </c>
      <c r="H56">
        <f t="shared" si="5"/>
        <v>2281015.0557925473</v>
      </c>
      <c r="I56">
        <f t="shared" si="6"/>
        <v>62026081.823644228</v>
      </c>
      <c r="N56">
        <f>Input!J57</f>
        <v>70.948141285713973</v>
      </c>
      <c r="O56">
        <f t="shared" si="7"/>
        <v>52.993516714285761</v>
      </c>
      <c r="P56">
        <f t="shared" si="8"/>
        <v>6.8049079128576748</v>
      </c>
      <c r="Q56">
        <f t="shared" si="9"/>
        <v>2133.3875830113602</v>
      </c>
      <c r="R56">
        <f t="shared" si="10"/>
        <v>18709.139757263612</v>
      </c>
    </row>
    <row r="57" spans="1:18" x14ac:dyDescent="0.25">
      <c r="A57">
        <f>Input!G58</f>
        <v>207</v>
      </c>
      <c r="B57">
        <f t="shared" si="0"/>
        <v>54</v>
      </c>
      <c r="C57">
        <f t="shared" si="1"/>
        <v>1.5093493294117388</v>
      </c>
      <c r="D57">
        <f t="shared" si="2"/>
        <v>3.13562225927426</v>
      </c>
      <c r="E57" s="4">
        <f>Input!I58</f>
        <v>7216.130681857142</v>
      </c>
      <c r="F57">
        <f t="shared" si="3"/>
        <v>2130.3955247142849</v>
      </c>
      <c r="G57">
        <f t="shared" si="4"/>
        <v>553.14096738222793</v>
      </c>
      <c r="H57">
        <f t="shared" si="5"/>
        <v>2487731.9386247429</v>
      </c>
      <c r="I57">
        <f t="shared" si="6"/>
        <v>61958063.774657346</v>
      </c>
      <c r="N57">
        <f>Input!J58</f>
        <v>71.271015857142629</v>
      </c>
      <c r="O57">
        <f t="shared" si="7"/>
        <v>53.316391285714417</v>
      </c>
      <c r="P57">
        <f t="shared" si="8"/>
        <v>6.1164178137220597</v>
      </c>
      <c r="Q57">
        <f t="shared" si="9"/>
        <v>2227.8374957567821</v>
      </c>
      <c r="R57">
        <f t="shared" si="10"/>
        <v>18897.95899663891</v>
      </c>
    </row>
    <row r="58" spans="1:18" x14ac:dyDescent="0.25">
      <c r="A58">
        <f>Input!G59</f>
        <v>208</v>
      </c>
      <c r="B58">
        <f t="shared" si="0"/>
        <v>55</v>
      </c>
      <c r="C58">
        <f t="shared" si="1"/>
        <v>1.5373002429193636</v>
      </c>
      <c r="D58">
        <f t="shared" si="2"/>
        <v>3.299481037495033</v>
      </c>
      <c r="E58" s="4">
        <f>Input!I59</f>
        <v>7289.6898944285704</v>
      </c>
      <c r="F58">
        <f t="shared" si="3"/>
        <v>2203.9547372857132</v>
      </c>
      <c r="G58">
        <f t="shared" si="4"/>
        <v>556.94048962817214</v>
      </c>
      <c r="H58">
        <f t="shared" si="5"/>
        <v>2712655.9319869359</v>
      </c>
      <c r="I58">
        <f t="shared" si="6"/>
        <v>61898263.514183663</v>
      </c>
      <c r="N58">
        <f>Input!J59</f>
        <v>73.559212571428361</v>
      </c>
      <c r="O58">
        <f t="shared" si="7"/>
        <v>55.604588000000149</v>
      </c>
      <c r="P58">
        <f t="shared" si="8"/>
        <v>5.4633129597063359</v>
      </c>
      <c r="Q58">
        <f t="shared" si="9"/>
        <v>2514.1474626663912</v>
      </c>
      <c r="R58">
        <f t="shared" si="10"/>
        <v>19077.949992073958</v>
      </c>
    </row>
    <row r="59" spans="1:18" x14ac:dyDescent="0.25">
      <c r="A59">
        <f>Input!G60</f>
        <v>209</v>
      </c>
      <c r="B59">
        <f t="shared" si="0"/>
        <v>56</v>
      </c>
      <c r="C59">
        <f t="shared" si="1"/>
        <v>1.5652511564269884</v>
      </c>
      <c r="D59">
        <f t="shared" si="2"/>
        <v>3.4687174109479662</v>
      </c>
      <c r="E59" s="4">
        <f>Input!I60</f>
        <v>7363.0946888571425</v>
      </c>
      <c r="F59">
        <f t="shared" si="3"/>
        <v>2277.3595317142854</v>
      </c>
      <c r="G59">
        <f t="shared" si="4"/>
        <v>560.26291087371476</v>
      </c>
      <c r="H59">
        <f t="shared" si="5"/>
        <v>2948420.8053021068</v>
      </c>
      <c r="I59">
        <f t="shared" si="6"/>
        <v>61845995.955693334</v>
      </c>
      <c r="N59">
        <f>Input!J60</f>
        <v>73.404794428572131</v>
      </c>
      <c r="O59">
        <f t="shared" si="7"/>
        <v>55.450169857143919</v>
      </c>
      <c r="P59">
        <f t="shared" si="8"/>
        <v>4.8493210727806453</v>
      </c>
      <c r="Q59">
        <f t="shared" si="9"/>
        <v>2560.4458976979981</v>
      </c>
      <c r="R59">
        <f t="shared" si="10"/>
        <v>19247.939722509855</v>
      </c>
    </row>
    <row r="60" spans="1:18" x14ac:dyDescent="0.25">
      <c r="A60">
        <f>Input!G61</f>
        <v>210</v>
      </c>
      <c r="B60">
        <f t="shared" si="0"/>
        <v>57</v>
      </c>
      <c r="C60">
        <f t="shared" si="1"/>
        <v>1.5932020699346132</v>
      </c>
      <c r="D60">
        <f t="shared" si="2"/>
        <v>3.6434071020070853</v>
      </c>
      <c r="E60" s="4">
        <f>Input!I61</f>
        <v>7437.6084865714283</v>
      </c>
      <c r="F60">
        <f t="shared" si="3"/>
        <v>2351.8733294285712</v>
      </c>
      <c r="G60">
        <f t="shared" si="4"/>
        <v>563.15079383237025</v>
      </c>
      <c r="H60">
        <f t="shared" si="5"/>
        <v>3199528.3093497022</v>
      </c>
      <c r="I60">
        <f t="shared" si="6"/>
        <v>61800582.38712316</v>
      </c>
      <c r="N60">
        <f>Input!J61</f>
        <v>74.513797714285829</v>
      </c>
      <c r="O60">
        <f t="shared" si="7"/>
        <v>56.559173142857617</v>
      </c>
      <c r="P60">
        <f t="shared" si="8"/>
        <v>4.2771349300131583</v>
      </c>
      <c r="Q60">
        <f t="shared" si="9"/>
        <v>2733.4115196893276</v>
      </c>
      <c r="R60">
        <f t="shared" si="10"/>
        <v>19407.033833564888</v>
      </c>
    </row>
    <row r="61" spans="1:18" x14ac:dyDescent="0.25">
      <c r="A61">
        <f>Input!G62</f>
        <v>211</v>
      </c>
      <c r="B61">
        <f t="shared" si="0"/>
        <v>58</v>
      </c>
      <c r="C61">
        <f t="shared" si="1"/>
        <v>1.621152983442238</v>
      </c>
      <c r="D61">
        <f t="shared" si="2"/>
        <v>3.8236255307496472</v>
      </c>
      <c r="E61" s="4">
        <f>Input!I62</f>
        <v>7515.4773705714297</v>
      </c>
      <c r="F61">
        <f t="shared" si="3"/>
        <v>2429.7422134285725</v>
      </c>
      <c r="G61">
        <f t="shared" si="4"/>
        <v>565.64584628212742</v>
      </c>
      <c r="H61">
        <f t="shared" si="5"/>
        <v>3474855.2660085745</v>
      </c>
      <c r="I61">
        <f t="shared" si="6"/>
        <v>61761359.727885455</v>
      </c>
      <c r="N61">
        <f>Input!J62</f>
        <v>77.868884000001344</v>
      </c>
      <c r="O61">
        <f t="shared" si="7"/>
        <v>59.914259428573132</v>
      </c>
      <c r="P61">
        <f t="shared" si="8"/>
        <v>3.7484587341252475</v>
      </c>
      <c r="Q61">
        <f t="shared" si="9"/>
        <v>3154.5971676484423</v>
      </c>
      <c r="R61">
        <f t="shared" si="10"/>
        <v>19554.612174388421</v>
      </c>
    </row>
    <row r="62" spans="1:18" x14ac:dyDescent="0.25">
      <c r="A62">
        <f>Input!G63</f>
        <v>212</v>
      </c>
      <c r="B62">
        <f t="shared" si="0"/>
        <v>59</v>
      </c>
      <c r="C62">
        <f t="shared" si="1"/>
        <v>1.6491038969498628</v>
      </c>
      <c r="D62">
        <f t="shared" si="2"/>
        <v>4.0094478214361473</v>
      </c>
      <c r="E62" s="4">
        <f>Input!I63</f>
        <v>7597.684002142857</v>
      </c>
      <c r="F62">
        <f t="shared" si="3"/>
        <v>2511.9488449999999</v>
      </c>
      <c r="G62">
        <f t="shared" si="4"/>
        <v>567.78839475204234</v>
      </c>
      <c r="H62">
        <f t="shared" si="5"/>
        <v>3779759.8563083415</v>
      </c>
      <c r="I62">
        <f t="shared" si="6"/>
        <v>61727688.428914443</v>
      </c>
      <c r="N62">
        <f>Input!J63</f>
        <v>82.206631571427351</v>
      </c>
      <c r="O62">
        <f t="shared" si="7"/>
        <v>64.252006999999139</v>
      </c>
      <c r="P62">
        <f t="shared" si="8"/>
        <v>3.2640766741776002</v>
      </c>
      <c r="Q62">
        <f t="shared" si="9"/>
        <v>3719.5276454272625</v>
      </c>
      <c r="R62">
        <f t="shared" si="10"/>
        <v>19690.316650075561</v>
      </c>
    </row>
    <row r="63" spans="1:18" x14ac:dyDescent="0.25">
      <c r="A63">
        <f>Input!G64</f>
        <v>213</v>
      </c>
      <c r="B63">
        <f t="shared" si="0"/>
        <v>60</v>
      </c>
      <c r="C63">
        <f t="shared" si="1"/>
        <v>1.6770548104574876</v>
      </c>
      <c r="D63">
        <f t="shared" si="2"/>
        <v>4.2009488087422513</v>
      </c>
      <c r="E63" s="4">
        <f>Input!I64</f>
        <v>7676.2267111428573</v>
      </c>
      <c r="F63">
        <f t="shared" si="3"/>
        <v>2590.4915540000002</v>
      </c>
      <c r="G63">
        <f t="shared" si="4"/>
        <v>569.61694923627192</v>
      </c>
      <c r="H63">
        <f t="shared" si="5"/>
        <v>4083934.1681789551</v>
      </c>
      <c r="I63">
        <f t="shared" si="6"/>
        <v>61698958.975306734</v>
      </c>
      <c r="N63">
        <f>Input!J64</f>
        <v>78.542709000000286</v>
      </c>
      <c r="O63">
        <f t="shared" si="7"/>
        <v>60.588084428572074</v>
      </c>
      <c r="P63">
        <f t="shared" si="8"/>
        <v>2.8239392731445094</v>
      </c>
      <c r="Q63">
        <f t="shared" si="9"/>
        <v>3336.6964655373058</v>
      </c>
      <c r="R63">
        <f t="shared" si="10"/>
        <v>19814.032457917452</v>
      </c>
    </row>
    <row r="64" spans="1:18" x14ac:dyDescent="0.25">
      <c r="A64">
        <f>Input!G65</f>
        <v>214</v>
      </c>
      <c r="B64">
        <f t="shared" si="0"/>
        <v>61</v>
      </c>
      <c r="C64">
        <f t="shared" si="1"/>
        <v>1.7050057239651124</v>
      </c>
      <c r="D64">
        <f t="shared" si="2"/>
        <v>4.3982030437561939</v>
      </c>
      <c r="E64" s="4">
        <f>Input!I65</f>
        <v>7756.4399441428568</v>
      </c>
      <c r="F64">
        <f t="shared" si="3"/>
        <v>2670.7047869999997</v>
      </c>
      <c r="G64">
        <f t="shared" si="4"/>
        <v>571.16785906189148</v>
      </c>
      <c r="H64">
        <f t="shared" si="5"/>
        <v>4408055.3117757896</v>
      </c>
      <c r="I64">
        <f t="shared" si="6"/>
        <v>61674596.99519176</v>
      </c>
      <c r="N64">
        <f>Input!J65</f>
        <v>80.213232999999491</v>
      </c>
      <c r="O64">
        <f t="shared" si="7"/>
        <v>62.258608428571279</v>
      </c>
      <c r="P64">
        <f t="shared" si="8"/>
        <v>2.4272628717757292</v>
      </c>
      <c r="Q64">
        <f t="shared" si="9"/>
        <v>3579.7899111366783</v>
      </c>
      <c r="R64">
        <f t="shared" si="10"/>
        <v>19925.863996041044</v>
      </c>
    </row>
    <row r="65" spans="1:18" x14ac:dyDescent="0.25">
      <c r="A65">
        <f>Input!G66</f>
        <v>215</v>
      </c>
      <c r="B65">
        <f t="shared" si="0"/>
        <v>62</v>
      </c>
      <c r="C65">
        <f t="shared" si="1"/>
        <v>1.7329566374727372</v>
      </c>
      <c r="D65">
        <f t="shared" si="2"/>
        <v>4.6012847997542217</v>
      </c>
      <c r="E65" s="4">
        <f>Input!I66</f>
        <v>7842.605296714285</v>
      </c>
      <c r="F65">
        <f t="shared" si="3"/>
        <v>2756.8701395714279</v>
      </c>
      <c r="G65">
        <f t="shared" si="4"/>
        <v>572.47505729916088</v>
      </c>
      <c r="H65">
        <f t="shared" si="5"/>
        <v>4771581.8754552649</v>
      </c>
      <c r="I65">
        <f t="shared" si="6"/>
        <v>61654067.018167265</v>
      </c>
      <c r="N65">
        <f>Input!J66</f>
        <v>86.16535257142823</v>
      </c>
      <c r="O65">
        <f t="shared" si="7"/>
        <v>68.210728000000017</v>
      </c>
      <c r="P65">
        <f t="shared" si="8"/>
        <v>2.0726375743971328</v>
      </c>
      <c r="Q65">
        <f t="shared" si="9"/>
        <v>4374.2470051452237</v>
      </c>
      <c r="R65">
        <f t="shared" si="10"/>
        <v>20026.106861644268</v>
      </c>
    </row>
    <row r="66" spans="1:18" x14ac:dyDescent="0.25">
      <c r="A66">
        <f>Input!G67</f>
        <v>216</v>
      </c>
      <c r="B66">
        <f t="shared" si="0"/>
        <v>63</v>
      </c>
      <c r="C66">
        <f t="shared" si="1"/>
        <v>1.760907550980362</v>
      </c>
      <c r="D66">
        <f t="shared" si="2"/>
        <v>4.8102680777658158</v>
      </c>
      <c r="E66" s="4">
        <f>Input!I67</f>
        <v>7935.8738861428574</v>
      </c>
      <c r="F66">
        <f t="shared" si="3"/>
        <v>2850.1387290000002</v>
      </c>
      <c r="G66">
        <f t="shared" si="4"/>
        <v>573.56988876160142</v>
      </c>
      <c r="H66">
        <f t="shared" si="5"/>
        <v>5182765.684344409</v>
      </c>
      <c r="I66">
        <f t="shared" si="6"/>
        <v>61636874.960806847</v>
      </c>
      <c r="N66">
        <f>Input!J67</f>
        <v>93.268589428572341</v>
      </c>
      <c r="O66">
        <f t="shared" si="7"/>
        <v>75.313964857144128</v>
      </c>
      <c r="P66">
        <f t="shared" si="8"/>
        <v>1.7581391628764542</v>
      </c>
      <c r="Q66">
        <f t="shared" si="9"/>
        <v>5410.4594935654877</v>
      </c>
      <c r="R66">
        <f t="shared" si="10"/>
        <v>20115.217393217325</v>
      </c>
    </row>
    <row r="67" spans="1:18" x14ac:dyDescent="0.25">
      <c r="A67">
        <f>Input!G68</f>
        <v>217</v>
      </c>
      <c r="B67">
        <f t="shared" si="0"/>
        <v>64</v>
      </c>
      <c r="C67">
        <f t="shared" si="1"/>
        <v>1.7888584644879868</v>
      </c>
      <c r="D67">
        <f t="shared" si="2"/>
        <v>5.0252266119395648</v>
      </c>
      <c r="E67" s="4">
        <f>Input!I68</f>
        <v>8038.7304417142859</v>
      </c>
      <c r="F67">
        <f t="shared" si="3"/>
        <v>2952.9952845714288</v>
      </c>
      <c r="G67">
        <f t="shared" si="4"/>
        <v>574.48101474962436</v>
      </c>
      <c r="H67">
        <f t="shared" si="5"/>
        <v>5657330.1317459503</v>
      </c>
      <c r="I67">
        <f t="shared" si="6"/>
        <v>61622569.444584101</v>
      </c>
      <c r="N67">
        <f>Input!J68</f>
        <v>102.85655557142854</v>
      </c>
      <c r="O67">
        <f t="shared" si="7"/>
        <v>84.901931000000332</v>
      </c>
      <c r="P67">
        <f t="shared" si="8"/>
        <v>1.4814408412403171</v>
      </c>
      <c r="Q67">
        <f t="shared" si="9"/>
        <v>6958.9781783277767</v>
      </c>
      <c r="R67">
        <f t="shared" si="10"/>
        <v>20193.781164162243</v>
      </c>
    </row>
    <row r="68" spans="1:18" x14ac:dyDescent="0.25">
      <c r="A68">
        <f>Input!G69</f>
        <v>218</v>
      </c>
      <c r="B68">
        <f t="shared" ref="B68:B83" si="11">A68-$A$3</f>
        <v>65</v>
      </c>
      <c r="C68">
        <f t="shared" ref="C68:C83" si="12">B68*$AA$3</f>
        <v>1.8168093779956116</v>
      </c>
      <c r="D68">
        <f t="shared" ref="D68:D83" si="13">POWER(C68,$AB$3)</f>
        <v>5.2462338747199277</v>
      </c>
      <c r="E68" s="4">
        <f>Input!I69</f>
        <v>8144.1980685714288</v>
      </c>
      <c r="F68">
        <f t="shared" ref="F68:F83" si="14">E68-$E$3</f>
        <v>3058.4629114285717</v>
      </c>
      <c r="G68">
        <f t="shared" ref="G68:G83" si="15">$Z$3*(1-EXP(-1*D68))</f>
        <v>575.23438627093901</v>
      </c>
      <c r="H68">
        <f t="shared" ref="H68:H83" si="16">(F68-G68)^2</f>
        <v>6166423.9081565514</v>
      </c>
      <c r="I68">
        <f t="shared" ref="I68:I83" si="17">(G68-$J$4)^2</f>
        <v>61610742.072603464</v>
      </c>
      <c r="N68">
        <f>Input!J69</f>
        <v>105.46762685714293</v>
      </c>
      <c r="O68">
        <f t="shared" ref="O68:O83" si="18">N68-$N$3</f>
        <v>87.51300228571472</v>
      </c>
      <c r="P68">
        <f t="shared" ref="P68:P83" si="19">POWER(C68,$AB$3)*EXP(-D68)*$Z$3*$AA$3*$AB$3</f>
        <v>1.2399211699089256</v>
      </c>
      <c r="Q68">
        <f t="shared" ref="Q68:Q83" si="20">(O68-P68)^2</f>
        <v>7443.0445252144063</v>
      </c>
      <c r="R68">
        <f t="shared" ref="R68:R83" si="21">(P68-$S$4)^2</f>
        <v>20262.481716960145</v>
      </c>
    </row>
    <row r="69" spans="1:18" x14ac:dyDescent="0.25">
      <c r="A69">
        <f>Input!G70</f>
        <v>219</v>
      </c>
      <c r="B69">
        <f t="shared" si="11"/>
        <v>66</v>
      </c>
      <c r="C69">
        <f t="shared" si="12"/>
        <v>1.8447602915032364</v>
      </c>
      <c r="D69">
        <f t="shared" si="13"/>
        <v>5.4733630818443686</v>
      </c>
      <c r="E69" s="4">
        <f>Input!I70</f>
        <v>8256.8952744285725</v>
      </c>
      <c r="F69">
        <f t="shared" si="14"/>
        <v>3171.1601172857154</v>
      </c>
      <c r="G69">
        <f t="shared" si="15"/>
        <v>575.85327652449848</v>
      </c>
      <c r="H69">
        <f t="shared" si="16"/>
        <v>6735617.5977019677</v>
      </c>
      <c r="I69">
        <f t="shared" si="17"/>
        <v>61601026.805681333</v>
      </c>
      <c r="N69">
        <f>Input!J70</f>
        <v>112.69720585714367</v>
      </c>
      <c r="O69">
        <f t="shared" si="18"/>
        <v>94.74258128571546</v>
      </c>
      <c r="P69">
        <f t="shared" si="19"/>
        <v>1.0307651456869917</v>
      </c>
      <c r="Q69">
        <f t="shared" si="20"/>
        <v>8781.9044842625008</v>
      </c>
      <c r="R69">
        <f t="shared" si="21"/>
        <v>20322.070654047897</v>
      </c>
    </row>
    <row r="70" spans="1:18" x14ac:dyDescent="0.25">
      <c r="A70">
        <f>Input!G71</f>
        <v>220</v>
      </c>
      <c r="B70">
        <f t="shared" si="11"/>
        <v>67</v>
      </c>
      <c r="C70">
        <f t="shared" si="12"/>
        <v>1.8727112050108612</v>
      </c>
      <c r="D70">
        <f t="shared" si="13"/>
        <v>5.7066871971697486</v>
      </c>
      <c r="E70" s="4">
        <f>Input!I71</f>
        <v>8380.5561721428567</v>
      </c>
      <c r="F70">
        <f t="shared" si="14"/>
        <v>3294.8210149999995</v>
      </c>
      <c r="G70">
        <f t="shared" si="15"/>
        <v>576.3583629413813</v>
      </c>
      <c r="H70">
        <f t="shared" si="16"/>
        <v>7390039.1906375745</v>
      </c>
      <c r="I70">
        <f t="shared" si="17"/>
        <v>61593098.585801899</v>
      </c>
      <c r="N70">
        <f>Input!J71</f>
        <v>123.66089771428415</v>
      </c>
      <c r="O70">
        <f t="shared" si="18"/>
        <v>105.70627314285593</v>
      </c>
      <c r="P70">
        <f t="shared" si="19"/>
        <v>0.85105604069835972</v>
      </c>
      <c r="Q70">
        <f t="shared" si="20"/>
        <v>10994.6165535406</v>
      </c>
      <c r="R70">
        <f t="shared" si="21"/>
        <v>20373.339992135756</v>
      </c>
    </row>
    <row r="71" spans="1:18" x14ac:dyDescent="0.25">
      <c r="A71">
        <f>Input!G72</f>
        <v>221</v>
      </c>
      <c r="B71">
        <f t="shared" si="11"/>
        <v>68</v>
      </c>
      <c r="C71">
        <f t="shared" si="12"/>
        <v>1.900662118518486</v>
      </c>
      <c r="D71">
        <f t="shared" si="13"/>
        <v>5.9462789373363485</v>
      </c>
      <c r="E71" s="4">
        <f>Input!I72</f>
        <v>8520.0519537142864</v>
      </c>
      <c r="F71">
        <f t="shared" si="14"/>
        <v>3434.3167965714292</v>
      </c>
      <c r="G71">
        <f t="shared" si="15"/>
        <v>576.76784899651318</v>
      </c>
      <c r="H71">
        <f t="shared" si="16"/>
        <v>8165585.98778651</v>
      </c>
      <c r="I71">
        <f t="shared" si="17"/>
        <v>61586671.356288485</v>
      </c>
      <c r="N71">
        <f>Input!J72</f>
        <v>139.49578157142969</v>
      </c>
      <c r="O71">
        <f t="shared" si="18"/>
        <v>121.54115700000148</v>
      </c>
      <c r="P71">
        <f t="shared" si="19"/>
        <v>0.69785629087188539</v>
      </c>
      <c r="Q71">
        <f t="shared" si="20"/>
        <v>14603.103326277122</v>
      </c>
      <c r="R71">
        <f t="shared" si="21"/>
        <v>20417.097459031036</v>
      </c>
    </row>
    <row r="72" spans="1:18" x14ac:dyDescent="0.25">
      <c r="A72">
        <f>Input!G73</f>
        <v>222</v>
      </c>
      <c r="B72">
        <f t="shared" si="11"/>
        <v>69</v>
      </c>
      <c r="C72">
        <f t="shared" si="12"/>
        <v>1.9286130320261108</v>
      </c>
      <c r="D72">
        <f t="shared" si="13"/>
        <v>6.1922107762772844</v>
      </c>
      <c r="E72" s="4">
        <f>Input!I73</f>
        <v>8671.1010238571434</v>
      </c>
      <c r="F72">
        <f t="shared" si="14"/>
        <v>3585.3658667142863</v>
      </c>
      <c r="G72">
        <f t="shared" si="15"/>
        <v>577.09761628619526</v>
      </c>
      <c r="H72">
        <f t="shared" si="16"/>
        <v>9049677.8665336873</v>
      </c>
      <c r="I72">
        <f t="shared" si="17"/>
        <v>61581495.623915933</v>
      </c>
      <c r="N72">
        <f>Input!J73</f>
        <v>151.04907014285709</v>
      </c>
      <c r="O72">
        <f t="shared" si="18"/>
        <v>133.09444557142888</v>
      </c>
      <c r="P72">
        <f t="shared" si="19"/>
        <v>0.5682763864234921</v>
      </c>
      <c r="Q72">
        <f t="shared" si="20"/>
        <v>17563.185518852672</v>
      </c>
      <c r="R72">
        <f t="shared" si="21"/>
        <v>20454.145182782137</v>
      </c>
    </row>
    <row r="73" spans="1:18" x14ac:dyDescent="0.25">
      <c r="A73">
        <f>Input!G74</f>
        <v>223</v>
      </c>
      <c r="B73">
        <f t="shared" si="11"/>
        <v>70</v>
      </c>
      <c r="C73">
        <f t="shared" si="12"/>
        <v>1.9565639455337356</v>
      </c>
      <c r="D73">
        <f t="shared" si="13"/>
        <v>6.4445549495806453</v>
      </c>
      <c r="E73" s="4">
        <f>Input!I74</f>
        <v>8839.1922475714291</v>
      </c>
      <c r="F73">
        <f t="shared" si="14"/>
        <v>3753.457090428572</v>
      </c>
      <c r="G73">
        <f t="shared" si="15"/>
        <v>577.36139794518022</v>
      </c>
      <c r="H73">
        <f t="shared" si="16"/>
        <v>10087583.847811555</v>
      </c>
      <c r="I73">
        <f t="shared" si="17"/>
        <v>61577355.699540086</v>
      </c>
      <c r="N73">
        <f>Input!J74</f>
        <v>168.09122371428566</v>
      </c>
      <c r="O73">
        <f t="shared" si="18"/>
        <v>150.13659914285745</v>
      </c>
      <c r="P73">
        <f t="shared" si="19"/>
        <v>0.45953133239554417</v>
      </c>
      <c r="Q73">
        <f t="shared" si="20"/>
        <v>22403.224628337608</v>
      </c>
      <c r="R73">
        <f t="shared" si="21"/>
        <v>20485.262006154389</v>
      </c>
    </row>
    <row r="74" spans="1:18" x14ac:dyDescent="0.25">
      <c r="A74">
        <f>Input!G75</f>
        <v>224</v>
      </c>
      <c r="B74">
        <f t="shared" si="11"/>
        <v>71</v>
      </c>
      <c r="C74">
        <f t="shared" si="12"/>
        <v>1.9845148590413604</v>
      </c>
      <c r="D74">
        <f t="shared" si="13"/>
        <v>6.7033834587112402</v>
      </c>
      <c r="E74" s="4">
        <f>Input!I75</f>
        <v>9014.4007461428573</v>
      </c>
      <c r="F74">
        <f t="shared" si="14"/>
        <v>3928.6655890000002</v>
      </c>
      <c r="G74">
        <f t="shared" si="15"/>
        <v>577.5709652856558</v>
      </c>
      <c r="H74">
        <f t="shared" si="16"/>
        <v>11229835.177087184</v>
      </c>
      <c r="I74">
        <f t="shared" si="17"/>
        <v>61574066.741627656</v>
      </c>
      <c r="N74">
        <f>Input!J75</f>
        <v>175.20849857142821</v>
      </c>
      <c r="O74">
        <f t="shared" si="18"/>
        <v>157.253874</v>
      </c>
      <c r="P74">
        <f t="shared" si="19"/>
        <v>0.36898479259708888</v>
      </c>
      <c r="Q74">
        <f t="shared" si="20"/>
        <v>24612.868461619091</v>
      </c>
      <c r="R74">
        <f t="shared" si="21"/>
        <v>20511.189465876039</v>
      </c>
    </row>
    <row r="75" spans="1:18" x14ac:dyDescent="0.25">
      <c r="A75">
        <f>Input!G76</f>
        <v>225</v>
      </c>
      <c r="B75">
        <f t="shared" si="11"/>
        <v>72</v>
      </c>
      <c r="C75">
        <f t="shared" si="12"/>
        <v>2.012465772548985</v>
      </c>
      <c r="D75">
        <f t="shared" si="13"/>
        <v>6.968768075098394</v>
      </c>
      <c r="E75" s="4">
        <f>Input!I76</f>
        <v>9200.3623662857153</v>
      </c>
      <c r="F75">
        <f t="shared" si="14"/>
        <v>4114.6272091428582</v>
      </c>
      <c r="G75">
        <f t="shared" si="15"/>
        <v>577.73632051027005</v>
      </c>
      <c r="H75">
        <f t="shared" si="16"/>
        <v>12509597.158092218</v>
      </c>
      <c r="I75">
        <f t="shared" si="17"/>
        <v>61571471.712359689</v>
      </c>
      <c r="N75">
        <f>Input!J76</f>
        <v>185.96162014285801</v>
      </c>
      <c r="O75">
        <f t="shared" si="18"/>
        <v>168.0069955714298</v>
      </c>
      <c r="P75">
        <f t="shared" si="19"/>
        <v>0.29418148827923685</v>
      </c>
      <c r="Q75">
        <f t="shared" si="20"/>
        <v>28127.588007689425</v>
      </c>
      <c r="R75">
        <f t="shared" si="21"/>
        <v>20532.62131306075</v>
      </c>
    </row>
    <row r="76" spans="1:18" x14ac:dyDescent="0.25">
      <c r="A76">
        <f>Input!G77</f>
        <v>226</v>
      </c>
      <c r="B76">
        <f t="shared" si="11"/>
        <v>73</v>
      </c>
      <c r="C76">
        <f t="shared" si="12"/>
        <v>2.0404166860566098</v>
      </c>
      <c r="D76">
        <f t="shared" si="13"/>
        <v>7.2407803440958736</v>
      </c>
      <c r="E76" s="4">
        <f>Input!I77</f>
        <v>9396.1505988571425</v>
      </c>
      <c r="F76">
        <f t="shared" si="14"/>
        <v>4310.4154417142854</v>
      </c>
      <c r="G76">
        <f t="shared" si="15"/>
        <v>577.86588941650643</v>
      </c>
      <c r="H76">
        <f t="shared" si="16"/>
        <v>13931926.160358351</v>
      </c>
      <c r="I76">
        <f t="shared" si="17"/>
        <v>61569438.339746468</v>
      </c>
      <c r="N76">
        <f>Input!J77</f>
        <v>195.78823257142722</v>
      </c>
      <c r="O76">
        <f t="shared" si="18"/>
        <v>177.833607999999</v>
      </c>
      <c r="P76">
        <f t="shared" si="19"/>
        <v>0.23286878384955506</v>
      </c>
      <c r="Q76">
        <f t="shared" si="20"/>
        <v>31542.022570122721</v>
      </c>
      <c r="R76">
        <f t="shared" si="21"/>
        <v>20550.196322685009</v>
      </c>
    </row>
    <row r="77" spans="1:18" x14ac:dyDescent="0.25">
      <c r="A77">
        <f>Input!G78</f>
        <v>227</v>
      </c>
      <c r="B77">
        <f t="shared" si="11"/>
        <v>74</v>
      </c>
      <c r="C77">
        <f t="shared" si="12"/>
        <v>2.0683675995642345</v>
      </c>
      <c r="D77">
        <f t="shared" si="13"/>
        <v>7.5194915888196752</v>
      </c>
      <c r="E77" s="4">
        <f>Input!I78</f>
        <v>9601.3162271428573</v>
      </c>
      <c r="F77">
        <f t="shared" si="14"/>
        <v>4515.5810700000002</v>
      </c>
      <c r="G77">
        <f t="shared" si="15"/>
        <v>577.96670911038177</v>
      </c>
      <c r="H77">
        <f t="shared" si="16"/>
        <v>15504806.855084157</v>
      </c>
      <c r="I77">
        <f t="shared" si="17"/>
        <v>61567856.162349395</v>
      </c>
      <c r="N77">
        <f>Input!J78</f>
        <v>205.16562828571477</v>
      </c>
      <c r="O77">
        <f t="shared" si="18"/>
        <v>187.21100371428656</v>
      </c>
      <c r="P77">
        <f t="shared" si="19"/>
        <v>0.1830086529580584</v>
      </c>
      <c r="Q77">
        <f t="shared" si="20"/>
        <v>34979.47093666032</v>
      </c>
      <c r="R77">
        <f t="shared" si="21"/>
        <v>20564.494046956162</v>
      </c>
    </row>
    <row r="78" spans="1:18" x14ac:dyDescent="0.25">
      <c r="A78">
        <f>Input!G79</f>
        <v>228</v>
      </c>
      <c r="B78">
        <f t="shared" si="11"/>
        <v>75</v>
      </c>
      <c r="C78">
        <f t="shared" si="12"/>
        <v>2.0963185130718593</v>
      </c>
      <c r="D78">
        <f t="shared" si="13"/>
        <v>7.8049729138690331</v>
      </c>
      <c r="E78" s="4">
        <f>Input!I79</f>
        <v>9812.9814577142861</v>
      </c>
      <c r="F78">
        <f t="shared" si="14"/>
        <v>4727.2463005714289</v>
      </c>
      <c r="G78">
        <f t="shared" si="15"/>
        <v>578.04460683183049</v>
      </c>
      <c r="H78">
        <f t="shared" si="16"/>
        <v>17215874.695331551</v>
      </c>
      <c r="I78">
        <f t="shared" si="17"/>
        <v>61566633.716556884</v>
      </c>
      <c r="N78">
        <f>Input!J79</f>
        <v>211.66523057142876</v>
      </c>
      <c r="O78">
        <f t="shared" si="18"/>
        <v>193.71060600000055</v>
      </c>
      <c r="P78">
        <f t="shared" si="19"/>
        <v>0.14278138244866692</v>
      </c>
      <c r="Q78">
        <f t="shared" si="20"/>
        <v>37468.502727171326</v>
      </c>
      <c r="R78">
        <f t="shared" si="21"/>
        <v>20576.033108391999</v>
      </c>
    </row>
    <row r="79" spans="1:18" x14ac:dyDescent="0.25">
      <c r="A79">
        <f>Input!G80</f>
        <v>229</v>
      </c>
      <c r="B79">
        <f t="shared" si="11"/>
        <v>76</v>
      </c>
      <c r="C79">
        <f t="shared" si="12"/>
        <v>2.1242694265794841</v>
      </c>
      <c r="D79">
        <f t="shared" si="13"/>
        <v>8.0972952089357406</v>
      </c>
      <c r="E79" s="4">
        <f>Input!I80</f>
        <v>10041.057130857143</v>
      </c>
      <c r="F79">
        <f t="shared" si="14"/>
        <v>4955.3219737142863</v>
      </c>
      <c r="G79">
        <f t="shared" si="15"/>
        <v>578.10436702000379</v>
      </c>
      <c r="H79">
        <f t="shared" si="16"/>
        <v>19160033.976354428</v>
      </c>
      <c r="I79">
        <f t="shared" si="17"/>
        <v>61565695.910567053</v>
      </c>
      <c r="N79">
        <f>Input!J80</f>
        <v>228.07567314285734</v>
      </c>
      <c r="O79">
        <f t="shared" si="18"/>
        <v>210.12104857142913</v>
      </c>
      <c r="P79">
        <f t="shared" si="19"/>
        <v>0.11058244693084768</v>
      </c>
      <c r="Q79">
        <f t="shared" si="20"/>
        <v>44104.395881829048</v>
      </c>
      <c r="R79">
        <f t="shared" si="21"/>
        <v>20585.271600148408</v>
      </c>
    </row>
    <row r="80" spans="1:18" x14ac:dyDescent="0.25">
      <c r="A80">
        <f>Input!G81</f>
        <v>230</v>
      </c>
      <c r="B80">
        <f t="shared" si="11"/>
        <v>77</v>
      </c>
      <c r="C80">
        <f t="shared" si="12"/>
        <v>2.1522203400871089</v>
      </c>
      <c r="D80">
        <f t="shared" si="13"/>
        <v>8.3965291523066234</v>
      </c>
      <c r="E80" s="4">
        <f>Input!I81</f>
        <v>10273.217867142857</v>
      </c>
      <c r="F80">
        <f t="shared" si="14"/>
        <v>5187.4827100000002</v>
      </c>
      <c r="G80">
        <f t="shared" si="15"/>
        <v>578.14988468193644</v>
      </c>
      <c r="H80">
        <f t="shared" si="16"/>
        <v>21245949.094554599</v>
      </c>
      <c r="I80">
        <f t="shared" si="17"/>
        <v>61564981.614796937</v>
      </c>
      <c r="N80">
        <f>Input!J81</f>
        <v>232.16073628571394</v>
      </c>
      <c r="O80">
        <f t="shared" si="18"/>
        <v>214.20611171428573</v>
      </c>
      <c r="P80">
        <f t="shared" si="19"/>
        <v>8.5013984684731564E-2</v>
      </c>
      <c r="Q80">
        <f t="shared" si="20"/>
        <v>45847.84449292934</v>
      </c>
      <c r="R80">
        <f t="shared" si="21"/>
        <v>20592.609159060539</v>
      </c>
    </row>
    <row r="81" spans="1:18" x14ac:dyDescent="0.25">
      <c r="A81">
        <f>Input!G82</f>
        <v>231</v>
      </c>
      <c r="B81">
        <f t="shared" si="11"/>
        <v>78</v>
      </c>
      <c r="C81">
        <f t="shared" si="12"/>
        <v>2.1801712535947337</v>
      </c>
      <c r="D81">
        <f t="shared" si="13"/>
        <v>8.7027452142635955</v>
      </c>
      <c r="E81" s="4">
        <f>Input!I82</f>
        <v>10526.660238285713</v>
      </c>
      <c r="F81">
        <f t="shared" si="14"/>
        <v>5440.9250811428556</v>
      </c>
      <c r="G81">
        <f t="shared" si="15"/>
        <v>578.18430395060182</v>
      </c>
      <c r="H81">
        <f t="shared" si="16"/>
        <v>23646247.86616832</v>
      </c>
      <c r="I81">
        <f t="shared" si="17"/>
        <v>61564441.485718727</v>
      </c>
      <c r="N81">
        <f>Input!J82</f>
        <v>253.44237114285534</v>
      </c>
      <c r="O81">
        <f t="shared" si="18"/>
        <v>235.48774657142712</v>
      </c>
      <c r="P81">
        <f t="shared" si="19"/>
        <v>6.4872240189787114E-2</v>
      </c>
      <c r="Q81">
        <f t="shared" si="20"/>
        <v>55423.929758381564</v>
      </c>
      <c r="R81">
        <f t="shared" si="21"/>
        <v>20598.390295832014</v>
      </c>
    </row>
    <row r="82" spans="1:18" x14ac:dyDescent="0.25">
      <c r="A82">
        <f>Input!G83</f>
        <v>232</v>
      </c>
      <c r="B82">
        <f t="shared" si="11"/>
        <v>79</v>
      </c>
      <c r="C82">
        <f t="shared" si="12"/>
        <v>2.2081221671023585</v>
      </c>
      <c r="D82">
        <f t="shared" si="13"/>
        <v>9.0160136603856849</v>
      </c>
      <c r="E82" s="4">
        <f>Input!I83</f>
        <v>10790.224020142856</v>
      </c>
      <c r="F82">
        <f t="shared" si="14"/>
        <v>5704.4888629999987</v>
      </c>
      <c r="G82">
        <f t="shared" si="15"/>
        <v>578.21014141570799</v>
      </c>
      <c r="H82">
        <f t="shared" si="16"/>
        <v>26278733.531367872</v>
      </c>
      <c r="I82">
        <f t="shared" si="17"/>
        <v>61564036.029322788</v>
      </c>
      <c r="N82">
        <f>Input!J83</f>
        <v>263.56378185714311</v>
      </c>
      <c r="O82">
        <f t="shared" si="18"/>
        <v>245.6091572857149</v>
      </c>
      <c r="P82">
        <f t="shared" si="19"/>
        <v>4.9132224752952591E-2</v>
      </c>
      <c r="Q82">
        <f t="shared" si="20"/>
        <v>60299.725907940257</v>
      </c>
      <c r="R82">
        <f t="shared" si="21"/>
        <v>20602.908601467949</v>
      </c>
    </row>
    <row r="83" spans="1:18" x14ac:dyDescent="0.25">
      <c r="A83">
        <f>Input!G84</f>
        <v>233</v>
      </c>
      <c r="B83">
        <f t="shared" si="11"/>
        <v>80</v>
      </c>
      <c r="C83">
        <f t="shared" si="12"/>
        <v>2.2360730806099833</v>
      </c>
      <c r="D83">
        <f t="shared" si="13"/>
        <v>9.3364045547569994</v>
      </c>
      <c r="E83" s="4">
        <f>Input!I84</f>
        <v>11060.778734714286</v>
      </c>
      <c r="F83">
        <f t="shared" si="14"/>
        <v>5975.0435775714286</v>
      </c>
      <c r="G83">
        <f t="shared" si="15"/>
        <v>578.229394378449</v>
      </c>
      <c r="H83">
        <f t="shared" si="16"/>
        <v>29125603.327912908</v>
      </c>
      <c r="I83">
        <f t="shared" si="17"/>
        <v>61563733.901601583</v>
      </c>
      <c r="N83">
        <f>Input!J84</f>
        <v>270.55471457142994</v>
      </c>
      <c r="O83">
        <f t="shared" si="18"/>
        <v>252.60009000000173</v>
      </c>
      <c r="P83">
        <f t="shared" si="19"/>
        <v>3.6930699455514852E-2</v>
      </c>
      <c r="Q83">
        <f t="shared" si="20"/>
        <v>63788.149435873078</v>
      </c>
      <c r="R83">
        <f t="shared" si="21"/>
        <v>20606.411494268395</v>
      </c>
    </row>
    <row r="84" spans="1:18" x14ac:dyDescent="0.25">
      <c r="A84">
        <f>Input!G85</f>
        <v>234</v>
      </c>
      <c r="E84" s="4">
        <f>Input!I85</f>
        <v>11351.309548571429</v>
      </c>
      <c r="N84">
        <f>Input!J85</f>
        <v>290.53081385714358</v>
      </c>
    </row>
    <row r="85" spans="1:18" x14ac:dyDescent="0.25">
      <c r="A85">
        <f>Input!G86</f>
        <v>235</v>
      </c>
      <c r="E85" s="4">
        <f>Input!I86</f>
        <v>11661.844537571427</v>
      </c>
      <c r="N85">
        <f>Input!J86</f>
        <v>310.53498899999795</v>
      </c>
    </row>
    <row r="86" spans="1:18" x14ac:dyDescent="0.25">
      <c r="A86">
        <f>Input!G87</f>
        <v>236</v>
      </c>
      <c r="E86" s="4">
        <f>Input!I87</f>
        <v>11985.771795428573</v>
      </c>
      <c r="N86">
        <f>Input!J87</f>
        <v>323.92725785714538</v>
      </c>
    </row>
    <row r="87" spans="1:18" x14ac:dyDescent="0.25">
      <c r="A87">
        <f>Input!G88</f>
        <v>237</v>
      </c>
      <c r="E87" s="4">
        <f>Input!I88</f>
        <v>12334.363850285716</v>
      </c>
      <c r="N87">
        <f>Input!J88</f>
        <v>348.59205485714301</v>
      </c>
    </row>
    <row r="88" spans="1:18" x14ac:dyDescent="0.25">
      <c r="A88">
        <f>Input!G89</f>
        <v>238</v>
      </c>
      <c r="E88" s="4">
        <f>Input!I89</f>
        <v>12687.700755142856</v>
      </c>
      <c r="N88">
        <f>Input!J89</f>
        <v>353.33690485714033</v>
      </c>
    </row>
    <row r="89" spans="1:18" x14ac:dyDescent="0.25">
      <c r="A89">
        <f>Input!G90</f>
        <v>239</v>
      </c>
      <c r="E89" s="4">
        <f>Input!I90</f>
        <v>13047.846098571428</v>
      </c>
      <c r="N89">
        <f>Input!J90</f>
        <v>360.14534342857223</v>
      </c>
    </row>
    <row r="90" spans="1:18" x14ac:dyDescent="0.25">
      <c r="A90">
        <f>Input!G91</f>
        <v>240</v>
      </c>
      <c r="E90" s="4">
        <f>Input!I91</f>
        <v>13408.819685142857</v>
      </c>
      <c r="N90">
        <f>Input!J91</f>
        <v>360.97358657142831</v>
      </c>
    </row>
    <row r="91" spans="1:18" x14ac:dyDescent="0.25">
      <c r="A91">
        <f>Input!G92</f>
        <v>241</v>
      </c>
      <c r="E91" s="4">
        <f>Input!I92</f>
        <v>13759.924545142858</v>
      </c>
      <c r="N91">
        <f>Input!J92</f>
        <v>351.10486000000128</v>
      </c>
    </row>
    <row r="92" spans="1:18" x14ac:dyDescent="0.25">
      <c r="A92">
        <f>Input!G93</f>
        <v>242</v>
      </c>
      <c r="E92" s="4">
        <f>Input!I93</f>
        <v>14160.681873714288</v>
      </c>
      <c r="N92">
        <f>Input!J93</f>
        <v>400.75732857142975</v>
      </c>
    </row>
    <row r="93" spans="1:18" x14ac:dyDescent="0.25">
      <c r="A93">
        <f>Input!G94</f>
        <v>243</v>
      </c>
      <c r="E93" s="4">
        <f>Input!I94</f>
        <v>14564.050273571429</v>
      </c>
      <c r="N93">
        <f>Input!J94</f>
        <v>403.36839985714141</v>
      </c>
    </row>
    <row r="94" spans="1:18" x14ac:dyDescent="0.25">
      <c r="A94">
        <f>Input!G95</f>
        <v>244</v>
      </c>
      <c r="E94" s="4">
        <f>Input!I95</f>
        <v>14979.968661285715</v>
      </c>
      <c r="N94">
        <f>Input!J95</f>
        <v>415.91838771428593</v>
      </c>
    </row>
    <row r="95" spans="1:18" x14ac:dyDescent="0.25">
      <c r="A95">
        <f>Input!G96</f>
        <v>245</v>
      </c>
      <c r="E95" s="4">
        <f>Input!I96</f>
        <v>15432.849149571428</v>
      </c>
      <c r="N95">
        <f>Input!J96</f>
        <v>452.880488285713</v>
      </c>
    </row>
    <row r="96" spans="1:18" x14ac:dyDescent="0.25">
      <c r="A96">
        <f>Input!G97</f>
        <v>246</v>
      </c>
      <c r="E96" s="4">
        <f>Input!I97</f>
        <v>15923.941121857144</v>
      </c>
      <c r="N96">
        <f>Input!J97</f>
        <v>491.09197228571611</v>
      </c>
    </row>
    <row r="97" spans="1:14" x14ac:dyDescent="0.25">
      <c r="A97">
        <f>Input!G98</f>
        <v>247</v>
      </c>
      <c r="E97" s="4">
        <f>Input!I98</f>
        <v>16437.353542285717</v>
      </c>
      <c r="N97">
        <f>Input!J98</f>
        <v>513.41242042857266</v>
      </c>
    </row>
    <row r="98" spans="1:14" x14ac:dyDescent="0.25">
      <c r="A98">
        <f>Input!G99</f>
        <v>248</v>
      </c>
      <c r="E98" s="4">
        <f>Input!I99</f>
        <v>16967.906382285717</v>
      </c>
      <c r="N98">
        <f>Input!J99</f>
        <v>530.55284000000029</v>
      </c>
    </row>
    <row r="99" spans="1:14" x14ac:dyDescent="0.25">
      <c r="A99">
        <f>Input!G100</f>
        <v>249</v>
      </c>
      <c r="E99" s="4">
        <f>Input!I100</f>
        <v>17462.493821</v>
      </c>
      <c r="N99">
        <f>Input!J100</f>
        <v>494.58743871428305</v>
      </c>
    </row>
    <row r="100" spans="1:14" x14ac:dyDescent="0.25">
      <c r="A100">
        <f>Input!G101</f>
        <v>250</v>
      </c>
      <c r="E100" s="4">
        <f>Input!I101</f>
        <v>17977.141586999998</v>
      </c>
      <c r="N100">
        <f>Input!J101</f>
        <v>514.64776599999823</v>
      </c>
    </row>
    <row r="101" spans="1:14" x14ac:dyDescent="0.25">
      <c r="A101">
        <f>Input!G102</f>
        <v>251</v>
      </c>
      <c r="E101" s="4">
        <f>Input!I102</f>
        <v>18507.273286428572</v>
      </c>
      <c r="N101">
        <f>Input!J102</f>
        <v>530.13169942857348</v>
      </c>
    </row>
    <row r="102" spans="1:14" x14ac:dyDescent="0.25">
      <c r="A102">
        <f>Input!G103</f>
        <v>252</v>
      </c>
      <c r="E102" s="4">
        <f>Input!I103</f>
        <v>19036.871541142853</v>
      </c>
      <c r="N102">
        <f>Input!J103</f>
        <v>529.59825471428121</v>
      </c>
    </row>
    <row r="103" spans="1:14" x14ac:dyDescent="0.25">
      <c r="A103">
        <f>Input!G104</f>
        <v>253</v>
      </c>
      <c r="E103" s="4">
        <f>Input!I104</f>
        <v>19569.993338428572</v>
      </c>
      <c r="N103">
        <f>Input!J104</f>
        <v>533.12179728571937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8" t="s">
        <v>18</v>
      </c>
      <c r="E1" s="38"/>
      <c r="F1" s="38"/>
      <c r="G1" s="38"/>
      <c r="H1" s="38"/>
      <c r="I1" s="38"/>
      <c r="J1" s="38"/>
      <c r="K1" s="38"/>
      <c r="L1" s="38"/>
      <c r="N1" s="39" t="s">
        <v>19</v>
      </c>
      <c r="O1" s="39"/>
      <c r="P1" s="39"/>
      <c r="Q1" s="39"/>
      <c r="R1" s="39"/>
      <c r="S1" s="39"/>
      <c r="T1" s="39"/>
      <c r="U1" s="39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153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5085.7351571428571</v>
      </c>
      <c r="F3">
        <f>E3-$E$3</f>
        <v>0</v>
      </c>
      <c r="G3">
        <f>P3</f>
        <v>0</v>
      </c>
      <c r="H3">
        <f>(F3-G3)^2</f>
        <v>0</v>
      </c>
      <c r="I3">
        <f>(G3-$J$4)^2</f>
        <v>3081135.9082875438</v>
      </c>
      <c r="J3" s="2" t="s">
        <v>11</v>
      </c>
      <c r="K3" s="23">
        <f>SUM(H3:H161)</f>
        <v>456015683.86536258</v>
      </c>
      <c r="L3">
        <f>1-(K3/K5)</f>
        <v>-0.92105638594232109</v>
      </c>
      <c r="N3" s="4">
        <f>Input!J4</f>
        <v>17.954624571428212</v>
      </c>
      <c r="O3">
        <f>N3-$N$3</f>
        <v>0</v>
      </c>
      <c r="P3" s="4">
        <v>0</v>
      </c>
      <c r="Q3">
        <f>(O3-P3)^2</f>
        <v>0</v>
      </c>
      <c r="R3">
        <f>(O3-$S$4)^2</f>
        <v>3442.6122321531038</v>
      </c>
      <c r="S3" s="2" t="s">
        <v>11</v>
      </c>
      <c r="T3" s="23">
        <f>SUM(Q4:Q167)</f>
        <v>672483.71373142197</v>
      </c>
      <c r="U3">
        <f>1-(T3/T5)</f>
        <v>-0.74488633248561098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154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5102.9598048571424</v>
      </c>
      <c r="F4">
        <f t="shared" ref="F4:F67" si="3">E4-$E$3</f>
        <v>17.224647714285311</v>
      </c>
      <c r="G4">
        <f>P4</f>
        <v>2.1370326615924773</v>
      </c>
      <c r="H4">
        <f>(F4-G4)^2</f>
        <v>227.63612797824334</v>
      </c>
      <c r="I4">
        <f t="shared" ref="I4:I67" si="4">(G4-$J$4)^2</f>
        <v>3073638.1379424045</v>
      </c>
      <c r="J4">
        <f>AVERAGE(F3:F161)</f>
        <v>1755.3164695540072</v>
      </c>
      <c r="K4" t="s">
        <v>5</v>
      </c>
      <c r="L4" t="s">
        <v>6</v>
      </c>
      <c r="N4" s="4">
        <f>Input!J5</f>
        <v>17.224647714285311</v>
      </c>
      <c r="O4">
        <f>N4-$N$3</f>
        <v>-0.72997685714290128</v>
      </c>
      <c r="P4">
        <f>$Y$3*((1/$AA$3)*(1/SQRT(2*PI()))*EXP(-1*D4*D4/2))</f>
        <v>2.1370326615924773</v>
      </c>
      <c r="Q4">
        <f>(O4-P4)^2</f>
        <v>8.2197435805192676</v>
      </c>
      <c r="R4">
        <f t="shared" ref="R4:R67" si="5">(O4-$S$4)^2</f>
        <v>3528.8060985789143</v>
      </c>
      <c r="S4">
        <f>AVERAGE(O3:O167)</f>
        <v>58.673778062718135</v>
      </c>
      <c r="T4" t="s">
        <v>5</v>
      </c>
      <c r="U4" t="s">
        <v>6</v>
      </c>
    </row>
    <row r="5" spans="1:27" ht="14.45" x14ac:dyDescent="0.3">
      <c r="A5">
        <f>Input!G6</f>
        <v>155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5119.8756161428564</v>
      </c>
      <c r="F5">
        <f t="shared" si="3"/>
        <v>34.140458999999282</v>
      </c>
      <c r="G5">
        <f>G4+P5</f>
        <v>7.4644130315874202</v>
      </c>
      <c r="H5">
        <f t="shared" ref="H5:H68" si="6">(F5-G5)^2</f>
        <v>711.61142850882277</v>
      </c>
      <c r="I5">
        <f t="shared" si="4"/>
        <v>3054986.8114896524</v>
      </c>
      <c r="K5">
        <f>SUM(I3:I161)</f>
        <v>237377563.30440906</v>
      </c>
      <c r="L5">
        <f>1-((1-L3)*(W3-1)/(W3-1-1))</f>
        <v>-0.94537355538462897</v>
      </c>
      <c r="N5" s="4">
        <f>Input!J6</f>
        <v>16.915811285713971</v>
      </c>
      <c r="O5">
        <f t="shared" ref="O5:O68" si="7">N5-$N$3</f>
        <v>-1.0388132857142409</v>
      </c>
      <c r="P5">
        <f t="shared" ref="P5:P68" si="8">$Y$3*((1/$AA$3)*(1/SQRT(2*PI()))*EXP(-1*D5*D5/2))</f>
        <v>5.3273803699949429</v>
      </c>
      <c r="Q5">
        <f t="shared" ref="Q5:Q68" si="9">(O5-P5)^2</f>
        <v>40.528421661991864</v>
      </c>
      <c r="R5">
        <f t="shared" si="5"/>
        <v>3565.5935655448811</v>
      </c>
      <c r="T5">
        <f>SUM(R4:R167)</f>
        <v>385402.59110945126</v>
      </c>
      <c r="U5">
        <f>1-((1-U3)*(Y3-1)/(Y3-1-1))</f>
        <v>-0.74577725265994443</v>
      </c>
    </row>
    <row r="6" spans="1:27" x14ac:dyDescent="0.25">
      <c r="A6">
        <f>Input!G7</f>
        <v>156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5137.507366428571</v>
      </c>
      <c r="F6">
        <f t="shared" si="3"/>
        <v>51.77220928571387</v>
      </c>
      <c r="G6">
        <f t="shared" ref="G6:G69" si="10">G5+P6</f>
        <v>38.418442554684681</v>
      </c>
      <c r="H6">
        <f t="shared" si="6"/>
        <v>178.32308590674199</v>
      </c>
      <c r="I6">
        <f t="shared" si="4"/>
        <v>2947738.8351141666</v>
      </c>
      <c r="N6" s="4">
        <f>Input!J7</f>
        <v>17.631750285714588</v>
      </c>
      <c r="O6">
        <f t="shared" si="7"/>
        <v>-0.32287428571362398</v>
      </c>
      <c r="P6">
        <f t="shared" si="8"/>
        <v>30.954029523097262</v>
      </c>
      <c r="Q6">
        <f t="shared" si="9"/>
        <v>978.24471186560891</v>
      </c>
      <c r="R6">
        <f t="shared" si="5"/>
        <v>3480.6049883217188</v>
      </c>
    </row>
    <row r="7" spans="1:27" x14ac:dyDescent="0.25">
      <c r="A7">
        <f>Input!G8</f>
        <v>157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5155.2514208571429</v>
      </c>
      <c r="F7">
        <f t="shared" si="3"/>
        <v>69.516263714285742</v>
      </c>
      <c r="G7">
        <f t="shared" si="10"/>
        <v>56.070544748267977</v>
      </c>
      <c r="H7">
        <f t="shared" si="6"/>
        <v>180.78735851312982</v>
      </c>
      <c r="I7">
        <f t="shared" si="4"/>
        <v>2887436.7129689115</v>
      </c>
      <c r="N7" s="4">
        <f>Input!J8</f>
        <v>17.744054428571872</v>
      </c>
      <c r="O7">
        <f t="shared" si="7"/>
        <v>-0.21057014285634068</v>
      </c>
      <c r="P7">
        <f t="shared" si="8"/>
        <v>17.652102193583296</v>
      </c>
      <c r="Q7">
        <f t="shared" si="9"/>
        <v>319.07506299900587</v>
      </c>
      <c r="R7">
        <f t="shared" si="5"/>
        <v>3467.3664635953419</v>
      </c>
      <c r="T7" s="17"/>
      <c r="U7" s="18"/>
    </row>
    <row r="8" spans="1:27" x14ac:dyDescent="0.25">
      <c r="A8">
        <f>Input!G9</f>
        <v>158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5174.5536951428576</v>
      </c>
      <c r="F8">
        <f t="shared" si="3"/>
        <v>88.818538000000444</v>
      </c>
      <c r="G8">
        <f t="shared" si="10"/>
        <v>56.070544748267977</v>
      </c>
      <c r="H8">
        <f t="shared" si="6"/>
        <v>1072.4310620155152</v>
      </c>
      <c r="I8">
        <f t="shared" si="4"/>
        <v>2887436.7129689115</v>
      </c>
      <c r="N8" s="4">
        <f>Input!J9</f>
        <v>19.302274285714702</v>
      </c>
      <c r="O8">
        <f t="shared" si="7"/>
        <v>1.3476497142864901</v>
      </c>
      <c r="P8">
        <f t="shared" si="8"/>
        <v>2.7037687730027737E-17</v>
      </c>
      <c r="Q8">
        <f t="shared" si="9"/>
        <v>1.8161597524164583</v>
      </c>
      <c r="R8">
        <f t="shared" si="5"/>
        <v>3286.2849914208582</v>
      </c>
      <c r="T8" s="19" t="s">
        <v>28</v>
      </c>
      <c r="U8" s="24">
        <f>SQRT((U5-L5)^2)</f>
        <v>0.19959630272468454</v>
      </c>
    </row>
    <row r="9" spans="1:27" x14ac:dyDescent="0.25">
      <c r="A9">
        <f>Input!G10</f>
        <v>159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5195.4282274285715</v>
      </c>
      <c r="F9">
        <f t="shared" si="3"/>
        <v>109.69307028571438</v>
      </c>
      <c r="G9">
        <f t="shared" si="10"/>
        <v>56.070544748267977</v>
      </c>
      <c r="H9">
        <f t="shared" si="6"/>
        <v>2875.3752450140919</v>
      </c>
      <c r="I9">
        <f t="shared" si="4"/>
        <v>2887436.7129689115</v>
      </c>
      <c r="N9" s="4">
        <f>Input!J10</f>
        <v>20.87453228571394</v>
      </c>
      <c r="O9">
        <f t="shared" si="7"/>
        <v>2.9199077142857277</v>
      </c>
      <c r="P9">
        <f t="shared" si="8"/>
        <v>1.8654066528481725E-192</v>
      </c>
      <c r="Q9">
        <f t="shared" si="9"/>
        <v>8.5258610599453029</v>
      </c>
      <c r="R9">
        <f t="shared" si="5"/>
        <v>3108.4940588298105</v>
      </c>
      <c r="T9" s="21"/>
      <c r="U9" s="22"/>
    </row>
    <row r="10" spans="1:27" x14ac:dyDescent="0.25">
      <c r="A10">
        <f>Input!G11</f>
        <v>160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5215.5306687142856</v>
      </c>
      <c r="F10">
        <f t="shared" si="3"/>
        <v>129.79551157142851</v>
      </c>
      <c r="G10">
        <f t="shared" si="10"/>
        <v>56.070544748267977</v>
      </c>
      <c r="H10">
        <f t="shared" si="6"/>
        <v>5435.3707330761208</v>
      </c>
      <c r="I10">
        <f t="shared" si="4"/>
        <v>2887436.7129689115</v>
      </c>
      <c r="N10" s="4">
        <f>Input!J11</f>
        <v>20.102441285714121</v>
      </c>
      <c r="O10">
        <f t="shared" si="7"/>
        <v>2.1478167142859093</v>
      </c>
      <c r="P10">
        <f t="shared" si="8"/>
        <v>0</v>
      </c>
      <c r="Q10">
        <f t="shared" si="9"/>
        <v>4.613116638165919</v>
      </c>
      <c r="R10">
        <f t="shared" si="5"/>
        <v>3195.1843063644537</v>
      </c>
    </row>
    <row r="11" spans="1:27" x14ac:dyDescent="0.25">
      <c r="A11">
        <f>Input!G12</f>
        <v>161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5235.8015662857142</v>
      </c>
      <c r="F11">
        <f t="shared" si="3"/>
        <v>150.06640914285708</v>
      </c>
      <c r="G11">
        <f t="shared" si="10"/>
        <v>56.070544748267977</v>
      </c>
      <c r="H11">
        <f t="shared" si="6"/>
        <v>8835.2225232859837</v>
      </c>
      <c r="I11">
        <f t="shared" si="4"/>
        <v>2887436.7129689115</v>
      </c>
      <c r="N11" s="4">
        <f>Input!J12</f>
        <v>20.270897571428577</v>
      </c>
      <c r="O11">
        <f t="shared" si="7"/>
        <v>2.3162730000003648</v>
      </c>
      <c r="P11">
        <f t="shared" si="8"/>
        <v>0</v>
      </c>
      <c r="Q11">
        <f t="shared" si="9"/>
        <v>5.3651206105306901</v>
      </c>
      <c r="R11">
        <f t="shared" si="5"/>
        <v>3176.1683768942589</v>
      </c>
    </row>
    <row r="12" spans="1:27" x14ac:dyDescent="0.25">
      <c r="A12">
        <f>Input!G13</f>
        <v>162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5255.9320837142868</v>
      </c>
      <c r="F12">
        <f t="shared" si="3"/>
        <v>170.19692657142969</v>
      </c>
      <c r="G12">
        <f t="shared" si="10"/>
        <v>56.070544748267977</v>
      </c>
      <c r="H12">
        <f t="shared" si="6"/>
        <v>13024.831028046096</v>
      </c>
      <c r="I12">
        <f t="shared" si="4"/>
        <v>2887436.7129689115</v>
      </c>
      <c r="N12" s="4">
        <f>Input!J13</f>
        <v>20.130517428572603</v>
      </c>
      <c r="O12">
        <f t="shared" si="7"/>
        <v>2.1758928571443903</v>
      </c>
      <c r="P12">
        <f t="shared" si="8"/>
        <v>0</v>
      </c>
      <c r="Q12">
        <f t="shared" si="9"/>
        <v>4.7345097257719777</v>
      </c>
      <c r="R12">
        <f t="shared" si="5"/>
        <v>3192.0110327021885</v>
      </c>
    </row>
    <row r="13" spans="1:27" x14ac:dyDescent="0.25">
      <c r="A13">
        <f>Input!G14</f>
        <v>163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5275.7116505714284</v>
      </c>
      <c r="F13">
        <f t="shared" si="3"/>
        <v>189.9764934285713</v>
      </c>
      <c r="G13">
        <f t="shared" si="10"/>
        <v>56.070544748267977</v>
      </c>
      <c r="H13">
        <f t="shared" si="6"/>
        <v>17930.803091972022</v>
      </c>
      <c r="I13">
        <f t="shared" si="4"/>
        <v>2887436.7129689115</v>
      </c>
      <c r="N13" s="4">
        <f>Input!J14</f>
        <v>19.779566857141617</v>
      </c>
      <c r="O13">
        <f t="shared" si="7"/>
        <v>1.824942285713405</v>
      </c>
      <c r="P13">
        <f t="shared" si="8"/>
        <v>0</v>
      </c>
      <c r="Q13">
        <f t="shared" si="9"/>
        <v>3.3304143461848672</v>
      </c>
      <c r="R13">
        <f t="shared" si="5"/>
        <v>3231.7901292008528</v>
      </c>
    </row>
    <row r="14" spans="1:27" x14ac:dyDescent="0.25">
      <c r="A14">
        <f>Input!G15</f>
        <v>164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5296.8107911428579</v>
      </c>
      <c r="F14">
        <f t="shared" si="3"/>
        <v>211.07563400000072</v>
      </c>
      <c r="G14">
        <f t="shared" si="10"/>
        <v>56.070544748267977</v>
      </c>
      <c r="H14">
        <f t="shared" si="6"/>
        <v>24026.57769393763</v>
      </c>
      <c r="I14">
        <f t="shared" si="4"/>
        <v>2887436.7129689115</v>
      </c>
      <c r="N14" s="4">
        <f>Input!J15</f>
        <v>21.099140571429416</v>
      </c>
      <c r="O14">
        <f t="shared" si="7"/>
        <v>3.1445160000012038</v>
      </c>
      <c r="P14">
        <f t="shared" si="8"/>
        <v>0</v>
      </c>
      <c r="Q14">
        <f t="shared" si="9"/>
        <v>9.8879808742635706</v>
      </c>
      <c r="R14">
        <f t="shared" si="5"/>
        <v>3083.4989452298937</v>
      </c>
    </row>
    <row r="15" spans="1:27" x14ac:dyDescent="0.25">
      <c r="A15">
        <f>Input!G16</f>
        <v>165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5317.5589812857152</v>
      </c>
      <c r="F15">
        <f t="shared" si="3"/>
        <v>231.82382414285803</v>
      </c>
      <c r="G15">
        <f t="shared" si="10"/>
        <v>56.070544748267977</v>
      </c>
      <c r="H15">
        <f t="shared" si="6"/>
        <v>30889.215217952828</v>
      </c>
      <c r="I15">
        <f t="shared" si="4"/>
        <v>2887436.7129689115</v>
      </c>
      <c r="N15" s="4">
        <f>Input!J16</f>
        <v>20.748190142857311</v>
      </c>
      <c r="O15">
        <f t="shared" si="7"/>
        <v>2.7935655714290988</v>
      </c>
      <c r="P15">
        <f t="shared" si="8"/>
        <v>0</v>
      </c>
      <c r="Q15">
        <f t="shared" si="9"/>
        <v>7.8040086018739876</v>
      </c>
      <c r="R15">
        <f t="shared" si="5"/>
        <v>3122.5981480716155</v>
      </c>
    </row>
    <row r="16" spans="1:27" x14ac:dyDescent="0.25">
      <c r="A16">
        <f>Input!G17</f>
        <v>166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5337.8298788571428</v>
      </c>
      <c r="F16">
        <f t="shared" si="3"/>
        <v>252.0947217142857</v>
      </c>
      <c r="G16">
        <f t="shared" si="10"/>
        <v>56.070544748267977</v>
      </c>
      <c r="H16">
        <f t="shared" si="6"/>
        <v>38425.477955204624</v>
      </c>
      <c r="I16">
        <f t="shared" si="4"/>
        <v>2887436.7129689115</v>
      </c>
      <c r="N16" s="4">
        <f>Input!J17</f>
        <v>20.270897571427668</v>
      </c>
      <c r="O16">
        <f t="shared" si="7"/>
        <v>2.3162729999994554</v>
      </c>
      <c r="P16">
        <f t="shared" si="8"/>
        <v>0</v>
      </c>
      <c r="Q16">
        <f t="shared" si="9"/>
        <v>5.3651206105264766</v>
      </c>
      <c r="R16">
        <f t="shared" si="5"/>
        <v>3176.1683768943617</v>
      </c>
    </row>
    <row r="17" spans="1:18" x14ac:dyDescent="0.25">
      <c r="A17">
        <f>Input!G18</f>
        <v>167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5357.8761681428578</v>
      </c>
      <c r="F17">
        <f t="shared" si="3"/>
        <v>272.14101100000062</v>
      </c>
      <c r="G17">
        <f t="shared" si="10"/>
        <v>56.070544748267977</v>
      </c>
      <c r="H17">
        <f t="shared" si="6"/>
        <v>46686.446386241128</v>
      </c>
      <c r="I17">
        <f t="shared" si="4"/>
        <v>2887436.7129689115</v>
      </c>
      <c r="N17" s="4">
        <f>Input!J18</f>
        <v>20.04628928571492</v>
      </c>
      <c r="O17">
        <f t="shared" si="7"/>
        <v>2.0916647142867077</v>
      </c>
      <c r="P17">
        <f t="shared" si="8"/>
        <v>0</v>
      </c>
      <c r="Q17">
        <f t="shared" si="9"/>
        <v>4.3750612769920947</v>
      </c>
      <c r="R17">
        <f t="shared" si="5"/>
        <v>3201.5355509747419</v>
      </c>
    </row>
    <row r="18" spans="1:18" x14ac:dyDescent="0.25">
      <c r="A18">
        <f>Input!G19</f>
        <v>168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5378.5260921428571</v>
      </c>
      <c r="F18">
        <f t="shared" si="3"/>
        <v>292.79093499999999</v>
      </c>
      <c r="G18">
        <f t="shared" si="10"/>
        <v>56.070544748267977</v>
      </c>
      <c r="H18">
        <f t="shared" si="6"/>
        <v>56036.543160932291</v>
      </c>
      <c r="I18">
        <f t="shared" si="4"/>
        <v>2887436.7129689115</v>
      </c>
      <c r="N18" s="4">
        <f>Input!J19</f>
        <v>20.649923999999373</v>
      </c>
      <c r="O18">
        <f t="shared" si="7"/>
        <v>2.6952994285711611</v>
      </c>
      <c r="P18">
        <f t="shared" si="8"/>
        <v>0</v>
      </c>
      <c r="Q18">
        <f t="shared" si="9"/>
        <v>7.2646390096560278</v>
      </c>
      <c r="R18">
        <f t="shared" si="5"/>
        <v>3133.5900701936494</v>
      </c>
    </row>
    <row r="19" spans="1:18" x14ac:dyDescent="0.25">
      <c r="A19">
        <f>Input!G20</f>
        <v>169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5399.5129285714283</v>
      </c>
      <c r="F19">
        <f t="shared" si="3"/>
        <v>313.77777142857121</v>
      </c>
      <c r="G19">
        <f t="shared" si="10"/>
        <v>56.070544748267977</v>
      </c>
      <c r="H19">
        <f t="shared" si="6"/>
        <v>66413.01468325319</v>
      </c>
      <c r="I19">
        <f t="shared" si="4"/>
        <v>2887436.7129689115</v>
      </c>
      <c r="N19" s="4">
        <f>Input!J20</f>
        <v>20.986836428571223</v>
      </c>
      <c r="O19">
        <f t="shared" si="7"/>
        <v>3.032211857143011</v>
      </c>
      <c r="P19">
        <f t="shared" si="8"/>
        <v>0</v>
      </c>
      <c r="Q19">
        <f t="shared" si="9"/>
        <v>9.1943087465986686</v>
      </c>
      <c r="R19">
        <f t="shared" si="5"/>
        <v>3095.9838898093999</v>
      </c>
    </row>
    <row r="20" spans="1:18" x14ac:dyDescent="0.25">
      <c r="A20">
        <f>Input!G21</f>
        <v>170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5420.3734228571429</v>
      </c>
      <c r="F20">
        <f t="shared" si="3"/>
        <v>334.63826571428581</v>
      </c>
      <c r="G20">
        <f t="shared" si="10"/>
        <v>56.070544748267977</v>
      </c>
      <c r="H20">
        <f t="shared" si="6"/>
        <v>77599.975164201169</v>
      </c>
      <c r="I20">
        <f t="shared" si="4"/>
        <v>2887436.7129689115</v>
      </c>
      <c r="N20" s="4">
        <f>Input!J21</f>
        <v>20.860494285714594</v>
      </c>
      <c r="O20">
        <f t="shared" si="7"/>
        <v>2.9058697142863821</v>
      </c>
      <c r="P20">
        <f t="shared" si="8"/>
        <v>0</v>
      </c>
      <c r="Q20">
        <f t="shared" si="9"/>
        <v>8.4440787964068207</v>
      </c>
      <c r="R20">
        <f t="shared" si="5"/>
        <v>3110.0596015590841</v>
      </c>
    </row>
    <row r="21" spans="1:18" x14ac:dyDescent="0.25">
      <c r="A21">
        <f>Input!G22</f>
        <v>171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5440.9250807142862</v>
      </c>
      <c r="F21">
        <f t="shared" si="3"/>
        <v>355.18992357142906</v>
      </c>
      <c r="G21">
        <f t="shared" si="10"/>
        <v>56.070544748267977</v>
      </c>
      <c r="H21">
        <f t="shared" si="6"/>
        <v>89472.402787553743</v>
      </c>
      <c r="I21">
        <f t="shared" si="4"/>
        <v>2887436.7129689115</v>
      </c>
      <c r="N21" s="4">
        <f>Input!J22</f>
        <v>20.551657857143255</v>
      </c>
      <c r="O21">
        <f t="shared" si="7"/>
        <v>2.5970332857150424</v>
      </c>
      <c r="P21">
        <f t="shared" si="8"/>
        <v>0</v>
      </c>
      <c r="Q21">
        <f t="shared" si="9"/>
        <v>6.7445818871118695</v>
      </c>
      <c r="R21">
        <f t="shared" si="5"/>
        <v>3144.6013047851438</v>
      </c>
    </row>
    <row r="22" spans="1:18" x14ac:dyDescent="0.25">
      <c r="A22">
        <f>Input!G23</f>
        <v>172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5463.0068825714279</v>
      </c>
      <c r="F22">
        <f t="shared" si="3"/>
        <v>377.27172542857079</v>
      </c>
      <c r="G22">
        <f t="shared" si="10"/>
        <v>56.070544748267977</v>
      </c>
      <c r="H22">
        <f t="shared" si="6"/>
        <v>103170.19847042052</v>
      </c>
      <c r="I22">
        <f t="shared" si="4"/>
        <v>2887436.7129689115</v>
      </c>
      <c r="N22" s="4">
        <f>Input!J23</f>
        <v>22.081801857141727</v>
      </c>
      <c r="O22">
        <f t="shared" si="7"/>
        <v>4.1271772857135147</v>
      </c>
      <c r="P22">
        <f t="shared" si="8"/>
        <v>0</v>
      </c>
      <c r="Q22">
        <f t="shared" si="9"/>
        <v>17.033592347709575</v>
      </c>
      <c r="R22">
        <f t="shared" si="5"/>
        <v>2975.3316563259209</v>
      </c>
    </row>
    <row r="23" spans="1:18" x14ac:dyDescent="0.25">
      <c r="A23">
        <f>Input!G24</f>
        <v>173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5486.6047902857154</v>
      </c>
      <c r="F23">
        <f t="shared" si="3"/>
        <v>400.86963314285822</v>
      </c>
      <c r="G23">
        <f t="shared" si="10"/>
        <v>56.070544748267977</v>
      </c>
      <c r="H23">
        <f t="shared" si="6"/>
        <v>118886.41135774045</v>
      </c>
      <c r="I23">
        <f t="shared" si="4"/>
        <v>2887436.7129689115</v>
      </c>
      <c r="N23" s="4">
        <f>Input!J24</f>
        <v>23.59790771428743</v>
      </c>
      <c r="O23">
        <f t="shared" si="7"/>
        <v>5.6432831428592181</v>
      </c>
      <c r="P23">
        <f t="shared" si="8"/>
        <v>0</v>
      </c>
      <c r="Q23">
        <f t="shared" si="9"/>
        <v>31.846644630479013</v>
      </c>
      <c r="R23">
        <f t="shared" si="5"/>
        <v>2812.2333914451824</v>
      </c>
    </row>
    <row r="24" spans="1:18" x14ac:dyDescent="0.25">
      <c r="A24">
        <f>Input!G25</f>
        <v>174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5512.7576172857143</v>
      </c>
      <c r="F24">
        <f t="shared" si="3"/>
        <v>427.0224601428572</v>
      </c>
      <c r="G24">
        <f t="shared" si="10"/>
        <v>56.070544748267977</v>
      </c>
      <c r="H24">
        <f t="shared" si="6"/>
        <v>137605.32353491447</v>
      </c>
      <c r="I24">
        <f t="shared" si="4"/>
        <v>2887436.7129689115</v>
      </c>
      <c r="N24" s="4">
        <f>Input!J25</f>
        <v>26.152826999998979</v>
      </c>
      <c r="O24">
        <f t="shared" si="7"/>
        <v>8.1982024285707666</v>
      </c>
      <c r="P24">
        <f t="shared" si="8"/>
        <v>0</v>
      </c>
      <c r="Q24">
        <f t="shared" si="9"/>
        <v>67.210523059823615</v>
      </c>
      <c r="R24">
        <f t="shared" si="5"/>
        <v>2547.7837355985316</v>
      </c>
    </row>
    <row r="25" spans="1:18" x14ac:dyDescent="0.25">
      <c r="A25">
        <f>Input!G26</f>
        <v>175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5540.7775005714293</v>
      </c>
      <c r="F25">
        <f t="shared" si="3"/>
        <v>455.04234342857217</v>
      </c>
      <c r="G25">
        <f t="shared" si="10"/>
        <v>56.070544748267977</v>
      </c>
      <c r="H25">
        <f t="shared" si="6"/>
        <v>159178.49614219717</v>
      </c>
      <c r="I25">
        <f t="shared" si="4"/>
        <v>2887436.7129689115</v>
      </c>
      <c r="N25" s="4">
        <f>Input!J26</f>
        <v>28.019883285714968</v>
      </c>
      <c r="O25">
        <f t="shared" si="7"/>
        <v>10.065258714286756</v>
      </c>
      <c r="P25">
        <f t="shared" si="8"/>
        <v>0</v>
      </c>
      <c r="Q25">
        <f t="shared" si="9"/>
        <v>101.30943298552548</v>
      </c>
      <c r="R25">
        <f t="shared" si="5"/>
        <v>2362.7881532468277</v>
      </c>
    </row>
    <row r="26" spans="1:18" x14ac:dyDescent="0.25">
      <c r="A26">
        <f>Input!G27</f>
        <v>176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5571.2540368571426</v>
      </c>
      <c r="F26">
        <f t="shared" si="3"/>
        <v>485.5188797142855</v>
      </c>
      <c r="G26">
        <f t="shared" si="10"/>
        <v>56.070544748267977</v>
      </c>
      <c r="H26">
        <f t="shared" si="6"/>
        <v>184425.87240508478</v>
      </c>
      <c r="I26">
        <f t="shared" si="4"/>
        <v>2887436.7129689115</v>
      </c>
      <c r="N26" s="4">
        <f>Input!J27</f>
        <v>30.476536285713337</v>
      </c>
      <c r="O26">
        <f t="shared" si="7"/>
        <v>12.521911714285125</v>
      </c>
      <c r="P26">
        <f t="shared" si="8"/>
        <v>0</v>
      </c>
      <c r="Q26">
        <f t="shared" si="9"/>
        <v>156.79827298035102</v>
      </c>
      <c r="R26">
        <f t="shared" si="5"/>
        <v>2129.9947674436235</v>
      </c>
    </row>
    <row r="27" spans="1:18" x14ac:dyDescent="0.25">
      <c r="A27">
        <f>Input!G28</f>
        <v>177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5603.4291734285716</v>
      </c>
      <c r="F27">
        <f t="shared" si="3"/>
        <v>517.6940162857145</v>
      </c>
      <c r="G27">
        <f t="shared" si="10"/>
        <v>56.070544748267977</v>
      </c>
      <c r="H27">
        <f t="shared" si="6"/>
        <v>213096.2294742837</v>
      </c>
      <c r="I27">
        <f t="shared" si="4"/>
        <v>2887436.7129689115</v>
      </c>
      <c r="N27" s="4">
        <f>Input!J28</f>
        <v>32.175136571428993</v>
      </c>
      <c r="O27">
        <f t="shared" si="7"/>
        <v>14.220512000000781</v>
      </c>
      <c r="P27">
        <f t="shared" si="8"/>
        <v>0</v>
      </c>
      <c r="Q27">
        <f t="shared" si="9"/>
        <v>202.22296154216622</v>
      </c>
      <c r="R27">
        <f t="shared" si="5"/>
        <v>1976.0928636427384</v>
      </c>
    </row>
    <row r="28" spans="1:18" x14ac:dyDescent="0.25">
      <c r="A28">
        <f>Input!G29</f>
        <v>178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5636.1517925714288</v>
      </c>
      <c r="F28">
        <f t="shared" si="3"/>
        <v>550.41663542857168</v>
      </c>
      <c r="G28">
        <f t="shared" si="10"/>
        <v>56.070544748267977</v>
      </c>
      <c r="H28">
        <f t="shared" si="6"/>
        <v>244378.05737089904</v>
      </c>
      <c r="I28">
        <f t="shared" si="4"/>
        <v>2887436.7129689115</v>
      </c>
      <c r="N28" s="4">
        <f>Input!J29</f>
        <v>32.722619142857184</v>
      </c>
      <c r="O28">
        <f t="shared" si="7"/>
        <v>14.767994571428972</v>
      </c>
      <c r="P28">
        <f t="shared" si="8"/>
        <v>0</v>
      </c>
      <c r="Q28">
        <f t="shared" si="9"/>
        <v>218.09366366175558</v>
      </c>
      <c r="R28">
        <f t="shared" si="5"/>
        <v>1927.71782398396</v>
      </c>
    </row>
    <row r="29" spans="1:18" x14ac:dyDescent="0.25">
      <c r="A29">
        <f>Input!G30</f>
        <v>179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5669.2674761428561</v>
      </c>
      <c r="F29">
        <f t="shared" si="3"/>
        <v>583.53231899999901</v>
      </c>
      <c r="G29">
        <f t="shared" si="10"/>
        <v>56.070544748267977</v>
      </c>
      <c r="H29">
        <f t="shared" si="6"/>
        <v>278215.92329678411</v>
      </c>
      <c r="I29">
        <f t="shared" si="4"/>
        <v>2887436.7129689115</v>
      </c>
      <c r="N29" s="4">
        <f>Input!J30</f>
        <v>33.115683571427326</v>
      </c>
      <c r="O29">
        <f t="shared" si="7"/>
        <v>15.161058999999113</v>
      </c>
      <c r="P29">
        <f t="shared" si="8"/>
        <v>0</v>
      </c>
      <c r="Q29">
        <f t="shared" si="9"/>
        <v>229.85771000145411</v>
      </c>
      <c r="R29">
        <f t="shared" si="5"/>
        <v>1893.3567202311112</v>
      </c>
    </row>
    <row r="30" spans="1:18" x14ac:dyDescent="0.25">
      <c r="A30">
        <f>Input!G31</f>
        <v>180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5702.6498821428559</v>
      </c>
      <c r="F30">
        <f t="shared" si="3"/>
        <v>616.91472499999873</v>
      </c>
      <c r="G30">
        <f t="shared" si="10"/>
        <v>56.070544748267977</v>
      </c>
      <c r="H30">
        <f t="shared" si="6"/>
        <v>314546.19452223589</v>
      </c>
      <c r="I30">
        <f t="shared" si="4"/>
        <v>2887436.7129689115</v>
      </c>
      <c r="N30" s="4">
        <f>Input!J31</f>
        <v>33.382405999999719</v>
      </c>
      <c r="O30">
        <f t="shared" si="7"/>
        <v>15.427781428571507</v>
      </c>
      <c r="P30">
        <f t="shared" si="8"/>
        <v>0</v>
      </c>
      <c r="Q30">
        <f t="shared" si="9"/>
        <v>238.01643980777587</v>
      </c>
      <c r="R30">
        <f t="shared" si="5"/>
        <v>1870.2162248806214</v>
      </c>
    </row>
    <row r="31" spans="1:18" x14ac:dyDescent="0.25">
      <c r="A31">
        <f>Input!G32</f>
        <v>181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5736.1024781428569</v>
      </c>
      <c r="F31">
        <f t="shared" si="3"/>
        <v>650.36732099999972</v>
      </c>
      <c r="G31">
        <f t="shared" si="10"/>
        <v>56.070544748267977</v>
      </c>
      <c r="H31">
        <f t="shared" si="6"/>
        <v>353188.65826320095</v>
      </c>
      <c r="I31">
        <f t="shared" si="4"/>
        <v>2887436.7129689115</v>
      </c>
      <c r="N31" s="4">
        <f>Input!J32</f>
        <v>33.452596000000995</v>
      </c>
      <c r="O31">
        <f t="shared" si="7"/>
        <v>15.497971428572782</v>
      </c>
      <c r="P31">
        <f t="shared" si="8"/>
        <v>0</v>
      </c>
      <c r="Q31">
        <f t="shared" si="9"/>
        <v>240.18711840085828</v>
      </c>
      <c r="R31">
        <f t="shared" si="5"/>
        <v>1864.15027850911</v>
      </c>
    </row>
    <row r="32" spans="1:18" x14ac:dyDescent="0.25">
      <c r="A32">
        <f>Input!G33</f>
        <v>182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5771.1273322857151</v>
      </c>
      <c r="F32">
        <f t="shared" si="3"/>
        <v>685.39217514285792</v>
      </c>
      <c r="G32">
        <f t="shared" si="10"/>
        <v>56.070544748267977</v>
      </c>
      <c r="H32">
        <f t="shared" si="6"/>
        <v>396045.71448250493</v>
      </c>
      <c r="I32">
        <f t="shared" si="4"/>
        <v>2887436.7129689115</v>
      </c>
      <c r="N32" s="4">
        <f>Input!J33</f>
        <v>35.024854142858203</v>
      </c>
      <c r="O32">
        <f t="shared" si="7"/>
        <v>17.070229571429991</v>
      </c>
      <c r="P32">
        <f t="shared" si="8"/>
        <v>0</v>
      </c>
      <c r="Q32">
        <f t="shared" si="9"/>
        <v>291.39273762132291</v>
      </c>
      <c r="R32">
        <f t="shared" si="5"/>
        <v>1730.855247066964</v>
      </c>
    </row>
    <row r="33" spans="1:18" x14ac:dyDescent="0.25">
      <c r="A33">
        <f>Input!G34</f>
        <v>183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5806.0819964285711</v>
      </c>
      <c r="F33">
        <f t="shared" si="3"/>
        <v>720.34683928571394</v>
      </c>
      <c r="G33">
        <f t="shared" si="10"/>
        <v>56.070544748267977</v>
      </c>
      <c r="H33">
        <f t="shared" si="6"/>
        <v>441262.99548439973</v>
      </c>
      <c r="I33">
        <f t="shared" si="4"/>
        <v>2887436.7129689115</v>
      </c>
      <c r="N33" s="4">
        <f>Input!J34</f>
        <v>34.954664142856018</v>
      </c>
      <c r="O33">
        <f t="shared" si="7"/>
        <v>17.000039571427806</v>
      </c>
      <c r="P33">
        <f t="shared" si="8"/>
        <v>0</v>
      </c>
      <c r="Q33">
        <f t="shared" si="9"/>
        <v>289.00134543011131</v>
      </c>
      <c r="R33">
        <f t="shared" si="5"/>
        <v>1736.7004798404532</v>
      </c>
    </row>
    <row r="34" spans="1:18" x14ac:dyDescent="0.25">
      <c r="A34">
        <f>Input!G35</f>
        <v>184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5841.1068504285713</v>
      </c>
      <c r="F34">
        <f t="shared" si="3"/>
        <v>755.37169328571417</v>
      </c>
      <c r="G34">
        <f t="shared" si="10"/>
        <v>56.070544748267977</v>
      </c>
      <c r="H34">
        <f t="shared" si="6"/>
        <v>489022.09634579142</v>
      </c>
      <c r="I34">
        <f t="shared" si="4"/>
        <v>2887436.7129689115</v>
      </c>
      <c r="N34" s="4">
        <f>Input!J35</f>
        <v>35.024854000000232</v>
      </c>
      <c r="O34">
        <f t="shared" si="7"/>
        <v>17.07022942857202</v>
      </c>
      <c r="P34">
        <f t="shared" si="8"/>
        <v>0</v>
      </c>
      <c r="Q34">
        <f t="shared" si="9"/>
        <v>291.39273274408623</v>
      </c>
      <c r="R34">
        <f t="shared" si="5"/>
        <v>1730.855258953761</v>
      </c>
    </row>
    <row r="35" spans="1:18" x14ac:dyDescent="0.25">
      <c r="A35">
        <f>Input!G36</f>
        <v>185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5878.3356732857146</v>
      </c>
      <c r="F35">
        <f t="shared" si="3"/>
        <v>792.60051614285749</v>
      </c>
      <c r="G35">
        <f t="shared" si="10"/>
        <v>56.070544748267977</v>
      </c>
      <c r="H35">
        <f t="shared" si="6"/>
        <v>542476.39876251493</v>
      </c>
      <c r="I35">
        <f t="shared" si="4"/>
        <v>2887436.7129689115</v>
      </c>
      <c r="N35" s="4">
        <f>Input!J36</f>
        <v>37.228822857143314</v>
      </c>
      <c r="O35">
        <f t="shared" si="7"/>
        <v>19.274198285715102</v>
      </c>
      <c r="P35">
        <f t="shared" si="8"/>
        <v>0</v>
      </c>
      <c r="Q35">
        <f t="shared" si="9"/>
        <v>371.49471955706298</v>
      </c>
      <c r="R35">
        <f t="shared" si="5"/>
        <v>1552.3268866044264</v>
      </c>
    </row>
    <row r="36" spans="1:18" x14ac:dyDescent="0.25">
      <c r="A36">
        <f>Input!G37</f>
        <v>186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5919.1582287142855</v>
      </c>
      <c r="F36">
        <f t="shared" si="3"/>
        <v>833.42307157142841</v>
      </c>
      <c r="G36">
        <f t="shared" si="10"/>
        <v>56.070544748267977</v>
      </c>
      <c r="H36">
        <f t="shared" si="6"/>
        <v>604276.95095835242</v>
      </c>
      <c r="I36">
        <f t="shared" si="4"/>
        <v>2887436.7129689115</v>
      </c>
      <c r="N36" s="4">
        <f>Input!J37</f>
        <v>40.822555428570922</v>
      </c>
      <c r="O36">
        <f t="shared" si="7"/>
        <v>22.86793085714271</v>
      </c>
      <c r="P36">
        <f t="shared" si="8"/>
        <v>0</v>
      </c>
      <c r="Q36">
        <f t="shared" si="9"/>
        <v>522.94226168705973</v>
      </c>
      <c r="R36">
        <f t="shared" si="5"/>
        <v>1282.0586941090135</v>
      </c>
    </row>
    <row r="37" spans="1:18" x14ac:dyDescent="0.25">
      <c r="A37">
        <f>Input!G38</f>
        <v>187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5962.3251331428564</v>
      </c>
      <c r="F37">
        <f t="shared" si="3"/>
        <v>876.5899759999993</v>
      </c>
      <c r="G37">
        <f t="shared" si="10"/>
        <v>56.070544748267977</v>
      </c>
      <c r="H37">
        <f t="shared" si="6"/>
        <v>673252.13706166472</v>
      </c>
      <c r="I37">
        <f t="shared" si="4"/>
        <v>2887436.7129689115</v>
      </c>
      <c r="N37" s="4">
        <f>Input!J38</f>
        <v>43.166904428570888</v>
      </c>
      <c r="O37">
        <f t="shared" si="7"/>
        <v>25.212279857142676</v>
      </c>
      <c r="P37">
        <f t="shared" si="8"/>
        <v>0</v>
      </c>
      <c r="Q37">
        <f t="shared" si="9"/>
        <v>635.65905559488226</v>
      </c>
      <c r="R37">
        <f t="shared" si="5"/>
        <v>1119.6718621617297</v>
      </c>
    </row>
    <row r="38" spans="1:18" x14ac:dyDescent="0.25">
      <c r="A38">
        <f>Input!G39</f>
        <v>188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6009.4367205714289</v>
      </c>
      <c r="F38">
        <f t="shared" si="3"/>
        <v>923.70156342857172</v>
      </c>
      <c r="G38">
        <f t="shared" si="10"/>
        <v>56.070544748267977</v>
      </c>
      <c r="H38">
        <f t="shared" si="6"/>
        <v>752783.58457622165</v>
      </c>
      <c r="I38">
        <f t="shared" si="4"/>
        <v>2887436.7129689115</v>
      </c>
      <c r="N38" s="4">
        <f>Input!J39</f>
        <v>47.11158742857242</v>
      </c>
      <c r="O38">
        <f t="shared" si="7"/>
        <v>29.156962857144208</v>
      </c>
      <c r="P38">
        <f t="shared" si="8"/>
        <v>0</v>
      </c>
      <c r="Q38">
        <f t="shared" si="9"/>
        <v>850.12848305288696</v>
      </c>
      <c r="R38">
        <f t="shared" si="5"/>
        <v>871.24237988000016</v>
      </c>
    </row>
    <row r="39" spans="1:18" x14ac:dyDescent="0.25">
      <c r="A39">
        <f>Input!G40</f>
        <v>189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6056.7027260000004</v>
      </c>
      <c r="F39">
        <f t="shared" si="3"/>
        <v>970.96756885714331</v>
      </c>
      <c r="G39">
        <f t="shared" si="10"/>
        <v>56.070544748267977</v>
      </c>
      <c r="H39">
        <f t="shared" si="6"/>
        <v>837036.56472327607</v>
      </c>
      <c r="I39">
        <f t="shared" si="4"/>
        <v>2887436.7129689115</v>
      </c>
      <c r="N39" s="4">
        <f>Input!J40</f>
        <v>47.266005428571589</v>
      </c>
      <c r="O39">
        <f t="shared" si="7"/>
        <v>29.311380857143376</v>
      </c>
      <c r="P39">
        <f t="shared" si="8"/>
        <v>0</v>
      </c>
      <c r="Q39">
        <f t="shared" si="9"/>
        <v>859.15704775251118</v>
      </c>
      <c r="R39">
        <f t="shared" si="5"/>
        <v>862.15036965794434</v>
      </c>
    </row>
    <row r="40" spans="1:18" x14ac:dyDescent="0.25">
      <c r="A40">
        <f>Input!G41</f>
        <v>190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6108.9943417142858</v>
      </c>
      <c r="F40">
        <f t="shared" si="3"/>
        <v>1023.2591845714287</v>
      </c>
      <c r="G40">
        <f t="shared" si="10"/>
        <v>56.070544748267977</v>
      </c>
      <c r="H40">
        <f t="shared" si="6"/>
        <v>935453.8650029758</v>
      </c>
      <c r="I40">
        <f t="shared" si="4"/>
        <v>2887436.7129689115</v>
      </c>
      <c r="N40" s="4">
        <f>Input!J41</f>
        <v>52.291615714285399</v>
      </c>
      <c r="O40">
        <f t="shared" si="7"/>
        <v>34.336991142857187</v>
      </c>
      <c r="P40">
        <f t="shared" si="8"/>
        <v>0</v>
      </c>
      <c r="Q40">
        <f t="shared" si="9"/>
        <v>1179.028960744653</v>
      </c>
      <c r="R40">
        <f t="shared" si="5"/>
        <v>592.27919758271491</v>
      </c>
    </row>
    <row r="41" spans="1:18" x14ac:dyDescent="0.25">
      <c r="A41">
        <f>Input!G42</f>
        <v>191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6166.3957959999998</v>
      </c>
      <c r="F41">
        <f t="shared" si="3"/>
        <v>1080.6606388571427</v>
      </c>
      <c r="G41">
        <f t="shared" si="10"/>
        <v>56.070544748267977</v>
      </c>
      <c r="H41">
        <f t="shared" si="6"/>
        <v>1049784.8609460325</v>
      </c>
      <c r="I41">
        <f t="shared" si="4"/>
        <v>2887436.7129689115</v>
      </c>
      <c r="N41" s="4">
        <f>Input!J42</f>
        <v>57.401454285713953</v>
      </c>
      <c r="O41">
        <f t="shared" si="7"/>
        <v>39.446829714285741</v>
      </c>
      <c r="P41">
        <f t="shared" si="8"/>
        <v>0</v>
      </c>
      <c r="Q41">
        <f t="shared" si="9"/>
        <v>1556.0523745078565</v>
      </c>
      <c r="R41">
        <f t="shared" si="5"/>
        <v>369.67554279328715</v>
      </c>
    </row>
    <row r="42" spans="1:18" x14ac:dyDescent="0.25">
      <c r="A42">
        <f>Input!G43</f>
        <v>192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6224.3166570000003</v>
      </c>
      <c r="F42">
        <f t="shared" si="3"/>
        <v>1138.5814998571432</v>
      </c>
      <c r="G42">
        <f t="shared" si="10"/>
        <v>56.070544748267977</v>
      </c>
      <c r="H42">
        <f t="shared" si="6"/>
        <v>1171829.967930729</v>
      </c>
      <c r="I42">
        <f t="shared" si="4"/>
        <v>2887436.7129689115</v>
      </c>
      <c r="N42" s="4">
        <f>Input!J43</f>
        <v>57.920861000000514</v>
      </c>
      <c r="O42">
        <f t="shared" si="7"/>
        <v>39.966236428572302</v>
      </c>
      <c r="P42">
        <f t="shared" si="8"/>
        <v>0</v>
      </c>
      <c r="Q42">
        <f t="shared" si="9"/>
        <v>1597.3000542645398</v>
      </c>
      <c r="R42">
        <f t="shared" si="5"/>
        <v>349.97211399329979</v>
      </c>
    </row>
    <row r="43" spans="1:18" x14ac:dyDescent="0.25">
      <c r="A43">
        <f>Input!G44</f>
        <v>193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6281.6619592857151</v>
      </c>
      <c r="F43">
        <f t="shared" si="3"/>
        <v>1195.9268021428579</v>
      </c>
      <c r="G43">
        <f t="shared" si="10"/>
        <v>56.070544748267977</v>
      </c>
      <c r="H43">
        <f t="shared" si="6"/>
        <v>1299272.2875216014</v>
      </c>
      <c r="I43">
        <f t="shared" si="4"/>
        <v>2887436.7129689115</v>
      </c>
      <c r="N43" s="4">
        <f>Input!J44</f>
        <v>57.345302285714752</v>
      </c>
      <c r="O43">
        <f t="shared" si="7"/>
        <v>39.390677714286539</v>
      </c>
      <c r="P43">
        <f t="shared" si="8"/>
        <v>0</v>
      </c>
      <c r="Q43">
        <f t="shared" si="9"/>
        <v>1551.6254907907903</v>
      </c>
      <c r="R43">
        <f t="shared" si="5"/>
        <v>371.83795904768272</v>
      </c>
    </row>
    <row r="44" spans="1:18" x14ac:dyDescent="0.25">
      <c r="A44">
        <f>Input!G45</f>
        <v>194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6341.6042947142851</v>
      </c>
      <c r="F44">
        <f t="shared" si="3"/>
        <v>1255.8691375714279</v>
      </c>
      <c r="G44">
        <f t="shared" si="10"/>
        <v>56.070544748267977</v>
      </c>
      <c r="H44">
        <f t="shared" si="6"/>
        <v>1439516.6633404347</v>
      </c>
      <c r="I44">
        <f t="shared" si="4"/>
        <v>2887436.7129689115</v>
      </c>
      <c r="N44" s="4">
        <f>Input!J45</f>
        <v>59.942335428570004</v>
      </c>
      <c r="O44">
        <f t="shared" si="7"/>
        <v>41.987710857141792</v>
      </c>
      <c r="P44">
        <f t="shared" si="8"/>
        <v>0</v>
      </c>
      <c r="Q44">
        <f t="shared" si="9"/>
        <v>1762.9678630229428</v>
      </c>
      <c r="R44">
        <f t="shared" si="5"/>
        <v>278.42483878901032</v>
      </c>
    </row>
    <row r="45" spans="1:18" x14ac:dyDescent="0.25">
      <c r="A45">
        <f>Input!G46</f>
        <v>195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6402.8521657142855</v>
      </c>
      <c r="F45">
        <f t="shared" si="3"/>
        <v>1317.1170085714284</v>
      </c>
      <c r="G45">
        <f t="shared" si="10"/>
        <v>56.070544748267977</v>
      </c>
      <c r="H45">
        <f t="shared" si="6"/>
        <v>1590238.1839208973</v>
      </c>
      <c r="I45">
        <f t="shared" si="4"/>
        <v>2887436.7129689115</v>
      </c>
      <c r="N45" s="4">
        <f>Input!J46</f>
        <v>61.247871000000487</v>
      </c>
      <c r="O45">
        <f t="shared" si="7"/>
        <v>43.293246428572274</v>
      </c>
      <c r="P45">
        <f t="shared" si="8"/>
        <v>0</v>
      </c>
      <c r="Q45">
        <f t="shared" si="9"/>
        <v>1874.305186325086</v>
      </c>
      <c r="R45">
        <f t="shared" si="5"/>
        <v>236.56075334896153</v>
      </c>
    </row>
    <row r="46" spans="1:18" x14ac:dyDescent="0.25">
      <c r="A46">
        <f>Input!G47</f>
        <v>196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6469.0414191428572</v>
      </c>
      <c r="F46">
        <f t="shared" si="3"/>
        <v>1383.3062620000001</v>
      </c>
      <c r="G46">
        <f t="shared" si="10"/>
        <v>56.070544748267977</v>
      </c>
      <c r="H46">
        <f t="shared" si="6"/>
        <v>1761554.6491487196</v>
      </c>
      <c r="I46">
        <f t="shared" si="4"/>
        <v>2887436.7129689115</v>
      </c>
      <c r="N46" s="4">
        <f>Input!J47</f>
        <v>66.189253428571647</v>
      </c>
      <c r="O46">
        <f t="shared" si="7"/>
        <v>48.234628857143434</v>
      </c>
      <c r="P46">
        <f t="shared" si="8"/>
        <v>0</v>
      </c>
      <c r="Q46">
        <f t="shared" si="9"/>
        <v>2326.5794209863743</v>
      </c>
      <c r="R46">
        <f t="shared" si="5"/>
        <v>108.9758361362509</v>
      </c>
    </row>
    <row r="47" spans="1:18" x14ac:dyDescent="0.25">
      <c r="A47">
        <f>Input!G48</f>
        <v>197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6533.5320724285712</v>
      </c>
      <c r="F47">
        <f t="shared" si="3"/>
        <v>1447.796915285714</v>
      </c>
      <c r="G47">
        <f t="shared" si="10"/>
        <v>56.070544748267977</v>
      </c>
      <c r="H47">
        <f t="shared" si="6"/>
        <v>1936902.2904493324</v>
      </c>
      <c r="I47">
        <f t="shared" si="4"/>
        <v>2887436.7129689115</v>
      </c>
      <c r="N47" s="4">
        <f>Input!J48</f>
        <v>64.490653285713961</v>
      </c>
      <c r="O47">
        <f t="shared" si="7"/>
        <v>46.536028714285749</v>
      </c>
      <c r="P47">
        <f t="shared" si="8"/>
        <v>0</v>
      </c>
      <c r="Q47">
        <f t="shared" si="9"/>
        <v>2165.6019684968278</v>
      </c>
      <c r="R47">
        <f t="shared" si="5"/>
        <v>147.32495924537082</v>
      </c>
    </row>
    <row r="48" spans="1:18" x14ac:dyDescent="0.25">
      <c r="A48">
        <f>Input!G49</f>
        <v>198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6598.1631058571429</v>
      </c>
      <c r="F48">
        <f t="shared" si="3"/>
        <v>1512.4279487142858</v>
      </c>
      <c r="G48">
        <f t="shared" si="10"/>
        <v>56.070544748267977</v>
      </c>
      <c r="H48">
        <f t="shared" si="6"/>
        <v>2120976.8880866384</v>
      </c>
      <c r="I48">
        <f t="shared" si="4"/>
        <v>2887436.7129689115</v>
      </c>
      <c r="N48" s="4">
        <f>Input!J49</f>
        <v>64.631033428571754</v>
      </c>
      <c r="O48">
        <f t="shared" si="7"/>
        <v>46.676408857143542</v>
      </c>
      <c r="P48">
        <f t="shared" si="8"/>
        <v>0</v>
      </c>
      <c r="Q48">
        <f t="shared" si="9"/>
        <v>2178.6871437992281</v>
      </c>
      <c r="R48">
        <f t="shared" si="5"/>
        <v>143.93686785486955</v>
      </c>
    </row>
    <row r="49" spans="1:18" x14ac:dyDescent="0.25">
      <c r="A49">
        <f>Input!G50</f>
        <v>199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6663.3275838571426</v>
      </c>
      <c r="F49">
        <f t="shared" si="3"/>
        <v>1577.5924267142855</v>
      </c>
      <c r="G49">
        <f t="shared" si="10"/>
        <v>56.070544748267977</v>
      </c>
      <c r="H49">
        <f t="shared" si="6"/>
        <v>2315028.8373014117</v>
      </c>
      <c r="I49">
        <f t="shared" si="4"/>
        <v>2887436.7129689115</v>
      </c>
      <c r="N49" s="4">
        <f>Input!J50</f>
        <v>65.16447799999969</v>
      </c>
      <c r="O49">
        <f t="shared" si="7"/>
        <v>47.209853428571478</v>
      </c>
      <c r="P49">
        <f t="shared" si="8"/>
        <v>0</v>
      </c>
      <c r="Q49">
        <f t="shared" si="9"/>
        <v>2228.770260747202</v>
      </c>
      <c r="R49">
        <f t="shared" si="5"/>
        <v>131.42156801739458</v>
      </c>
    </row>
    <row r="50" spans="1:18" x14ac:dyDescent="0.25">
      <c r="A50">
        <f>Input!G51</f>
        <v>200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6731.2575512857147</v>
      </c>
      <c r="F50">
        <f t="shared" si="3"/>
        <v>1645.5223941428576</v>
      </c>
      <c r="G50">
        <f t="shared" si="10"/>
        <v>56.070544748267977</v>
      </c>
      <c r="H50">
        <f t="shared" si="6"/>
        <v>2526357.1815438811</v>
      </c>
      <c r="I50">
        <f t="shared" si="4"/>
        <v>2887436.7129689115</v>
      </c>
      <c r="N50" s="4">
        <f>Input!J51</f>
        <v>67.929967428572127</v>
      </c>
      <c r="O50">
        <f t="shared" si="7"/>
        <v>49.975342857143914</v>
      </c>
      <c r="P50">
        <f t="shared" si="8"/>
        <v>0</v>
      </c>
      <c r="Q50">
        <f t="shared" si="9"/>
        <v>2497.5348936890855</v>
      </c>
      <c r="R50">
        <f t="shared" si="5"/>
        <v>75.66277502557304</v>
      </c>
    </row>
    <row r="51" spans="1:18" x14ac:dyDescent="0.25">
      <c r="A51">
        <f>Input!G52</f>
        <v>201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6798.0785154285713</v>
      </c>
      <c r="F51">
        <f t="shared" si="3"/>
        <v>1712.3433582857142</v>
      </c>
      <c r="G51">
        <f t="shared" si="10"/>
        <v>56.070544748267977</v>
      </c>
      <c r="H51">
        <f t="shared" si="6"/>
        <v>2743239.6328632478</v>
      </c>
      <c r="I51">
        <f t="shared" si="4"/>
        <v>2887436.7129689115</v>
      </c>
      <c r="N51" s="4">
        <f>Input!J52</f>
        <v>66.82096414285661</v>
      </c>
      <c r="O51">
        <f t="shared" si="7"/>
        <v>48.866339571428398</v>
      </c>
      <c r="P51">
        <f t="shared" si="8"/>
        <v>0</v>
      </c>
      <c r="Q51">
        <f t="shared" si="9"/>
        <v>2387.919143110149</v>
      </c>
      <c r="R51">
        <f t="shared" si="5"/>
        <v>96.185849760431523</v>
      </c>
    </row>
    <row r="52" spans="1:18" x14ac:dyDescent="0.25">
      <c r="A52">
        <f>Input!G53</f>
        <v>202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6866.570003714286</v>
      </c>
      <c r="F52">
        <f t="shared" si="3"/>
        <v>1780.8348465714289</v>
      </c>
      <c r="G52">
        <f t="shared" si="10"/>
        <v>56.070544748267977</v>
      </c>
      <c r="H52">
        <f t="shared" si="6"/>
        <v>2974811.8968435354</v>
      </c>
      <c r="I52">
        <f t="shared" si="4"/>
        <v>2887436.7129689115</v>
      </c>
      <c r="N52" s="4">
        <f>Input!J53</f>
        <v>68.491488285714695</v>
      </c>
      <c r="O52">
        <f t="shared" si="7"/>
        <v>50.536863714286483</v>
      </c>
      <c r="P52">
        <f t="shared" si="8"/>
        <v>0</v>
      </c>
      <c r="Q52">
        <f t="shared" si="9"/>
        <v>2553.974594076366</v>
      </c>
      <c r="R52">
        <f t="shared" si="5"/>
        <v>66.209375113712909</v>
      </c>
    </row>
    <row r="53" spans="1:18" x14ac:dyDescent="0.25">
      <c r="A53">
        <f>Input!G54</f>
        <v>203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6935.5528225714288</v>
      </c>
      <c r="F53">
        <f t="shared" si="3"/>
        <v>1849.8176654285717</v>
      </c>
      <c r="G53">
        <f t="shared" si="10"/>
        <v>56.070544748267977</v>
      </c>
      <c r="H53">
        <f t="shared" si="6"/>
        <v>3217528.7329488797</v>
      </c>
      <c r="I53">
        <f t="shared" si="4"/>
        <v>2887436.7129689115</v>
      </c>
      <c r="N53" s="4">
        <f>Input!J54</f>
        <v>68.982818857142775</v>
      </c>
      <c r="O53">
        <f t="shared" si="7"/>
        <v>51.028194285714562</v>
      </c>
      <c r="P53">
        <f t="shared" si="8"/>
        <v>0</v>
      </c>
      <c r="Q53">
        <f t="shared" si="9"/>
        <v>2603.8766120606324</v>
      </c>
      <c r="R53">
        <f t="shared" si="5"/>
        <v>58.454951291180215</v>
      </c>
    </row>
    <row r="54" spans="1:18" x14ac:dyDescent="0.25">
      <c r="A54">
        <f>Input!G55</f>
        <v>204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7006.121937428572</v>
      </c>
      <c r="F54">
        <f t="shared" si="3"/>
        <v>1920.3867802857148</v>
      </c>
      <c r="G54">
        <f t="shared" si="10"/>
        <v>56.070544748267977</v>
      </c>
      <c r="H54">
        <f t="shared" si="6"/>
        <v>3475675.0260885167</v>
      </c>
      <c r="I54">
        <f t="shared" si="4"/>
        <v>2887436.7129689115</v>
      </c>
      <c r="N54" s="4">
        <f>Input!J55</f>
        <v>70.569114857143177</v>
      </c>
      <c r="O54">
        <f t="shared" si="7"/>
        <v>52.614490285714965</v>
      </c>
      <c r="P54">
        <f t="shared" si="8"/>
        <v>0</v>
      </c>
      <c r="Q54">
        <f t="shared" si="9"/>
        <v>2768.2845880255945</v>
      </c>
      <c r="R54">
        <f t="shared" si="5"/>
        <v>36.714968364540027</v>
      </c>
    </row>
    <row r="55" spans="1:18" x14ac:dyDescent="0.25">
      <c r="A55">
        <f>Input!G56</f>
        <v>205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7073.9115247142854</v>
      </c>
      <c r="F55">
        <f t="shared" si="3"/>
        <v>1988.1763675714283</v>
      </c>
      <c r="G55">
        <f t="shared" si="10"/>
        <v>56.070544748267977</v>
      </c>
      <c r="H55">
        <f t="shared" si="6"/>
        <v>3733032.9105871608</v>
      </c>
      <c r="I55">
        <f t="shared" si="4"/>
        <v>2887436.7129689115</v>
      </c>
      <c r="N55" s="4">
        <f>Input!J56</f>
        <v>67.789587285713424</v>
      </c>
      <c r="O55">
        <f t="shared" si="7"/>
        <v>49.834962714285211</v>
      </c>
      <c r="P55">
        <f t="shared" si="8"/>
        <v>0</v>
      </c>
      <c r="Q55">
        <f t="shared" si="9"/>
        <v>2483.5235087341971</v>
      </c>
      <c r="R55">
        <f t="shared" si="5"/>
        <v>78.124656763693423</v>
      </c>
    </row>
    <row r="56" spans="1:18" x14ac:dyDescent="0.25">
      <c r="A56">
        <f>Input!G57</f>
        <v>206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7144.8596659999994</v>
      </c>
      <c r="F56">
        <f t="shared" si="3"/>
        <v>2059.1245088571422</v>
      </c>
      <c r="G56">
        <f t="shared" si="10"/>
        <v>56.070544748267977</v>
      </c>
      <c r="H56">
        <f t="shared" si="6"/>
        <v>4012225.183132275</v>
      </c>
      <c r="I56">
        <f t="shared" si="4"/>
        <v>2887436.7129689115</v>
      </c>
      <c r="N56" s="4">
        <f>Input!J57</f>
        <v>70.948141285713973</v>
      </c>
      <c r="O56">
        <f t="shared" si="7"/>
        <v>52.993516714285761</v>
      </c>
      <c r="P56">
        <f t="shared" si="8"/>
        <v>0</v>
      </c>
      <c r="Q56">
        <f t="shared" si="9"/>
        <v>2808.3128137472845</v>
      </c>
      <c r="R56">
        <f t="shared" si="5"/>
        <v>32.265368986494778</v>
      </c>
    </row>
    <row r="57" spans="1:18" x14ac:dyDescent="0.25">
      <c r="A57">
        <f>Input!G58</f>
        <v>207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7216.130681857142</v>
      </c>
      <c r="F57">
        <f t="shared" si="3"/>
        <v>2130.3955247142849</v>
      </c>
      <c r="G57">
        <f t="shared" si="10"/>
        <v>56.070544748267977</v>
      </c>
      <c r="H57">
        <f t="shared" si="6"/>
        <v>4302824.1225110171</v>
      </c>
      <c r="I57">
        <f t="shared" si="4"/>
        <v>2887436.7129689115</v>
      </c>
      <c r="N57" s="4">
        <f>Input!J58</f>
        <v>71.271015857142629</v>
      </c>
      <c r="O57">
        <f t="shared" si="7"/>
        <v>53.316391285714417</v>
      </c>
      <c r="P57">
        <f t="shared" si="8"/>
        <v>0</v>
      </c>
      <c r="Q57">
        <f t="shared" si="9"/>
        <v>2842.637579731404</v>
      </c>
      <c r="R57">
        <f t="shared" si="5"/>
        <v>28.701593078414287</v>
      </c>
    </row>
    <row r="58" spans="1:18" x14ac:dyDescent="0.25">
      <c r="A58">
        <f>Input!G59</f>
        <v>208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7289.6898944285704</v>
      </c>
      <c r="F58">
        <f t="shared" si="3"/>
        <v>2203.9547372857132</v>
      </c>
      <c r="G58">
        <f t="shared" si="10"/>
        <v>56.070544748267977</v>
      </c>
      <c r="H58">
        <f t="shared" si="6"/>
        <v>4613406.504552234</v>
      </c>
      <c r="I58">
        <f t="shared" si="4"/>
        <v>2887436.7129689115</v>
      </c>
      <c r="N58" s="4">
        <f>Input!J59</f>
        <v>73.559212571428361</v>
      </c>
      <c r="O58">
        <f t="shared" si="7"/>
        <v>55.604588000000149</v>
      </c>
      <c r="P58">
        <f t="shared" si="8"/>
        <v>0</v>
      </c>
      <c r="Q58">
        <f t="shared" si="9"/>
        <v>3091.8702066497603</v>
      </c>
      <c r="R58">
        <f t="shared" si="5"/>
        <v>9.4199276410868364</v>
      </c>
    </row>
    <row r="59" spans="1:18" x14ac:dyDescent="0.25">
      <c r="A59">
        <f>Input!G60</f>
        <v>209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7363.0946888571425</v>
      </c>
      <c r="F59">
        <f t="shared" si="3"/>
        <v>2277.3595317142854</v>
      </c>
      <c r="G59">
        <f t="shared" si="10"/>
        <v>56.070544748267977</v>
      </c>
      <c r="H59">
        <f t="shared" si="6"/>
        <v>4934124.7636165163</v>
      </c>
      <c r="I59">
        <f t="shared" si="4"/>
        <v>2887436.7129689115</v>
      </c>
      <c r="N59" s="4">
        <f>Input!J60</f>
        <v>73.404794428572131</v>
      </c>
      <c r="O59">
        <f t="shared" si="7"/>
        <v>55.450169857143919</v>
      </c>
      <c r="P59">
        <f t="shared" si="8"/>
        <v>0</v>
      </c>
      <c r="Q59">
        <f t="shared" si="9"/>
        <v>3074.7213371861121</v>
      </c>
      <c r="R59">
        <f t="shared" si="5"/>
        <v>10.391649863045416</v>
      </c>
    </row>
    <row r="60" spans="1:18" x14ac:dyDescent="0.25">
      <c r="A60">
        <f>Input!G61</f>
        <v>210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7437.6084865714283</v>
      </c>
      <c r="F60">
        <f t="shared" si="3"/>
        <v>2351.8733294285712</v>
      </c>
      <c r="G60">
        <f t="shared" si="10"/>
        <v>56.070544748267977</v>
      </c>
      <c r="H60">
        <f t="shared" si="6"/>
        <v>5270710.4261458358</v>
      </c>
      <c r="I60">
        <f t="shared" si="4"/>
        <v>2887436.7129689115</v>
      </c>
      <c r="N60" s="4">
        <f>Input!J61</f>
        <v>74.513797714285829</v>
      </c>
      <c r="O60">
        <f t="shared" si="7"/>
        <v>56.559173142857617</v>
      </c>
      <c r="P60">
        <f t="shared" si="8"/>
        <v>0</v>
      </c>
      <c r="Q60">
        <f t="shared" si="9"/>
        <v>3198.9400666037463</v>
      </c>
      <c r="R60">
        <f t="shared" si="5"/>
        <v>4.4715539670983091</v>
      </c>
    </row>
    <row r="61" spans="1:18" x14ac:dyDescent="0.25">
      <c r="A61">
        <f>Input!G62</f>
        <v>211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7515.4773705714297</v>
      </c>
      <c r="F61">
        <f t="shared" si="3"/>
        <v>2429.7422134285725</v>
      </c>
      <c r="G61">
        <f t="shared" si="10"/>
        <v>56.070544748267977</v>
      </c>
      <c r="H61">
        <f t="shared" si="6"/>
        <v>5634317.1906955419</v>
      </c>
      <c r="I61">
        <f t="shared" si="4"/>
        <v>2887436.7129689115</v>
      </c>
      <c r="N61" s="4">
        <f>Input!J62</f>
        <v>77.868884000001344</v>
      </c>
      <c r="O61">
        <f t="shared" si="7"/>
        <v>59.914259428573132</v>
      </c>
      <c r="P61">
        <f t="shared" si="8"/>
        <v>0</v>
      </c>
      <c r="Q61">
        <f t="shared" si="9"/>
        <v>3589.7184828743643</v>
      </c>
      <c r="R61">
        <f t="shared" si="5"/>
        <v>1.5387940190334788</v>
      </c>
    </row>
    <row r="62" spans="1:18" x14ac:dyDescent="0.25">
      <c r="A62">
        <f>Input!G63</f>
        <v>212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7597.684002142857</v>
      </c>
      <c r="F62">
        <f t="shared" si="3"/>
        <v>2511.9488449999999</v>
      </c>
      <c r="G62">
        <f t="shared" si="10"/>
        <v>56.070544748267977</v>
      </c>
      <c r="H62">
        <f t="shared" si="6"/>
        <v>6031338.2256473368</v>
      </c>
      <c r="I62">
        <f t="shared" si="4"/>
        <v>2887436.7129689115</v>
      </c>
      <c r="N62" s="4">
        <f>Input!J63</f>
        <v>82.206631571427351</v>
      </c>
      <c r="O62">
        <f t="shared" si="7"/>
        <v>64.252006999999139</v>
      </c>
      <c r="P62">
        <f t="shared" si="8"/>
        <v>0</v>
      </c>
      <c r="Q62">
        <f t="shared" si="9"/>
        <v>4128.3204035279387</v>
      </c>
      <c r="R62">
        <f t="shared" si="5"/>
        <v>31.116638076719159</v>
      </c>
    </row>
    <row r="63" spans="1:18" x14ac:dyDescent="0.25">
      <c r="A63">
        <f>Input!G64</f>
        <v>213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7676.2267111428573</v>
      </c>
      <c r="F63">
        <f t="shared" si="3"/>
        <v>2590.4915540000002</v>
      </c>
      <c r="G63">
        <f t="shared" si="10"/>
        <v>56.070544748267977</v>
      </c>
      <c r="H63">
        <f t="shared" si="6"/>
        <v>6423289.85213657</v>
      </c>
      <c r="I63">
        <f t="shared" si="4"/>
        <v>2887436.7129689115</v>
      </c>
      <c r="N63" s="4">
        <f>Input!J64</f>
        <v>78.542709000000286</v>
      </c>
      <c r="O63">
        <f t="shared" si="7"/>
        <v>60.588084428572074</v>
      </c>
      <c r="P63">
        <f t="shared" si="8"/>
        <v>0</v>
      </c>
      <c r="Q63">
        <f t="shared" si="9"/>
        <v>3670.9159747237777</v>
      </c>
      <c r="R63">
        <f t="shared" si="5"/>
        <v>3.664568862348915</v>
      </c>
    </row>
    <row r="64" spans="1:18" x14ac:dyDescent="0.25">
      <c r="A64">
        <f>Input!G65</f>
        <v>214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7756.4399441428568</v>
      </c>
      <c r="F64">
        <f t="shared" si="3"/>
        <v>2670.7047869999997</v>
      </c>
      <c r="G64">
        <f t="shared" si="10"/>
        <v>56.070544748267977</v>
      </c>
      <c r="H64">
        <f t="shared" si="6"/>
        <v>6836312.2207552884</v>
      </c>
      <c r="I64">
        <f t="shared" si="4"/>
        <v>2887436.7129689115</v>
      </c>
      <c r="N64" s="4">
        <f>Input!J65</f>
        <v>80.213232999999491</v>
      </c>
      <c r="O64">
        <f t="shared" si="7"/>
        <v>62.258608428571279</v>
      </c>
      <c r="P64">
        <f t="shared" si="8"/>
        <v>0</v>
      </c>
      <c r="Q64">
        <f t="shared" si="9"/>
        <v>3876.1343234621668</v>
      </c>
      <c r="R64">
        <f t="shared" si="5"/>
        <v>12.851008751942782</v>
      </c>
    </row>
    <row r="65" spans="1:18" x14ac:dyDescent="0.25">
      <c r="A65">
        <f>Input!G66</f>
        <v>215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7842.605296714285</v>
      </c>
      <c r="F65">
        <f t="shared" si="3"/>
        <v>2756.8701395714279</v>
      </c>
      <c r="G65">
        <f t="shared" si="10"/>
        <v>56.070544748267977</v>
      </c>
      <c r="H65">
        <f t="shared" si="6"/>
        <v>7294318.4513969459</v>
      </c>
      <c r="I65">
        <f t="shared" si="4"/>
        <v>2887436.7129689115</v>
      </c>
      <c r="N65" s="4">
        <f>Input!J66</f>
        <v>86.16535257142823</v>
      </c>
      <c r="O65">
        <f t="shared" si="7"/>
        <v>68.210728000000017</v>
      </c>
      <c r="P65">
        <f t="shared" si="8"/>
        <v>0</v>
      </c>
      <c r="Q65">
        <f t="shared" si="9"/>
        <v>4652.7034142899865</v>
      </c>
      <c r="R65">
        <f t="shared" si="5"/>
        <v>90.95341410622089</v>
      </c>
    </row>
    <row r="66" spans="1:18" x14ac:dyDescent="0.25">
      <c r="A66">
        <f>Input!G67</f>
        <v>216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7935.8738861428574</v>
      </c>
      <c r="F66">
        <f t="shared" si="3"/>
        <v>2850.1387290000002</v>
      </c>
      <c r="G66">
        <f t="shared" si="10"/>
        <v>56.070544748267977</v>
      </c>
      <c r="H66">
        <f t="shared" si="6"/>
        <v>7806817.0182477729</v>
      </c>
      <c r="I66">
        <f t="shared" si="4"/>
        <v>2887436.7129689115</v>
      </c>
      <c r="N66" s="4">
        <f>Input!J67</f>
        <v>93.268589428572341</v>
      </c>
      <c r="O66">
        <f t="shared" si="7"/>
        <v>75.313964857144128</v>
      </c>
      <c r="P66">
        <f t="shared" si="8"/>
        <v>0</v>
      </c>
      <c r="Q66">
        <f t="shared" si="9"/>
        <v>5672.1933025031412</v>
      </c>
      <c r="R66">
        <f t="shared" si="5"/>
        <v>276.89581655338924</v>
      </c>
    </row>
    <row r="67" spans="1:18" x14ac:dyDescent="0.25">
      <c r="A67">
        <f>Input!G68</f>
        <v>217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8038.7304417142859</v>
      </c>
      <c r="F67">
        <f t="shared" si="3"/>
        <v>2952.9952845714288</v>
      </c>
      <c r="G67">
        <f t="shared" si="10"/>
        <v>56.070544748267977</v>
      </c>
      <c r="H67">
        <f t="shared" si="6"/>
        <v>8392172.9481994882</v>
      </c>
      <c r="I67">
        <f t="shared" si="4"/>
        <v>2887436.7129689115</v>
      </c>
      <c r="N67" s="4">
        <f>Input!J68</f>
        <v>102.85655557142854</v>
      </c>
      <c r="O67">
        <f t="shared" si="7"/>
        <v>84.901931000000332</v>
      </c>
      <c r="P67">
        <f t="shared" si="8"/>
        <v>0</v>
      </c>
      <c r="Q67">
        <f t="shared" si="9"/>
        <v>7208.3378875288172</v>
      </c>
      <c r="R67">
        <f t="shared" si="5"/>
        <v>687.91600650146472</v>
      </c>
    </row>
    <row r="68" spans="1:18" x14ac:dyDescent="0.25">
      <c r="A68">
        <f>Input!G69</f>
        <v>218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8144.1980685714288</v>
      </c>
      <c r="F68">
        <f t="shared" ref="F68:F84" si="14">E68-$E$3</f>
        <v>3058.4629114285717</v>
      </c>
      <c r="G68">
        <f t="shared" si="10"/>
        <v>56.070544748267977</v>
      </c>
      <c r="H68">
        <f t="shared" si="6"/>
        <v>9014359.923500156</v>
      </c>
      <c r="I68">
        <f t="shared" ref="I68:I84" si="15">(G68-$J$4)^2</f>
        <v>2887436.7129689115</v>
      </c>
      <c r="N68" s="4">
        <f>Input!J69</f>
        <v>105.46762685714293</v>
      </c>
      <c r="O68">
        <f t="shared" si="7"/>
        <v>87.51300228571472</v>
      </c>
      <c r="P68">
        <f t="shared" si="8"/>
        <v>0</v>
      </c>
      <c r="Q68">
        <f t="shared" si="9"/>
        <v>7658.5255690595095</v>
      </c>
      <c r="R68">
        <f t="shared" ref="R68:R84" si="16">(O68-$S$4)^2</f>
        <v>831.70085378427291</v>
      </c>
    </row>
    <row r="69" spans="1:18" x14ac:dyDescent="0.25">
      <c r="A69">
        <f>Input!G70</f>
        <v>219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8256.8952744285725</v>
      </c>
      <c r="F69">
        <f t="shared" si="14"/>
        <v>3171.1601172857154</v>
      </c>
      <c r="G69">
        <f t="shared" si="10"/>
        <v>56.070544748267977</v>
      </c>
      <c r="H69">
        <f t="shared" ref="H69:H84" si="17">(F69-G69)^2</f>
        <v>9703783.0449315384</v>
      </c>
      <c r="I69">
        <f t="shared" si="15"/>
        <v>2887436.7129689115</v>
      </c>
      <c r="N69" s="4">
        <f>Input!J70</f>
        <v>112.69720585714367</v>
      </c>
      <c r="O69">
        <f t="shared" ref="O69:O84" si="18">N69-$N$3</f>
        <v>94.74258128571546</v>
      </c>
      <c r="P69">
        <f t="shared" ref="P69:P84" si="19">$Y$3*((1/$AA$3)*(1/SQRT(2*PI()))*EXP(-1*D69*D69/2))</f>
        <v>0</v>
      </c>
      <c r="Q69">
        <f t="shared" ref="Q69:Q84" si="20">(O69-P69)^2</f>
        <v>8976.1567086804007</v>
      </c>
      <c r="R69">
        <f t="shared" si="16"/>
        <v>1300.9585659393022</v>
      </c>
    </row>
    <row r="70" spans="1:18" x14ac:dyDescent="0.25">
      <c r="A70">
        <f>Input!G71</f>
        <v>220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8380.5561721428567</v>
      </c>
      <c r="F70">
        <f t="shared" si="14"/>
        <v>3294.8210149999995</v>
      </c>
      <c r="G70">
        <f t="shared" ref="G70:G84" si="21">G69+P70</f>
        <v>56.070544748267977</v>
      </c>
      <c r="H70">
        <f t="shared" si="17"/>
        <v>10489504.608555812</v>
      </c>
      <c r="I70">
        <f t="shared" si="15"/>
        <v>2887436.7129689115</v>
      </c>
      <c r="N70" s="4">
        <f>Input!J71</f>
        <v>123.66089771428415</v>
      </c>
      <c r="O70">
        <f t="shared" si="18"/>
        <v>105.70627314285593</v>
      </c>
      <c r="P70">
        <f t="shared" si="19"/>
        <v>0</v>
      </c>
      <c r="Q70">
        <f t="shared" si="20"/>
        <v>11173.816181752065</v>
      </c>
      <c r="R70">
        <f t="shared" si="16"/>
        <v>2212.0555934631861</v>
      </c>
    </row>
    <row r="71" spans="1:18" x14ac:dyDescent="0.25">
      <c r="A71">
        <f>Input!G72</f>
        <v>221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8520.0519537142864</v>
      </c>
      <c r="F71">
        <f t="shared" si="14"/>
        <v>3434.3167965714292</v>
      </c>
      <c r="G71">
        <f t="shared" si="21"/>
        <v>56.070544748267977</v>
      </c>
      <c r="H71">
        <f t="shared" si="17"/>
        <v>11412547.737957239</v>
      </c>
      <c r="I71">
        <f t="shared" si="15"/>
        <v>2887436.7129689115</v>
      </c>
      <c r="N71" s="4">
        <f>Input!J72</f>
        <v>139.49578157142969</v>
      </c>
      <c r="O71">
        <f t="shared" si="18"/>
        <v>121.54115700000148</v>
      </c>
      <c r="P71">
        <f t="shared" si="19"/>
        <v>0</v>
      </c>
      <c r="Q71">
        <f t="shared" si="20"/>
        <v>14772.252844899007</v>
      </c>
      <c r="R71">
        <f t="shared" si="16"/>
        <v>3952.3073344439772</v>
      </c>
    </row>
    <row r="72" spans="1:18" x14ac:dyDescent="0.25">
      <c r="A72">
        <f>Input!G73</f>
        <v>222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8671.1010238571434</v>
      </c>
      <c r="F72">
        <f t="shared" si="14"/>
        <v>3585.3658667142863</v>
      </c>
      <c r="G72">
        <f t="shared" si="21"/>
        <v>56.070544748267977</v>
      </c>
      <c r="H72">
        <f t="shared" si="17"/>
        <v>12455925.469651222</v>
      </c>
      <c r="I72">
        <f t="shared" si="15"/>
        <v>2887436.7129689115</v>
      </c>
      <c r="N72" s="4">
        <f>Input!J73</f>
        <v>151.04907014285709</v>
      </c>
      <c r="O72">
        <f t="shared" si="18"/>
        <v>133.09444557142888</v>
      </c>
      <c r="P72">
        <f t="shared" si="19"/>
        <v>0</v>
      </c>
      <c r="Q72">
        <f t="shared" si="20"/>
        <v>17714.131441966045</v>
      </c>
      <c r="R72">
        <f t="shared" si="16"/>
        <v>5538.4357524420757</v>
      </c>
    </row>
    <row r="73" spans="1:18" x14ac:dyDescent="0.25">
      <c r="A73">
        <f>Input!G74</f>
        <v>223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8839.1922475714291</v>
      </c>
      <c r="F73">
        <f t="shared" si="14"/>
        <v>3753.457090428572</v>
      </c>
      <c r="G73">
        <f t="shared" si="21"/>
        <v>56.070544748267977</v>
      </c>
      <c r="H73">
        <f t="shared" si="17"/>
        <v>13670667.268177731</v>
      </c>
      <c r="I73">
        <f t="shared" si="15"/>
        <v>2887436.7129689115</v>
      </c>
      <c r="N73" s="4">
        <f>Input!J74</f>
        <v>168.09122371428566</v>
      </c>
      <c r="O73">
        <f t="shared" si="18"/>
        <v>150.13659914285745</v>
      </c>
      <c r="P73">
        <f t="shared" si="19"/>
        <v>0</v>
      </c>
      <c r="Q73">
        <f t="shared" si="20"/>
        <v>22540.998402183064</v>
      </c>
      <c r="R73">
        <f t="shared" si="16"/>
        <v>8365.4476399375781</v>
      </c>
    </row>
    <row r="74" spans="1:18" x14ac:dyDescent="0.25">
      <c r="A74">
        <f>Input!G75</f>
        <v>224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9014.4007461428573</v>
      </c>
      <c r="F74">
        <f t="shared" si="14"/>
        <v>3928.6655890000002</v>
      </c>
      <c r="G74">
        <f t="shared" si="21"/>
        <v>56.070544748267977</v>
      </c>
      <c r="H74">
        <f t="shared" si="17"/>
        <v>14996992.376763077</v>
      </c>
      <c r="I74">
        <f t="shared" si="15"/>
        <v>2887436.7129689115</v>
      </c>
      <c r="N74" s="4">
        <f>Input!J75</f>
        <v>175.20849857142821</v>
      </c>
      <c r="O74">
        <f t="shared" si="18"/>
        <v>157.253874</v>
      </c>
      <c r="P74">
        <f t="shared" si="19"/>
        <v>0</v>
      </c>
      <c r="Q74">
        <f t="shared" si="20"/>
        <v>24728.780888007874</v>
      </c>
      <c r="R74">
        <f t="shared" si="16"/>
        <v>9718.0353150036972</v>
      </c>
    </row>
    <row r="75" spans="1:18" x14ac:dyDescent="0.25">
      <c r="A75">
        <f>Input!G76</f>
        <v>225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9200.3623662857153</v>
      </c>
      <c r="F75">
        <f t="shared" si="14"/>
        <v>4114.6272091428582</v>
      </c>
      <c r="G75">
        <f t="shared" si="21"/>
        <v>56.070544748267977</v>
      </c>
      <c r="H75">
        <f t="shared" si="17"/>
        <v>16471882.198101744</v>
      </c>
      <c r="I75">
        <f t="shared" si="15"/>
        <v>2887436.7129689115</v>
      </c>
      <c r="N75" s="4">
        <f>Input!J76</f>
        <v>185.96162014285801</v>
      </c>
      <c r="O75">
        <f t="shared" si="18"/>
        <v>168.0069955714298</v>
      </c>
      <c r="P75">
        <f t="shared" si="19"/>
        <v>0</v>
      </c>
      <c r="Q75">
        <f t="shared" si="20"/>
        <v>28226.35056093843</v>
      </c>
      <c r="R75">
        <f t="shared" si="16"/>
        <v>11953.752450807257</v>
      </c>
    </row>
    <row r="76" spans="1:18" x14ac:dyDescent="0.25">
      <c r="A76">
        <f>Input!G77</f>
        <v>226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9396.1505988571425</v>
      </c>
      <c r="F76">
        <f t="shared" si="14"/>
        <v>4310.4154417142854</v>
      </c>
      <c r="G76">
        <f t="shared" si="21"/>
        <v>56.070544748267977</v>
      </c>
      <c r="H76">
        <f t="shared" si="17"/>
        <v>18099450.502340794</v>
      </c>
      <c r="I76">
        <f t="shared" si="15"/>
        <v>2887436.7129689115</v>
      </c>
      <c r="N76" s="4">
        <f>Input!J77</f>
        <v>195.78823257142722</v>
      </c>
      <c r="O76">
        <f t="shared" si="18"/>
        <v>177.833607999999</v>
      </c>
      <c r="P76">
        <f t="shared" si="19"/>
        <v>0</v>
      </c>
      <c r="Q76">
        <f t="shared" si="20"/>
        <v>31624.79213429731</v>
      </c>
      <c r="R76">
        <f t="shared" si="16"/>
        <v>14199.0650706817</v>
      </c>
    </row>
    <row r="77" spans="1:18" x14ac:dyDescent="0.25">
      <c r="A77">
        <f>Input!G78</f>
        <v>227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9601.3162271428573</v>
      </c>
      <c r="F77">
        <f t="shared" si="14"/>
        <v>4515.5810700000002</v>
      </c>
      <c r="G77">
        <f t="shared" si="21"/>
        <v>56.070544748267977</v>
      </c>
      <c r="H77">
        <f t="shared" si="17"/>
        <v>19887234.124830984</v>
      </c>
      <c r="I77">
        <f t="shared" si="15"/>
        <v>2887436.7129689115</v>
      </c>
      <c r="N77" s="4">
        <f>Input!J78</f>
        <v>205.16562828571477</v>
      </c>
      <c r="O77">
        <f t="shared" si="18"/>
        <v>187.21100371428656</v>
      </c>
      <c r="P77">
        <f t="shared" si="19"/>
        <v>0</v>
      </c>
      <c r="Q77">
        <f t="shared" si="20"/>
        <v>35047.959911710619</v>
      </c>
      <c r="R77">
        <f t="shared" si="16"/>
        <v>16521.818378202221</v>
      </c>
    </row>
    <row r="78" spans="1:18" x14ac:dyDescent="0.25">
      <c r="A78">
        <f>Input!G79</f>
        <v>228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9812.9814577142861</v>
      </c>
      <c r="F78">
        <f t="shared" si="14"/>
        <v>4727.2463005714289</v>
      </c>
      <c r="G78">
        <f t="shared" si="21"/>
        <v>56.070544748267977</v>
      </c>
      <c r="H78">
        <f t="shared" si="17"/>
        <v>21819882.941790082</v>
      </c>
      <c r="I78">
        <f t="shared" si="15"/>
        <v>2887436.7129689115</v>
      </c>
      <c r="N78" s="4">
        <f>Input!J79</f>
        <v>211.66523057142876</v>
      </c>
      <c r="O78">
        <f t="shared" si="18"/>
        <v>193.71060600000055</v>
      </c>
      <c r="P78">
        <f t="shared" si="19"/>
        <v>0</v>
      </c>
      <c r="Q78">
        <f t="shared" si="20"/>
        <v>37523.798876887449</v>
      </c>
      <c r="R78">
        <f t="shared" si="16"/>
        <v>18234.944899363218</v>
      </c>
    </row>
    <row r="79" spans="1:18" x14ac:dyDescent="0.25">
      <c r="A79">
        <f>Input!G80</f>
        <v>229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10041.057130857143</v>
      </c>
      <c r="F79">
        <f t="shared" si="14"/>
        <v>4955.3219737142863</v>
      </c>
      <c r="G79">
        <f t="shared" si="21"/>
        <v>56.070544748267977</v>
      </c>
      <c r="H79">
        <f t="shared" si="17"/>
        <v>24002664.564225573</v>
      </c>
      <c r="I79">
        <f t="shared" si="15"/>
        <v>2887436.7129689115</v>
      </c>
      <c r="N79" s="4">
        <f>Input!J80</f>
        <v>228.07567314285734</v>
      </c>
      <c r="O79">
        <f t="shared" si="18"/>
        <v>210.12104857142913</v>
      </c>
      <c r="P79">
        <f t="shared" si="19"/>
        <v>0</v>
      </c>
      <c r="Q79">
        <f t="shared" si="20"/>
        <v>44150.85505275688</v>
      </c>
      <c r="R79">
        <f t="shared" si="16"/>
        <v>22936.275744538685</v>
      </c>
    </row>
    <row r="80" spans="1:18" x14ac:dyDescent="0.25">
      <c r="A80">
        <f>Input!G81</f>
        <v>230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10273.217867142857</v>
      </c>
      <c r="F80">
        <f t="shared" si="14"/>
        <v>5187.4827100000002</v>
      </c>
      <c r="G80">
        <f t="shared" si="21"/>
        <v>56.070544748267977</v>
      </c>
      <c r="H80">
        <f t="shared" si="17"/>
        <v>26331390.809693474</v>
      </c>
      <c r="I80">
        <f t="shared" si="15"/>
        <v>2887436.7129689115</v>
      </c>
      <c r="N80" s="4">
        <f>Input!J81</f>
        <v>232.16073628571394</v>
      </c>
      <c r="O80">
        <f t="shared" si="18"/>
        <v>214.20611171428573</v>
      </c>
      <c r="P80">
        <f t="shared" si="19"/>
        <v>0</v>
      </c>
      <c r="Q80">
        <f t="shared" si="20"/>
        <v>45884.258295753054</v>
      </c>
      <c r="R80">
        <f t="shared" si="16"/>
        <v>24190.306811102546</v>
      </c>
    </row>
    <row r="81" spans="1:18" x14ac:dyDescent="0.25">
      <c r="A81">
        <f>Input!G82</f>
        <v>231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10526.660238285713</v>
      </c>
      <c r="F81">
        <f t="shared" si="14"/>
        <v>5440.9250811428556</v>
      </c>
      <c r="G81">
        <f t="shared" si="21"/>
        <v>56.070544748267977</v>
      </c>
      <c r="H81">
        <f t="shared" si="17"/>
        <v>28996658.378129371</v>
      </c>
      <c r="I81">
        <f t="shared" si="15"/>
        <v>2887436.7129689115</v>
      </c>
      <c r="N81" s="4">
        <f>Input!J82</f>
        <v>253.44237114285534</v>
      </c>
      <c r="O81">
        <f t="shared" si="18"/>
        <v>235.48774657142712</v>
      </c>
      <c r="P81">
        <f t="shared" si="19"/>
        <v>0</v>
      </c>
      <c r="Q81">
        <f t="shared" si="20"/>
        <v>55454.478785288688</v>
      </c>
      <c r="R81">
        <f t="shared" si="16"/>
        <v>31263.179459798735</v>
      </c>
    </row>
    <row r="82" spans="1:18" x14ac:dyDescent="0.25">
      <c r="A82">
        <f>Input!G83</f>
        <v>232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10790.224020142856</v>
      </c>
      <c r="F82">
        <f t="shared" si="14"/>
        <v>5704.4888629999987</v>
      </c>
      <c r="G82">
        <f t="shared" si="21"/>
        <v>56.070544748267977</v>
      </c>
      <c r="H82">
        <f t="shared" si="17"/>
        <v>31904629.497961711</v>
      </c>
      <c r="I82">
        <f t="shared" si="15"/>
        <v>2887436.7129689115</v>
      </c>
      <c r="N82" s="4">
        <f>Input!J83</f>
        <v>263.56378185714311</v>
      </c>
      <c r="O82">
        <f t="shared" si="18"/>
        <v>245.6091572857149</v>
      </c>
      <c r="P82">
        <f t="shared" si="19"/>
        <v>0</v>
      </c>
      <c r="Q82">
        <f t="shared" si="20"/>
        <v>60323.858142599041</v>
      </c>
      <c r="R82">
        <f t="shared" si="16"/>
        <v>34944.836005245612</v>
      </c>
    </row>
    <row r="83" spans="1:18" x14ac:dyDescent="0.25">
      <c r="A83">
        <f>Input!G84</f>
        <v>233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11060.778734714286</v>
      </c>
      <c r="F83">
        <f t="shared" si="14"/>
        <v>5975.0435775714286</v>
      </c>
      <c r="G83">
        <f t="shared" si="21"/>
        <v>56.070544748267977</v>
      </c>
      <c r="H83">
        <f t="shared" si="17"/>
        <v>35034241.763287805</v>
      </c>
      <c r="I83">
        <f t="shared" si="15"/>
        <v>2887436.7129689115</v>
      </c>
      <c r="N83" s="4">
        <f>Input!J84</f>
        <v>270.55471457142994</v>
      </c>
      <c r="O83">
        <f t="shared" si="18"/>
        <v>252.60009000000173</v>
      </c>
      <c r="P83">
        <f t="shared" si="19"/>
        <v>0</v>
      </c>
      <c r="Q83">
        <f t="shared" si="20"/>
        <v>63806.80546800897</v>
      </c>
      <c r="R83">
        <f t="shared" si="16"/>
        <v>37607.414461596622</v>
      </c>
    </row>
    <row r="84" spans="1:18" x14ac:dyDescent="0.25">
      <c r="A84">
        <f>Input!G85</f>
        <v>234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11351.309548571429</v>
      </c>
      <c r="F84">
        <f t="shared" si="14"/>
        <v>6265.5743914285722</v>
      </c>
      <c r="G84">
        <f t="shared" si="21"/>
        <v>56.070544748267977</v>
      </c>
      <c r="H84">
        <f t="shared" si="17"/>
        <v>38557938.021937497</v>
      </c>
      <c r="I84">
        <f t="shared" si="15"/>
        <v>2887436.7129689115</v>
      </c>
      <c r="N84" s="4">
        <f>Input!J85</f>
        <v>290.53081385714358</v>
      </c>
      <c r="O84">
        <f t="shared" si="18"/>
        <v>272.57618928571537</v>
      </c>
      <c r="P84">
        <f t="shared" si="19"/>
        <v>0</v>
      </c>
      <c r="Q84">
        <f t="shared" si="20"/>
        <v>74297.778965522142</v>
      </c>
      <c r="R84">
        <f t="shared" si="16"/>
        <v>45754.241527012215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Input</vt:lpstr>
      <vt:lpstr>Extreme_Type1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2021-08-17T22:11:50Z</dcterms:modified>
</cp:coreProperties>
</file>