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drawings/drawing4.xml" ContentType="application/vnd.openxmlformats-officedocument.drawing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drawings/drawing5.xml" ContentType="application/vnd.openxmlformats-officedocument.drawing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drawings/drawing6.xml" ContentType="application/vnd.openxmlformats-officedocument.drawing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-105" yWindow="-105" windowWidth="20730" windowHeight="11760" tabRatio="937" activeTab="1"/>
  </bookViews>
  <sheets>
    <sheet name="Input" sheetId="15" r:id="rId1"/>
    <sheet name="logistic" sheetId="2" r:id="rId2"/>
    <sheet name="LogNormal" sheetId="5" r:id="rId3"/>
    <sheet name="NORMAL" sheetId="16" r:id="rId4"/>
    <sheet name="Cauchy" sheetId="12" r:id="rId5"/>
    <sheet name="Weibull" sheetId="13" r:id="rId6"/>
    <sheet name="power_normal!" sheetId="17" r:id="rId7"/>
  </sheets>
  <externalReferences>
    <externalReference r:id="rId8"/>
  </externalReferences>
  <definedNames>
    <definedName name="_A">#REF!</definedName>
    <definedName name="_Ac">logistic!$X$3</definedName>
    <definedName name="_Ac2">LogNormal!$P$3</definedName>
    <definedName name="_center">LogNormal!#REF!</definedName>
    <definedName name="_Mean">#REF!</definedName>
    <definedName name="_ModeC">LogNormal!$R$5</definedName>
    <definedName name="_Mu">#REF!</definedName>
    <definedName name="_Mu2">#REF!</definedName>
    <definedName name="_Muc">logistic!$Y$3</definedName>
    <definedName name="_MuC2">LogNormal!$Q$3</definedName>
    <definedName name="_s">#REF!</definedName>
    <definedName name="_sc">logistic!$Z$3</definedName>
    <definedName name="_SCP">#REF!</definedName>
    <definedName name="_Sigma">LogNormal!$T$3</definedName>
    <definedName name="_sigma2">LogNormal!$R$3</definedName>
    <definedName name="_SigmaP2">#REF!</definedName>
    <definedName name="_t">logistic!$AE$10</definedName>
    <definedName name="_y0">#REF!</definedName>
    <definedName name="_Y0c">logistic!$AA$3</definedName>
    <definedName name="_yoc2">LogNormal!$S$3</definedName>
    <definedName name="Muc">logistic!$Y$3</definedName>
    <definedName name="solver_adj" localSheetId="4" hidden="1">Cauchy!$X$3:$Z$3</definedName>
    <definedName name="solver_adj" localSheetId="1" hidden="1">logistic!$X$3:$Z$3</definedName>
    <definedName name="solver_adj" localSheetId="2" hidden="1">LogNormal!$Y$3:$AA$3</definedName>
    <definedName name="solver_adj" localSheetId="3" hidden="1">NORMAL!$X$3:$Z$3</definedName>
    <definedName name="solver_adj" localSheetId="6" hidden="1">'power_normal!'!$Y$3:$AA$3</definedName>
    <definedName name="solver_adj" localSheetId="5" hidden="1">Weibull!$Z$3:$AB$3</definedName>
    <definedName name="solver_cvg" localSheetId="4" hidden="1">0.0001</definedName>
    <definedName name="solver_cvg" localSheetId="1" hidden="1">0.0001</definedName>
    <definedName name="solver_cvg" localSheetId="2" hidden="1">0.0001</definedName>
    <definedName name="solver_cvg" localSheetId="3" hidden="1">0.0001</definedName>
    <definedName name="solver_cvg" localSheetId="6" hidden="1">0.0001</definedName>
    <definedName name="solver_cvg" localSheetId="5" hidden="1">0.0001</definedName>
    <definedName name="solver_drv" localSheetId="4" hidden="1">1</definedName>
    <definedName name="solver_drv" localSheetId="1" hidden="1">1</definedName>
    <definedName name="solver_drv" localSheetId="2" hidden="1">1</definedName>
    <definedName name="solver_drv" localSheetId="3" hidden="1">1</definedName>
    <definedName name="solver_drv" localSheetId="6" hidden="1">1</definedName>
    <definedName name="solver_drv" localSheetId="5" hidden="1">1</definedName>
    <definedName name="solver_eng" localSheetId="4" hidden="1">1</definedName>
    <definedName name="solver_eng" localSheetId="1" hidden="1">1</definedName>
    <definedName name="solver_eng" localSheetId="2" hidden="1">1</definedName>
    <definedName name="solver_eng" localSheetId="3" hidden="1">1</definedName>
    <definedName name="solver_eng" localSheetId="6" hidden="1">1</definedName>
    <definedName name="solver_eng" localSheetId="5" hidden="1">1</definedName>
    <definedName name="solver_est" localSheetId="4" hidden="1">1</definedName>
    <definedName name="solver_est" localSheetId="1" hidden="1">1</definedName>
    <definedName name="solver_est" localSheetId="2" hidden="1">1</definedName>
    <definedName name="solver_est" localSheetId="3" hidden="1">1</definedName>
    <definedName name="solver_est" localSheetId="6" hidden="1">1</definedName>
    <definedName name="solver_est" localSheetId="5" hidden="1">1</definedName>
    <definedName name="solver_itr" localSheetId="4" hidden="1">2147483647</definedName>
    <definedName name="solver_itr" localSheetId="1" hidden="1">2147483647</definedName>
    <definedName name="solver_itr" localSheetId="2" hidden="1">2147483647</definedName>
    <definedName name="solver_itr" localSheetId="3" hidden="1">2147483647</definedName>
    <definedName name="solver_itr" localSheetId="6" hidden="1">2147483647</definedName>
    <definedName name="solver_itr" localSheetId="5" hidden="1">2147483647</definedName>
    <definedName name="solver_lhs1" localSheetId="4" hidden="1">Cauchy!$J$5</definedName>
    <definedName name="solver_lhs1" localSheetId="1" hidden="1">logistic!$J$5</definedName>
    <definedName name="solver_lhs1" localSheetId="2" hidden="1">LogNormal!$U$5</definedName>
    <definedName name="solver_lhs1" localSheetId="3" hidden="1">NORMAL!$K$5</definedName>
    <definedName name="solver_lhs1" localSheetId="5" hidden="1">Weibull!$L$5</definedName>
    <definedName name="solver_lhs2" localSheetId="4" hidden="1">Cauchy!$S$5</definedName>
    <definedName name="solver_lhs2" localSheetId="1" hidden="1">logistic!$S$5</definedName>
    <definedName name="solver_lhs2" localSheetId="2" hidden="1">LogNormal!$U$5</definedName>
    <definedName name="solver_lhs2" localSheetId="3" hidden="1">NORMAL!$T$5</definedName>
    <definedName name="solver_lhs2" localSheetId="5" hidden="1">Weibull!$U$5</definedName>
    <definedName name="solver_lhs3" localSheetId="1" hidden="1">logistic!$W$6</definedName>
    <definedName name="solver_lhs4" localSheetId="1" hidden="1">logistic!$S$5</definedName>
    <definedName name="solver_mip" localSheetId="4" hidden="1">2147483647</definedName>
    <definedName name="solver_mip" localSheetId="1" hidden="1">2147483647</definedName>
    <definedName name="solver_mip" localSheetId="2" hidden="1">2147483647</definedName>
    <definedName name="solver_mip" localSheetId="3" hidden="1">2147483647</definedName>
    <definedName name="solver_mip" localSheetId="6" hidden="1">2147483647</definedName>
    <definedName name="solver_mip" localSheetId="5" hidden="1">2147483647</definedName>
    <definedName name="solver_mni" localSheetId="4" hidden="1">30</definedName>
    <definedName name="solver_mni" localSheetId="1" hidden="1">30</definedName>
    <definedName name="solver_mni" localSheetId="2" hidden="1">30</definedName>
    <definedName name="solver_mni" localSheetId="3" hidden="1">30</definedName>
    <definedName name="solver_mni" localSheetId="6" hidden="1">30</definedName>
    <definedName name="solver_mni" localSheetId="5" hidden="1">30</definedName>
    <definedName name="solver_mrt" localSheetId="4" hidden="1">0.075</definedName>
    <definedName name="solver_mrt" localSheetId="1" hidden="1">0.075</definedName>
    <definedName name="solver_mrt" localSheetId="2" hidden="1">0.075</definedName>
    <definedName name="solver_mrt" localSheetId="3" hidden="1">0.075</definedName>
    <definedName name="solver_mrt" localSheetId="6" hidden="1">0.075</definedName>
    <definedName name="solver_mrt" localSheetId="5" hidden="1">0.075</definedName>
    <definedName name="solver_msl" localSheetId="4" hidden="1">2</definedName>
    <definedName name="solver_msl" localSheetId="1" hidden="1">2</definedName>
    <definedName name="solver_msl" localSheetId="2" hidden="1">2</definedName>
    <definedName name="solver_msl" localSheetId="3" hidden="1">2</definedName>
    <definedName name="solver_msl" localSheetId="6" hidden="1">2</definedName>
    <definedName name="solver_msl" localSheetId="5" hidden="1">2</definedName>
    <definedName name="solver_neg" localSheetId="4" hidden="1">1</definedName>
    <definedName name="solver_neg" localSheetId="1" hidden="1">1</definedName>
    <definedName name="solver_neg" localSheetId="2" hidden="1">1</definedName>
    <definedName name="solver_neg" localSheetId="3" hidden="1">1</definedName>
    <definedName name="solver_neg" localSheetId="6" hidden="1">1</definedName>
    <definedName name="solver_neg" localSheetId="5" hidden="1">1</definedName>
    <definedName name="solver_nod" localSheetId="4" hidden="1">2147483647</definedName>
    <definedName name="solver_nod" localSheetId="1" hidden="1">2147483647</definedName>
    <definedName name="solver_nod" localSheetId="2" hidden="1">2147483647</definedName>
    <definedName name="solver_nod" localSheetId="3" hidden="1">2147483647</definedName>
    <definedName name="solver_nod" localSheetId="6" hidden="1">2147483647</definedName>
    <definedName name="solver_nod" localSheetId="5" hidden="1">2147483647</definedName>
    <definedName name="solver_num" localSheetId="4" hidden="1">2</definedName>
    <definedName name="solver_num" localSheetId="1" hidden="1">2</definedName>
    <definedName name="solver_num" localSheetId="2" hidden="1">0</definedName>
    <definedName name="solver_num" localSheetId="3" hidden="1">2</definedName>
    <definedName name="solver_num" localSheetId="6" hidden="1">0</definedName>
    <definedName name="solver_num" localSheetId="5" hidden="1">2</definedName>
    <definedName name="solver_nwt" localSheetId="4" hidden="1">1</definedName>
    <definedName name="solver_nwt" localSheetId="1" hidden="1">1</definedName>
    <definedName name="solver_nwt" localSheetId="2" hidden="1">1</definedName>
    <definedName name="solver_nwt" localSheetId="3" hidden="1">1</definedName>
    <definedName name="solver_nwt" localSheetId="6" hidden="1">1</definedName>
    <definedName name="solver_nwt" localSheetId="5" hidden="1">1</definedName>
    <definedName name="solver_opt" localSheetId="4" hidden="1">Cauchy!$W$6</definedName>
    <definedName name="solver_opt" localSheetId="1" hidden="1">logistic!$W$6</definedName>
    <definedName name="solver_opt" localSheetId="2" hidden="1">LogNormal!$K$3</definedName>
    <definedName name="solver_opt" localSheetId="3" hidden="1">NORMAL!$T$8</definedName>
    <definedName name="solver_opt" localSheetId="6" hidden="1">'power_normal!'!$K$3</definedName>
    <definedName name="solver_opt" localSheetId="5" hidden="1">Weibull!$Y$6</definedName>
    <definedName name="solver_pre" localSheetId="4" hidden="1">0.000001</definedName>
    <definedName name="solver_pre" localSheetId="1" hidden="1">0.000001</definedName>
    <definedName name="solver_pre" localSheetId="2" hidden="1">0.000001</definedName>
    <definedName name="solver_pre" localSheetId="3" hidden="1">0.000001</definedName>
    <definedName name="solver_pre" localSheetId="6" hidden="1">0.000001</definedName>
    <definedName name="solver_pre" localSheetId="5" hidden="1">0.000001</definedName>
    <definedName name="solver_rbv" localSheetId="4" hidden="1">1</definedName>
    <definedName name="solver_rbv" localSheetId="1" hidden="1">1</definedName>
    <definedName name="solver_rbv" localSheetId="2" hidden="1">1</definedName>
    <definedName name="solver_rbv" localSheetId="3" hidden="1">1</definedName>
    <definedName name="solver_rbv" localSheetId="6" hidden="1">1</definedName>
    <definedName name="solver_rbv" localSheetId="5" hidden="1">1</definedName>
    <definedName name="solver_rel1" localSheetId="4" hidden="1">3</definedName>
    <definedName name="solver_rel1" localSheetId="1" hidden="1">3</definedName>
    <definedName name="solver_rel1" localSheetId="2" hidden="1">3</definedName>
    <definedName name="solver_rel1" localSheetId="3" hidden="1">3</definedName>
    <definedName name="solver_rel1" localSheetId="5" hidden="1">3</definedName>
    <definedName name="solver_rel2" localSheetId="4" hidden="1">3</definedName>
    <definedName name="solver_rel2" localSheetId="1" hidden="1">3</definedName>
    <definedName name="solver_rel2" localSheetId="2" hidden="1">3</definedName>
    <definedName name="solver_rel2" localSheetId="3" hidden="1">3</definedName>
    <definedName name="solver_rel2" localSheetId="5" hidden="1">3</definedName>
    <definedName name="solver_rel3" localSheetId="1" hidden="1">1</definedName>
    <definedName name="solver_rel4" localSheetId="1" hidden="1">3</definedName>
    <definedName name="solver_rhs1" localSheetId="4" hidden="1">0.95</definedName>
    <definedName name="solver_rhs1" localSheetId="1" hidden="1">0.95</definedName>
    <definedName name="solver_rhs1" localSheetId="2" hidden="1">0.96</definedName>
    <definedName name="solver_rhs1" localSheetId="3" hidden="1">0.95</definedName>
    <definedName name="solver_rhs1" localSheetId="5" hidden="1">0.95</definedName>
    <definedName name="solver_rhs2" localSheetId="4" hidden="1">0.95</definedName>
    <definedName name="solver_rhs2" localSheetId="1" hidden="1">0.95</definedName>
    <definedName name="solver_rhs2" localSheetId="2" hidden="1">0.96</definedName>
    <definedName name="solver_rhs2" localSheetId="3" hidden="1">0.95</definedName>
    <definedName name="solver_rhs2" localSheetId="5" hidden="1">0.95</definedName>
    <definedName name="solver_rhs3" localSheetId="1" hidden="1">0.03</definedName>
    <definedName name="solver_rhs4" localSheetId="1" hidden="1">0.951</definedName>
    <definedName name="solver_rlx" localSheetId="4" hidden="1">2</definedName>
    <definedName name="solver_rlx" localSheetId="1" hidden="1">2</definedName>
    <definedName name="solver_rlx" localSheetId="2" hidden="1">2</definedName>
    <definedName name="solver_rlx" localSheetId="3" hidden="1">2</definedName>
    <definedName name="solver_rlx" localSheetId="6" hidden="1">2</definedName>
    <definedName name="solver_rlx" localSheetId="5" hidden="1">2</definedName>
    <definedName name="solver_rsd" localSheetId="4" hidden="1">0</definedName>
    <definedName name="solver_rsd" localSheetId="1" hidden="1">0</definedName>
    <definedName name="solver_rsd" localSheetId="2" hidden="1">0</definedName>
    <definedName name="solver_rsd" localSheetId="3" hidden="1">0</definedName>
    <definedName name="solver_rsd" localSheetId="6" hidden="1">0</definedName>
    <definedName name="solver_rsd" localSheetId="5" hidden="1">0</definedName>
    <definedName name="solver_scl" localSheetId="4" hidden="1">1</definedName>
    <definedName name="solver_scl" localSheetId="1" hidden="1">1</definedName>
    <definedName name="solver_scl" localSheetId="2" hidden="1">1</definedName>
    <definedName name="solver_scl" localSheetId="3" hidden="1">1</definedName>
    <definedName name="solver_scl" localSheetId="6" hidden="1">1</definedName>
    <definedName name="solver_scl" localSheetId="5" hidden="1">1</definedName>
    <definedName name="solver_sho" localSheetId="4" hidden="1">2</definedName>
    <definedName name="solver_sho" localSheetId="1" hidden="1">2</definedName>
    <definedName name="solver_sho" localSheetId="2" hidden="1">2</definedName>
    <definedName name="solver_sho" localSheetId="3" hidden="1">2</definedName>
    <definedName name="solver_sho" localSheetId="6" hidden="1">2</definedName>
    <definedName name="solver_sho" localSheetId="5" hidden="1">2</definedName>
    <definedName name="solver_ssz" localSheetId="4" hidden="1">100</definedName>
    <definedName name="solver_ssz" localSheetId="1" hidden="1">100</definedName>
    <definedName name="solver_ssz" localSheetId="2" hidden="1">100</definedName>
    <definedName name="solver_ssz" localSheetId="3" hidden="1">100</definedName>
    <definedName name="solver_ssz" localSheetId="6" hidden="1">100</definedName>
    <definedName name="solver_ssz" localSheetId="5" hidden="1">100</definedName>
    <definedName name="solver_tim" localSheetId="4" hidden="1">2147483647</definedName>
    <definedName name="solver_tim" localSheetId="1" hidden="1">2147483647</definedName>
    <definedName name="solver_tim" localSheetId="2" hidden="1">2147483647</definedName>
    <definedName name="solver_tim" localSheetId="3" hidden="1">2147483647</definedName>
    <definedName name="solver_tim" localSheetId="6" hidden="1">2147483647</definedName>
    <definedName name="solver_tim" localSheetId="5" hidden="1">2147483647</definedName>
    <definedName name="solver_tol" localSheetId="4" hidden="1">0.01</definedName>
    <definedName name="solver_tol" localSheetId="1" hidden="1">0.01</definedName>
    <definedName name="solver_tol" localSheetId="2" hidden="1">0.01</definedName>
    <definedName name="solver_tol" localSheetId="3" hidden="1">0.01</definedName>
    <definedName name="solver_tol" localSheetId="6" hidden="1">0.01</definedName>
    <definedName name="solver_tol" localSheetId="5" hidden="1">0.01</definedName>
    <definedName name="solver_typ" localSheetId="4" hidden="1">2</definedName>
    <definedName name="solver_typ" localSheetId="1" hidden="1">2</definedName>
    <definedName name="solver_typ" localSheetId="2" hidden="1">2</definedName>
    <definedName name="solver_typ" localSheetId="3" hidden="1">2</definedName>
    <definedName name="solver_typ" localSheetId="6" hidden="1">1</definedName>
    <definedName name="solver_typ" localSheetId="5" hidden="1">2</definedName>
    <definedName name="solver_val" localSheetId="4" hidden="1">0</definedName>
    <definedName name="solver_val" localSheetId="1" hidden="1">0</definedName>
    <definedName name="solver_val" localSheetId="2" hidden="1">0</definedName>
    <definedName name="solver_val" localSheetId="3" hidden="1">0</definedName>
    <definedName name="solver_val" localSheetId="6" hidden="1">0</definedName>
    <definedName name="solver_val" localSheetId="5" hidden="1">0</definedName>
    <definedName name="solver_ver" localSheetId="4" hidden="1">3</definedName>
    <definedName name="solver_ver" localSheetId="1" hidden="1">3</definedName>
    <definedName name="solver_ver" localSheetId="2" hidden="1">3</definedName>
    <definedName name="solver_ver" localSheetId="3" hidden="1">3</definedName>
    <definedName name="solver_ver" localSheetId="6" hidden="1">3</definedName>
    <definedName name="solver_ver" localSheetId="5" hidden="1">3</definedName>
  </definedName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A11" i="5" l="1"/>
  <c r="AA10" i="5"/>
  <c r="Z11" i="5"/>
  <c r="Z10" i="5"/>
  <c r="A4" i="2" l="1"/>
  <c r="A5" i="2"/>
  <c r="A6" i="2"/>
  <c r="A7" i="2"/>
  <c r="A8" i="2"/>
  <c r="A9" i="2"/>
  <c r="A10" i="2"/>
  <c r="A11" i="2"/>
  <c r="A12" i="2"/>
  <c r="A13" i="2"/>
  <c r="A14" i="2"/>
  <c r="A15" i="2"/>
  <c r="A16" i="2"/>
  <c r="A17" i="2"/>
  <c r="A18" i="2"/>
  <c r="A19" i="2"/>
  <c r="A20" i="2"/>
  <c r="A21" i="2"/>
  <c r="A22" i="2"/>
  <c r="A23" i="2"/>
  <c r="A24" i="2"/>
  <c r="A25" i="2"/>
  <c r="A26" i="2"/>
  <c r="A27" i="2"/>
  <c r="A28" i="2"/>
  <c r="A29" i="2"/>
  <c r="A30" i="2"/>
  <c r="A31" i="2"/>
  <c r="A32" i="2"/>
  <c r="A33" i="2"/>
  <c r="A34" i="2"/>
  <c r="A35" i="2"/>
  <c r="A36" i="2"/>
  <c r="A37" i="2"/>
  <c r="A38" i="2"/>
  <c r="A39" i="2"/>
  <c r="A40" i="2"/>
  <c r="A41" i="2"/>
  <c r="A42" i="2"/>
  <c r="A43" i="2"/>
  <c r="A44" i="2"/>
  <c r="A45" i="2"/>
  <c r="A46" i="2"/>
  <c r="A47" i="2"/>
  <c r="A48" i="2"/>
  <c r="A49" i="2"/>
  <c r="A50" i="2"/>
  <c r="A51" i="2"/>
  <c r="A52" i="2"/>
  <c r="A53" i="2"/>
  <c r="A54" i="2"/>
  <c r="A55" i="2"/>
  <c r="A56" i="2"/>
  <c r="A57" i="2"/>
  <c r="A58" i="2"/>
  <c r="A59" i="2"/>
  <c r="A60" i="2"/>
  <c r="A61" i="2"/>
  <c r="A62" i="2"/>
  <c r="A63" i="2"/>
  <c r="A64" i="2"/>
  <c r="A65" i="2"/>
  <c r="A66" i="2"/>
  <c r="A67" i="2"/>
  <c r="A68" i="2"/>
  <c r="A69" i="2"/>
  <c r="A70" i="2"/>
  <c r="A71" i="2"/>
  <c r="A72" i="2"/>
  <c r="A73" i="2"/>
  <c r="A74" i="2"/>
  <c r="A75" i="2"/>
  <c r="A76" i="2"/>
  <c r="A77" i="2"/>
  <c r="A78" i="2"/>
  <c r="A79" i="2"/>
  <c r="A80" i="2"/>
  <c r="A81" i="2"/>
  <c r="A82" i="2"/>
  <c r="A83" i="2"/>
  <c r="A84" i="2"/>
  <c r="A3" i="2"/>
  <c r="N84" i="17" l="1"/>
  <c r="E84" i="17"/>
  <c r="A84" i="17"/>
  <c r="N83" i="17"/>
  <c r="E83" i="17"/>
  <c r="A83" i="17"/>
  <c r="N82" i="17"/>
  <c r="E82" i="17"/>
  <c r="A82" i="17"/>
  <c r="N81" i="17"/>
  <c r="E81" i="17"/>
  <c r="A81" i="17"/>
  <c r="N80" i="17"/>
  <c r="E80" i="17"/>
  <c r="A80" i="17"/>
  <c r="N79" i="17"/>
  <c r="E79" i="17"/>
  <c r="A79" i="17"/>
  <c r="N78" i="17"/>
  <c r="E78" i="17"/>
  <c r="A78" i="17"/>
  <c r="N77" i="17"/>
  <c r="E77" i="17"/>
  <c r="A77" i="17"/>
  <c r="N76" i="17"/>
  <c r="E76" i="17"/>
  <c r="A76" i="17"/>
  <c r="N75" i="17"/>
  <c r="E75" i="17"/>
  <c r="A75" i="17"/>
  <c r="N74" i="17"/>
  <c r="E74" i="17"/>
  <c r="A74" i="17"/>
  <c r="N73" i="17"/>
  <c r="E73" i="17"/>
  <c r="A73" i="17"/>
  <c r="N72" i="17"/>
  <c r="E72" i="17"/>
  <c r="A72" i="17"/>
  <c r="N71" i="17"/>
  <c r="E71" i="17"/>
  <c r="A71" i="17"/>
  <c r="N70" i="17"/>
  <c r="E70" i="17"/>
  <c r="A70" i="17"/>
  <c r="N69" i="17"/>
  <c r="E69" i="17"/>
  <c r="A69" i="17"/>
  <c r="N68" i="17"/>
  <c r="E68" i="17"/>
  <c r="A68" i="17"/>
  <c r="N67" i="17"/>
  <c r="E67" i="17"/>
  <c r="A67" i="17"/>
  <c r="N66" i="17"/>
  <c r="E66" i="17"/>
  <c r="A66" i="17"/>
  <c r="N65" i="17"/>
  <c r="E65" i="17"/>
  <c r="A65" i="17"/>
  <c r="N64" i="17"/>
  <c r="E64" i="17"/>
  <c r="A64" i="17"/>
  <c r="N63" i="17"/>
  <c r="E63" i="17"/>
  <c r="A63" i="17"/>
  <c r="N62" i="17"/>
  <c r="E62" i="17"/>
  <c r="A62" i="17"/>
  <c r="N61" i="17"/>
  <c r="E61" i="17"/>
  <c r="A61" i="17"/>
  <c r="N60" i="17"/>
  <c r="E60" i="17"/>
  <c r="A60" i="17"/>
  <c r="N59" i="17"/>
  <c r="E59" i="17"/>
  <c r="A59" i="17"/>
  <c r="N58" i="17"/>
  <c r="E58" i="17"/>
  <c r="A58" i="17"/>
  <c r="N57" i="17"/>
  <c r="E57" i="17"/>
  <c r="A57" i="17"/>
  <c r="N56" i="17"/>
  <c r="E56" i="17"/>
  <c r="A56" i="17"/>
  <c r="N55" i="17"/>
  <c r="E55" i="17"/>
  <c r="A55" i="17"/>
  <c r="N54" i="17"/>
  <c r="E54" i="17"/>
  <c r="A54" i="17"/>
  <c r="N53" i="17"/>
  <c r="E53" i="17"/>
  <c r="A53" i="17"/>
  <c r="N52" i="17"/>
  <c r="E52" i="17"/>
  <c r="A52" i="17"/>
  <c r="N51" i="17"/>
  <c r="E51" i="17"/>
  <c r="A51" i="17"/>
  <c r="N50" i="17"/>
  <c r="E50" i="17"/>
  <c r="A50" i="17"/>
  <c r="N49" i="17"/>
  <c r="E49" i="17"/>
  <c r="A49" i="17"/>
  <c r="N48" i="17"/>
  <c r="E48" i="17"/>
  <c r="A48" i="17"/>
  <c r="N47" i="17"/>
  <c r="E47" i="17"/>
  <c r="A47" i="17"/>
  <c r="N46" i="17"/>
  <c r="E46" i="17"/>
  <c r="A46" i="17"/>
  <c r="N45" i="17"/>
  <c r="E45" i="17"/>
  <c r="A45" i="17"/>
  <c r="N44" i="17"/>
  <c r="E44" i="17"/>
  <c r="A44" i="17"/>
  <c r="N43" i="17"/>
  <c r="E43" i="17"/>
  <c r="A43" i="17"/>
  <c r="N42" i="17"/>
  <c r="E42" i="17"/>
  <c r="A42" i="17"/>
  <c r="N41" i="17"/>
  <c r="E41" i="17"/>
  <c r="A41" i="17"/>
  <c r="N40" i="17"/>
  <c r="E40" i="17"/>
  <c r="A40" i="17"/>
  <c r="N39" i="17"/>
  <c r="E39" i="17"/>
  <c r="A39" i="17"/>
  <c r="N38" i="17"/>
  <c r="E38" i="17"/>
  <c r="A38" i="17"/>
  <c r="N37" i="17"/>
  <c r="E37" i="17"/>
  <c r="A37" i="17"/>
  <c r="N36" i="17"/>
  <c r="E36" i="17"/>
  <c r="A36" i="17"/>
  <c r="N35" i="17"/>
  <c r="E35" i="17"/>
  <c r="A35" i="17"/>
  <c r="N34" i="17"/>
  <c r="E34" i="17"/>
  <c r="A34" i="17"/>
  <c r="N33" i="17"/>
  <c r="E33" i="17"/>
  <c r="A33" i="17"/>
  <c r="N32" i="17"/>
  <c r="E32" i="17"/>
  <c r="A32" i="17"/>
  <c r="N31" i="17"/>
  <c r="E31" i="17"/>
  <c r="A31" i="17"/>
  <c r="N30" i="17"/>
  <c r="E30" i="17"/>
  <c r="A30" i="17"/>
  <c r="N29" i="17"/>
  <c r="E29" i="17"/>
  <c r="A29" i="17"/>
  <c r="N28" i="17"/>
  <c r="E28" i="17"/>
  <c r="A28" i="17"/>
  <c r="N27" i="17"/>
  <c r="E27" i="17"/>
  <c r="A27" i="17"/>
  <c r="N26" i="17"/>
  <c r="E26" i="17"/>
  <c r="A26" i="17"/>
  <c r="N25" i="17"/>
  <c r="E25" i="17"/>
  <c r="A25" i="17"/>
  <c r="N24" i="17"/>
  <c r="E24" i="17"/>
  <c r="A24" i="17"/>
  <c r="N23" i="17"/>
  <c r="E23" i="17"/>
  <c r="A23" i="17"/>
  <c r="N22" i="17"/>
  <c r="E22" i="17"/>
  <c r="A22" i="17"/>
  <c r="N21" i="17"/>
  <c r="E21" i="17"/>
  <c r="A21" i="17"/>
  <c r="N20" i="17"/>
  <c r="E20" i="17"/>
  <c r="A20" i="17"/>
  <c r="N19" i="17"/>
  <c r="E19" i="17"/>
  <c r="A19" i="17"/>
  <c r="N18" i="17"/>
  <c r="E18" i="17"/>
  <c r="A18" i="17"/>
  <c r="N17" i="17"/>
  <c r="E17" i="17"/>
  <c r="A17" i="17"/>
  <c r="N16" i="17"/>
  <c r="E16" i="17"/>
  <c r="A16" i="17"/>
  <c r="N15" i="17"/>
  <c r="E15" i="17"/>
  <c r="A15" i="17"/>
  <c r="N14" i="17"/>
  <c r="E14" i="17"/>
  <c r="A14" i="17"/>
  <c r="N13" i="17"/>
  <c r="E13" i="17"/>
  <c r="A13" i="17"/>
  <c r="N12" i="17"/>
  <c r="E12" i="17"/>
  <c r="A12" i="17"/>
  <c r="N11" i="17"/>
  <c r="E11" i="17"/>
  <c r="A11" i="17"/>
  <c r="N10" i="17"/>
  <c r="E10" i="17"/>
  <c r="A10" i="17"/>
  <c r="N9" i="17"/>
  <c r="E9" i="17"/>
  <c r="A9" i="17"/>
  <c r="N8" i="17"/>
  <c r="E8" i="17"/>
  <c r="A8" i="17"/>
  <c r="N7" i="17"/>
  <c r="E7" i="17"/>
  <c r="A7" i="17"/>
  <c r="N6" i="17"/>
  <c r="E6" i="17"/>
  <c r="A6" i="17"/>
  <c r="N5" i="17"/>
  <c r="E5" i="17"/>
  <c r="A5" i="17"/>
  <c r="N4" i="17"/>
  <c r="E4" i="17"/>
  <c r="A4" i="17"/>
  <c r="N3" i="17"/>
  <c r="G3" i="17"/>
  <c r="E3" i="17"/>
  <c r="F83" i="17" s="1"/>
  <c r="A3" i="17"/>
  <c r="B82" i="17" s="1"/>
  <c r="C82" i="17" s="1"/>
  <c r="D82" i="17" s="1"/>
  <c r="N4" i="13"/>
  <c r="N5" i="13"/>
  <c r="N6" i="13"/>
  <c r="N7" i="13"/>
  <c r="N8" i="13"/>
  <c r="N9" i="13"/>
  <c r="N10" i="13"/>
  <c r="N11" i="13"/>
  <c r="N12" i="13"/>
  <c r="N13" i="13"/>
  <c r="N14" i="13"/>
  <c r="N15" i="13"/>
  <c r="N16" i="13"/>
  <c r="N17" i="13"/>
  <c r="N18" i="13"/>
  <c r="N19" i="13"/>
  <c r="N20" i="13"/>
  <c r="N21" i="13"/>
  <c r="N22" i="13"/>
  <c r="N23" i="13"/>
  <c r="N24" i="13"/>
  <c r="N25" i="13"/>
  <c r="N26" i="13"/>
  <c r="N27" i="13"/>
  <c r="N28" i="13"/>
  <c r="N29" i="13"/>
  <c r="N30" i="13"/>
  <c r="N31" i="13"/>
  <c r="N32" i="13"/>
  <c r="N33" i="13"/>
  <c r="N34" i="13"/>
  <c r="N35" i="13"/>
  <c r="N36" i="13"/>
  <c r="N37" i="13"/>
  <c r="N38" i="13"/>
  <c r="N39" i="13"/>
  <c r="N40" i="13"/>
  <c r="N41" i="13"/>
  <c r="N42" i="13"/>
  <c r="N43" i="13"/>
  <c r="N44" i="13"/>
  <c r="N45" i="13"/>
  <c r="N46" i="13"/>
  <c r="N47" i="13"/>
  <c r="N48" i="13"/>
  <c r="N49" i="13"/>
  <c r="N50" i="13"/>
  <c r="N51" i="13"/>
  <c r="N52" i="13"/>
  <c r="N53" i="13"/>
  <c r="N54" i="13"/>
  <c r="N55" i="13"/>
  <c r="N56" i="13"/>
  <c r="N57" i="13"/>
  <c r="N58" i="13"/>
  <c r="N59" i="13"/>
  <c r="N60" i="13"/>
  <c r="N61" i="13"/>
  <c r="N62" i="13"/>
  <c r="N63" i="13"/>
  <c r="N64" i="13"/>
  <c r="N65" i="13"/>
  <c r="N66" i="13"/>
  <c r="N67" i="13"/>
  <c r="N68" i="13"/>
  <c r="N69" i="13"/>
  <c r="N70" i="13"/>
  <c r="N71" i="13"/>
  <c r="N72" i="13"/>
  <c r="N73" i="13"/>
  <c r="N74" i="13"/>
  <c r="N75" i="13"/>
  <c r="N76" i="13"/>
  <c r="N77" i="13"/>
  <c r="N78" i="13"/>
  <c r="N79" i="13"/>
  <c r="N80" i="13"/>
  <c r="N81" i="13"/>
  <c r="N82" i="13"/>
  <c r="N83" i="13"/>
  <c r="N84" i="13"/>
  <c r="N85" i="13"/>
  <c r="N86" i="13"/>
  <c r="N87" i="13"/>
  <c r="N88" i="13"/>
  <c r="N89" i="13"/>
  <c r="N90" i="13"/>
  <c r="N91" i="13"/>
  <c r="N92" i="13"/>
  <c r="N93" i="13"/>
  <c r="N94" i="13"/>
  <c r="N95" i="13"/>
  <c r="N96" i="13"/>
  <c r="N97" i="13"/>
  <c r="N98" i="13"/>
  <c r="N99" i="13"/>
  <c r="N100" i="13"/>
  <c r="N101" i="13"/>
  <c r="N102" i="13"/>
  <c r="N103" i="13"/>
  <c r="N3" i="13"/>
  <c r="E4" i="13"/>
  <c r="E5" i="13"/>
  <c r="E6" i="13"/>
  <c r="E7" i="13"/>
  <c r="E8" i="13"/>
  <c r="E9" i="13"/>
  <c r="E10" i="13"/>
  <c r="E11" i="13"/>
  <c r="E12" i="13"/>
  <c r="E13" i="13"/>
  <c r="E14" i="13"/>
  <c r="E15" i="13"/>
  <c r="E16" i="13"/>
  <c r="E17" i="13"/>
  <c r="E18" i="13"/>
  <c r="E19" i="13"/>
  <c r="E20" i="13"/>
  <c r="E21" i="13"/>
  <c r="E22" i="13"/>
  <c r="E23" i="13"/>
  <c r="E24" i="13"/>
  <c r="E25" i="13"/>
  <c r="E26" i="13"/>
  <c r="E27" i="13"/>
  <c r="E28" i="13"/>
  <c r="E29" i="13"/>
  <c r="E30" i="13"/>
  <c r="E31" i="13"/>
  <c r="E32" i="13"/>
  <c r="E33" i="13"/>
  <c r="E34" i="13"/>
  <c r="E35" i="13"/>
  <c r="E36" i="13"/>
  <c r="E37" i="13"/>
  <c r="E38" i="13"/>
  <c r="E39" i="13"/>
  <c r="E40" i="13"/>
  <c r="E41" i="13"/>
  <c r="E42" i="13"/>
  <c r="E43" i="13"/>
  <c r="E44" i="13"/>
  <c r="E45" i="13"/>
  <c r="E46" i="13"/>
  <c r="E47" i="13"/>
  <c r="E48" i="13"/>
  <c r="E49" i="13"/>
  <c r="E50" i="13"/>
  <c r="E51" i="13"/>
  <c r="E52" i="13"/>
  <c r="E53" i="13"/>
  <c r="E54" i="13"/>
  <c r="E55" i="13"/>
  <c r="E56" i="13"/>
  <c r="E57" i="13"/>
  <c r="E58" i="13"/>
  <c r="E59" i="13"/>
  <c r="E60" i="13"/>
  <c r="E61" i="13"/>
  <c r="E62" i="13"/>
  <c r="E63" i="13"/>
  <c r="E64" i="13"/>
  <c r="E65" i="13"/>
  <c r="E66" i="13"/>
  <c r="E67" i="13"/>
  <c r="E68" i="13"/>
  <c r="E69" i="13"/>
  <c r="E70" i="13"/>
  <c r="E71" i="13"/>
  <c r="E72" i="13"/>
  <c r="E73" i="13"/>
  <c r="E74" i="13"/>
  <c r="E75" i="13"/>
  <c r="E76" i="13"/>
  <c r="E77" i="13"/>
  <c r="E78" i="13"/>
  <c r="E79" i="13"/>
  <c r="E80" i="13"/>
  <c r="E81" i="13"/>
  <c r="E82" i="13"/>
  <c r="E83" i="13"/>
  <c r="E84" i="13"/>
  <c r="E85" i="13"/>
  <c r="E86" i="13"/>
  <c r="E87" i="13"/>
  <c r="E88" i="13"/>
  <c r="E89" i="13"/>
  <c r="E90" i="13"/>
  <c r="E91" i="13"/>
  <c r="E92" i="13"/>
  <c r="E93" i="13"/>
  <c r="E94" i="13"/>
  <c r="E95" i="13"/>
  <c r="E96" i="13"/>
  <c r="E97" i="13"/>
  <c r="E98" i="13"/>
  <c r="E99" i="13"/>
  <c r="E100" i="13"/>
  <c r="E101" i="13"/>
  <c r="E102" i="13"/>
  <c r="E103" i="13"/>
  <c r="E3" i="13"/>
  <c r="A4" i="13"/>
  <c r="A5" i="13"/>
  <c r="A6" i="13"/>
  <c r="A7" i="13"/>
  <c r="A8" i="13"/>
  <c r="A9" i="13"/>
  <c r="A10" i="13"/>
  <c r="A11" i="13"/>
  <c r="A12" i="13"/>
  <c r="A13" i="13"/>
  <c r="A14" i="13"/>
  <c r="A15" i="13"/>
  <c r="A16" i="13"/>
  <c r="A17" i="13"/>
  <c r="A18" i="13"/>
  <c r="A19" i="13"/>
  <c r="A20" i="13"/>
  <c r="A21" i="13"/>
  <c r="A22" i="13"/>
  <c r="A23" i="13"/>
  <c r="A24" i="13"/>
  <c r="A25" i="13"/>
  <c r="A26" i="13"/>
  <c r="A27" i="13"/>
  <c r="A28" i="13"/>
  <c r="A29" i="13"/>
  <c r="A30" i="13"/>
  <c r="A31" i="13"/>
  <c r="A32" i="13"/>
  <c r="A33" i="13"/>
  <c r="A34" i="13"/>
  <c r="A35" i="13"/>
  <c r="A36" i="13"/>
  <c r="A37" i="13"/>
  <c r="A38" i="13"/>
  <c r="A39" i="13"/>
  <c r="A40" i="13"/>
  <c r="A41" i="13"/>
  <c r="A42" i="13"/>
  <c r="A43" i="13"/>
  <c r="A44" i="13"/>
  <c r="A45" i="13"/>
  <c r="A46" i="13"/>
  <c r="A47" i="13"/>
  <c r="A48" i="13"/>
  <c r="A49" i="13"/>
  <c r="A50" i="13"/>
  <c r="A51" i="13"/>
  <c r="A52" i="13"/>
  <c r="A53" i="13"/>
  <c r="A54" i="13"/>
  <c r="A55" i="13"/>
  <c r="A56" i="13"/>
  <c r="A57" i="13"/>
  <c r="A58" i="13"/>
  <c r="A59" i="13"/>
  <c r="A60" i="13"/>
  <c r="A61" i="13"/>
  <c r="A62" i="13"/>
  <c r="A63" i="13"/>
  <c r="A64" i="13"/>
  <c r="A65" i="13"/>
  <c r="A66" i="13"/>
  <c r="A67" i="13"/>
  <c r="A68" i="13"/>
  <c r="A69" i="13"/>
  <c r="A70" i="13"/>
  <c r="A71" i="13"/>
  <c r="A72" i="13"/>
  <c r="A73" i="13"/>
  <c r="A74" i="13"/>
  <c r="A75" i="13"/>
  <c r="A76" i="13"/>
  <c r="A77" i="13"/>
  <c r="A78" i="13"/>
  <c r="A79" i="13"/>
  <c r="A80" i="13"/>
  <c r="A81" i="13"/>
  <c r="A82" i="13"/>
  <c r="A83" i="13"/>
  <c r="A84" i="13"/>
  <c r="A85" i="13"/>
  <c r="A86" i="13"/>
  <c r="A87" i="13"/>
  <c r="A88" i="13"/>
  <c r="A89" i="13"/>
  <c r="A90" i="13"/>
  <c r="A91" i="13"/>
  <c r="A92" i="13"/>
  <c r="A93" i="13"/>
  <c r="A94" i="13"/>
  <c r="A95" i="13"/>
  <c r="A96" i="13"/>
  <c r="A97" i="13"/>
  <c r="A98" i="13"/>
  <c r="A99" i="13"/>
  <c r="A100" i="13"/>
  <c r="A101" i="13"/>
  <c r="A102" i="13"/>
  <c r="A103" i="13"/>
  <c r="A3" i="13"/>
  <c r="L4" i="12"/>
  <c r="L5" i="12"/>
  <c r="L6" i="12"/>
  <c r="L7" i="12"/>
  <c r="L8" i="12"/>
  <c r="L9" i="12"/>
  <c r="L10" i="12"/>
  <c r="L11" i="12"/>
  <c r="L12" i="12"/>
  <c r="L13" i="12"/>
  <c r="L14" i="12"/>
  <c r="L15" i="12"/>
  <c r="L16" i="12"/>
  <c r="L17" i="12"/>
  <c r="L18" i="12"/>
  <c r="L19" i="12"/>
  <c r="L20" i="12"/>
  <c r="L21" i="12"/>
  <c r="L22" i="12"/>
  <c r="L23" i="12"/>
  <c r="L24" i="12"/>
  <c r="L25" i="12"/>
  <c r="L26" i="12"/>
  <c r="L27" i="12"/>
  <c r="L28" i="12"/>
  <c r="L29" i="12"/>
  <c r="L30" i="12"/>
  <c r="L31" i="12"/>
  <c r="L32" i="12"/>
  <c r="L33" i="12"/>
  <c r="L34" i="12"/>
  <c r="L35" i="12"/>
  <c r="L36" i="12"/>
  <c r="L37" i="12"/>
  <c r="L38" i="12"/>
  <c r="L39" i="12"/>
  <c r="L40" i="12"/>
  <c r="L41" i="12"/>
  <c r="L42" i="12"/>
  <c r="L43" i="12"/>
  <c r="L44" i="12"/>
  <c r="L45" i="12"/>
  <c r="L46" i="12"/>
  <c r="L47" i="12"/>
  <c r="L48" i="12"/>
  <c r="L49" i="12"/>
  <c r="L50" i="12"/>
  <c r="L51" i="12"/>
  <c r="L52" i="12"/>
  <c r="L53" i="12"/>
  <c r="L54" i="12"/>
  <c r="L55" i="12"/>
  <c r="L56" i="12"/>
  <c r="L57" i="12"/>
  <c r="L58" i="12"/>
  <c r="L59" i="12"/>
  <c r="L60" i="12"/>
  <c r="L61" i="12"/>
  <c r="L62" i="12"/>
  <c r="L63" i="12"/>
  <c r="L64" i="12"/>
  <c r="L65" i="12"/>
  <c r="L66" i="12"/>
  <c r="L67" i="12"/>
  <c r="L68" i="12"/>
  <c r="L69" i="12"/>
  <c r="L70" i="12"/>
  <c r="L71" i="12"/>
  <c r="L72" i="12"/>
  <c r="L73" i="12"/>
  <c r="L74" i="12"/>
  <c r="L75" i="12"/>
  <c r="L76" i="12"/>
  <c r="L77" i="12"/>
  <c r="L78" i="12"/>
  <c r="L79" i="12"/>
  <c r="L80" i="12"/>
  <c r="L81" i="12"/>
  <c r="L82" i="12"/>
  <c r="L83" i="12"/>
  <c r="L3" i="12"/>
  <c r="A4" i="12"/>
  <c r="C4" i="12"/>
  <c r="A5" i="12"/>
  <c r="C5" i="12"/>
  <c r="A6" i="12"/>
  <c r="C6" i="12"/>
  <c r="A7" i="12"/>
  <c r="C7" i="12"/>
  <c r="A8" i="12"/>
  <c r="C8" i="12"/>
  <c r="A9" i="12"/>
  <c r="C9" i="12"/>
  <c r="A10" i="12"/>
  <c r="C10" i="12"/>
  <c r="A11" i="12"/>
  <c r="C11" i="12"/>
  <c r="A12" i="12"/>
  <c r="C12" i="12"/>
  <c r="A13" i="12"/>
  <c r="C13" i="12"/>
  <c r="A14" i="12"/>
  <c r="C14" i="12"/>
  <c r="A15" i="12"/>
  <c r="C15" i="12"/>
  <c r="A16" i="12"/>
  <c r="C16" i="12"/>
  <c r="A17" i="12"/>
  <c r="C17" i="12"/>
  <c r="A18" i="12"/>
  <c r="C18" i="12"/>
  <c r="A19" i="12"/>
  <c r="C19" i="12"/>
  <c r="A20" i="12"/>
  <c r="C20" i="12"/>
  <c r="A21" i="12"/>
  <c r="C21" i="12"/>
  <c r="A22" i="12"/>
  <c r="C22" i="12"/>
  <c r="A23" i="12"/>
  <c r="C23" i="12"/>
  <c r="A24" i="12"/>
  <c r="C24" i="12"/>
  <c r="A25" i="12"/>
  <c r="C25" i="12"/>
  <c r="A26" i="12"/>
  <c r="C26" i="12"/>
  <c r="A27" i="12"/>
  <c r="C27" i="12"/>
  <c r="A28" i="12"/>
  <c r="C28" i="12"/>
  <c r="A29" i="12"/>
  <c r="C29" i="12"/>
  <c r="A30" i="12"/>
  <c r="C30" i="12"/>
  <c r="A31" i="12"/>
  <c r="C31" i="12"/>
  <c r="A32" i="12"/>
  <c r="C32" i="12"/>
  <c r="A33" i="12"/>
  <c r="C33" i="12"/>
  <c r="A34" i="12"/>
  <c r="C34" i="12"/>
  <c r="A35" i="12"/>
  <c r="C35" i="12"/>
  <c r="A36" i="12"/>
  <c r="C36" i="12"/>
  <c r="A37" i="12"/>
  <c r="C37" i="12"/>
  <c r="A38" i="12"/>
  <c r="C38" i="12"/>
  <c r="A39" i="12"/>
  <c r="C39" i="12"/>
  <c r="A40" i="12"/>
  <c r="C40" i="12"/>
  <c r="A41" i="12"/>
  <c r="C41" i="12"/>
  <c r="A42" i="12"/>
  <c r="C42" i="12"/>
  <c r="A43" i="12"/>
  <c r="C43" i="12"/>
  <c r="A44" i="12"/>
  <c r="C44" i="12"/>
  <c r="A45" i="12"/>
  <c r="C45" i="12"/>
  <c r="A46" i="12"/>
  <c r="C46" i="12"/>
  <c r="A47" i="12"/>
  <c r="C47" i="12"/>
  <c r="A48" i="12"/>
  <c r="C48" i="12"/>
  <c r="A49" i="12"/>
  <c r="C49" i="12"/>
  <c r="A50" i="12"/>
  <c r="C50" i="12"/>
  <c r="A51" i="12"/>
  <c r="C51" i="12"/>
  <c r="A52" i="12"/>
  <c r="C52" i="12"/>
  <c r="A53" i="12"/>
  <c r="C53" i="12"/>
  <c r="A54" i="12"/>
  <c r="C54" i="12"/>
  <c r="A55" i="12"/>
  <c r="C55" i="12"/>
  <c r="A56" i="12"/>
  <c r="C56" i="12"/>
  <c r="A57" i="12"/>
  <c r="C57" i="12"/>
  <c r="A58" i="12"/>
  <c r="C58" i="12"/>
  <c r="A59" i="12"/>
  <c r="C59" i="12"/>
  <c r="A60" i="12"/>
  <c r="C60" i="12"/>
  <c r="A61" i="12"/>
  <c r="C61" i="12"/>
  <c r="A62" i="12"/>
  <c r="C62" i="12"/>
  <c r="A63" i="12"/>
  <c r="C63" i="12"/>
  <c r="A64" i="12"/>
  <c r="C64" i="12"/>
  <c r="A65" i="12"/>
  <c r="C65" i="12"/>
  <c r="A66" i="12"/>
  <c r="C66" i="12"/>
  <c r="A67" i="12"/>
  <c r="C67" i="12"/>
  <c r="A68" i="12"/>
  <c r="C68" i="12"/>
  <c r="A69" i="12"/>
  <c r="C69" i="12"/>
  <c r="A70" i="12"/>
  <c r="C70" i="12"/>
  <c r="A71" i="12"/>
  <c r="C71" i="12"/>
  <c r="A72" i="12"/>
  <c r="C72" i="12"/>
  <c r="A73" i="12"/>
  <c r="C73" i="12"/>
  <c r="A74" i="12"/>
  <c r="C74" i="12"/>
  <c r="A75" i="12"/>
  <c r="C75" i="12"/>
  <c r="A76" i="12"/>
  <c r="C76" i="12"/>
  <c r="A77" i="12"/>
  <c r="C77" i="12"/>
  <c r="A78" i="12"/>
  <c r="C78" i="12"/>
  <c r="A79" i="12"/>
  <c r="C79" i="12"/>
  <c r="A80" i="12"/>
  <c r="C80" i="12"/>
  <c r="A81" i="12"/>
  <c r="C81" i="12"/>
  <c r="A82" i="12"/>
  <c r="C82" i="12"/>
  <c r="A83" i="12"/>
  <c r="C83" i="12"/>
  <c r="C3" i="1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B71" i="2"/>
  <c r="B72" i="2"/>
  <c r="B73" i="2"/>
  <c r="B74" i="2"/>
  <c r="B75" i="2"/>
  <c r="B76" i="2"/>
  <c r="B77" i="2"/>
  <c r="B78" i="2"/>
  <c r="B79" i="2"/>
  <c r="B80" i="2"/>
  <c r="B81" i="2"/>
  <c r="B82" i="2"/>
  <c r="B83" i="2"/>
  <c r="B84" i="2"/>
  <c r="A3" i="12"/>
  <c r="B31" i="12" s="1"/>
  <c r="N31" i="12" s="1"/>
  <c r="F3" i="16"/>
  <c r="M84" i="16"/>
  <c r="D84" i="16"/>
  <c r="A84" i="16"/>
  <c r="M83" i="16"/>
  <c r="D83" i="16"/>
  <c r="A83" i="16"/>
  <c r="M82" i="16"/>
  <c r="D82" i="16"/>
  <c r="A82" i="16"/>
  <c r="M81" i="16"/>
  <c r="D81" i="16"/>
  <c r="A81" i="16"/>
  <c r="M80" i="16"/>
  <c r="D80" i="16"/>
  <c r="A80" i="16"/>
  <c r="M79" i="16"/>
  <c r="D79" i="16"/>
  <c r="A79" i="16"/>
  <c r="M78" i="16"/>
  <c r="D78" i="16"/>
  <c r="A78" i="16"/>
  <c r="M77" i="16"/>
  <c r="D77" i="16"/>
  <c r="A77" i="16"/>
  <c r="M76" i="16"/>
  <c r="D76" i="16"/>
  <c r="A76" i="16"/>
  <c r="M75" i="16"/>
  <c r="D75" i="16"/>
  <c r="A75" i="16"/>
  <c r="M74" i="16"/>
  <c r="D74" i="16"/>
  <c r="A74" i="16"/>
  <c r="M73" i="16"/>
  <c r="D73" i="16"/>
  <c r="A73" i="16"/>
  <c r="M72" i="16"/>
  <c r="D72" i="16"/>
  <c r="A72" i="16"/>
  <c r="M71" i="16"/>
  <c r="D71" i="16"/>
  <c r="A71" i="16"/>
  <c r="M70" i="16"/>
  <c r="D70" i="16"/>
  <c r="A70" i="16"/>
  <c r="M69" i="16"/>
  <c r="D69" i="16"/>
  <c r="A69" i="16"/>
  <c r="M68" i="16"/>
  <c r="D68" i="16"/>
  <c r="A68" i="16"/>
  <c r="M67" i="16"/>
  <c r="D67" i="16"/>
  <c r="A67" i="16"/>
  <c r="M66" i="16"/>
  <c r="D66" i="16"/>
  <c r="A66" i="16"/>
  <c r="M65" i="16"/>
  <c r="D65" i="16"/>
  <c r="A65" i="16"/>
  <c r="M64" i="16"/>
  <c r="D64" i="16"/>
  <c r="A64" i="16"/>
  <c r="M63" i="16"/>
  <c r="D63" i="16"/>
  <c r="A63" i="16"/>
  <c r="M62" i="16"/>
  <c r="D62" i="16"/>
  <c r="A62" i="16"/>
  <c r="M61" i="16"/>
  <c r="D61" i="16"/>
  <c r="A61" i="16"/>
  <c r="M60" i="16"/>
  <c r="D60" i="16"/>
  <c r="A60" i="16"/>
  <c r="M59" i="16"/>
  <c r="D59" i="16"/>
  <c r="A59" i="16"/>
  <c r="M58" i="16"/>
  <c r="D58" i="16"/>
  <c r="A58" i="16"/>
  <c r="M57" i="16"/>
  <c r="D57" i="16"/>
  <c r="A57" i="16"/>
  <c r="M56" i="16"/>
  <c r="D56" i="16"/>
  <c r="A56" i="16"/>
  <c r="M55" i="16"/>
  <c r="D55" i="16"/>
  <c r="A55" i="16"/>
  <c r="M54" i="16"/>
  <c r="D54" i="16"/>
  <c r="A54" i="16"/>
  <c r="M53" i="16"/>
  <c r="D53" i="16"/>
  <c r="A53" i="16"/>
  <c r="M52" i="16"/>
  <c r="D52" i="16"/>
  <c r="A52" i="16"/>
  <c r="M51" i="16"/>
  <c r="D51" i="16"/>
  <c r="A51" i="16"/>
  <c r="M50" i="16"/>
  <c r="D50" i="16"/>
  <c r="A50" i="16"/>
  <c r="M49" i="16"/>
  <c r="D49" i="16"/>
  <c r="A49" i="16"/>
  <c r="M48" i="16"/>
  <c r="D48" i="16"/>
  <c r="A48" i="16"/>
  <c r="M47" i="16"/>
  <c r="D47" i="16"/>
  <c r="A47" i="16"/>
  <c r="M46" i="16"/>
  <c r="D46" i="16"/>
  <c r="A46" i="16"/>
  <c r="M45" i="16"/>
  <c r="D45" i="16"/>
  <c r="A45" i="16"/>
  <c r="M44" i="16"/>
  <c r="D44" i="16"/>
  <c r="A44" i="16"/>
  <c r="M43" i="16"/>
  <c r="D43" i="16"/>
  <c r="A43" i="16"/>
  <c r="M42" i="16"/>
  <c r="D42" i="16"/>
  <c r="A42" i="16"/>
  <c r="M41" i="16"/>
  <c r="D41" i="16"/>
  <c r="A41" i="16"/>
  <c r="M40" i="16"/>
  <c r="D40" i="16"/>
  <c r="A40" i="16"/>
  <c r="M39" i="16"/>
  <c r="D39" i="16"/>
  <c r="A39" i="16"/>
  <c r="M38" i="16"/>
  <c r="D38" i="16"/>
  <c r="A38" i="16"/>
  <c r="M37" i="16"/>
  <c r="D37" i="16"/>
  <c r="A37" i="16"/>
  <c r="M36" i="16"/>
  <c r="D36" i="16"/>
  <c r="A36" i="16"/>
  <c r="M35" i="16"/>
  <c r="D35" i="16"/>
  <c r="A35" i="16"/>
  <c r="M34" i="16"/>
  <c r="D34" i="16"/>
  <c r="A34" i="16"/>
  <c r="M33" i="16"/>
  <c r="D33" i="16"/>
  <c r="A33" i="16"/>
  <c r="M32" i="16"/>
  <c r="D32" i="16"/>
  <c r="A32" i="16"/>
  <c r="M31" i="16"/>
  <c r="D31" i="16"/>
  <c r="A31" i="16"/>
  <c r="M30" i="16"/>
  <c r="D30" i="16"/>
  <c r="A30" i="16"/>
  <c r="M29" i="16"/>
  <c r="D29" i="16"/>
  <c r="A29" i="16"/>
  <c r="M28" i="16"/>
  <c r="D28" i="16"/>
  <c r="A28" i="16"/>
  <c r="M27" i="16"/>
  <c r="D27" i="16"/>
  <c r="A27" i="16"/>
  <c r="M26" i="16"/>
  <c r="D26" i="16"/>
  <c r="A26" i="16"/>
  <c r="M25" i="16"/>
  <c r="D25" i="16"/>
  <c r="A25" i="16"/>
  <c r="M24" i="16"/>
  <c r="D24" i="16"/>
  <c r="A24" i="16"/>
  <c r="M23" i="16"/>
  <c r="D23" i="16"/>
  <c r="A23" i="16"/>
  <c r="M22" i="16"/>
  <c r="D22" i="16"/>
  <c r="A22" i="16"/>
  <c r="M21" i="16"/>
  <c r="D21" i="16"/>
  <c r="A21" i="16"/>
  <c r="M20" i="16"/>
  <c r="D20" i="16"/>
  <c r="A20" i="16"/>
  <c r="M19" i="16"/>
  <c r="D19" i="16"/>
  <c r="A19" i="16"/>
  <c r="M18" i="16"/>
  <c r="D18" i="16"/>
  <c r="A18" i="16"/>
  <c r="M17" i="16"/>
  <c r="D17" i="16"/>
  <c r="A17" i="16"/>
  <c r="M16" i="16"/>
  <c r="D16" i="16"/>
  <c r="A16" i="16"/>
  <c r="M15" i="16"/>
  <c r="D15" i="16"/>
  <c r="A15" i="16"/>
  <c r="M14" i="16"/>
  <c r="D14" i="16"/>
  <c r="A14" i="16"/>
  <c r="M13" i="16"/>
  <c r="D13" i="16"/>
  <c r="A13" i="16"/>
  <c r="M12" i="16"/>
  <c r="D12" i="16"/>
  <c r="A12" i="16"/>
  <c r="M11" i="16"/>
  <c r="D11" i="16"/>
  <c r="A11" i="16"/>
  <c r="M10" i="16"/>
  <c r="D10" i="16"/>
  <c r="A10" i="16"/>
  <c r="M9" i="16"/>
  <c r="D9" i="16"/>
  <c r="A9" i="16"/>
  <c r="M8" i="16"/>
  <c r="D8" i="16"/>
  <c r="A8" i="16"/>
  <c r="M7" i="16"/>
  <c r="D7" i="16"/>
  <c r="A7" i="16"/>
  <c r="M6" i="16"/>
  <c r="D6" i="16"/>
  <c r="A6" i="16"/>
  <c r="M5" i="16"/>
  <c r="D5" i="16"/>
  <c r="A5" i="16"/>
  <c r="M4" i="16"/>
  <c r="D4" i="16"/>
  <c r="A4" i="16"/>
  <c r="M3" i="16"/>
  <c r="D3" i="16"/>
  <c r="E3" i="16" s="1"/>
  <c r="A3" i="16"/>
  <c r="B31" i="16" s="1"/>
  <c r="C31" i="16" s="1"/>
  <c r="O31" i="16" s="1"/>
  <c r="N4" i="5"/>
  <c r="N5" i="5"/>
  <c r="N6" i="5"/>
  <c r="N7" i="5"/>
  <c r="N8" i="5"/>
  <c r="N9" i="5"/>
  <c r="N10" i="5"/>
  <c r="N11" i="5"/>
  <c r="N12" i="5"/>
  <c r="N13" i="5"/>
  <c r="N14" i="5"/>
  <c r="N15" i="5"/>
  <c r="N16" i="5"/>
  <c r="N17" i="5"/>
  <c r="N18" i="5"/>
  <c r="N19" i="5"/>
  <c r="N20" i="5"/>
  <c r="N21" i="5"/>
  <c r="N22" i="5"/>
  <c r="N23" i="5"/>
  <c r="N24" i="5"/>
  <c r="N25" i="5"/>
  <c r="N26" i="5"/>
  <c r="N27" i="5"/>
  <c r="N28" i="5"/>
  <c r="N29" i="5"/>
  <c r="N30" i="5"/>
  <c r="N31" i="5"/>
  <c r="N32" i="5"/>
  <c r="N33" i="5"/>
  <c r="N34" i="5"/>
  <c r="N35" i="5"/>
  <c r="N36" i="5"/>
  <c r="N37" i="5"/>
  <c r="N38" i="5"/>
  <c r="N39" i="5"/>
  <c r="N40" i="5"/>
  <c r="N41" i="5"/>
  <c r="N42" i="5"/>
  <c r="N43" i="5"/>
  <c r="N44" i="5"/>
  <c r="N45" i="5"/>
  <c r="N46" i="5"/>
  <c r="N47" i="5"/>
  <c r="N48" i="5"/>
  <c r="N49" i="5"/>
  <c r="N50" i="5"/>
  <c r="N51" i="5"/>
  <c r="N52" i="5"/>
  <c r="N53" i="5"/>
  <c r="N54" i="5"/>
  <c r="N55" i="5"/>
  <c r="N56" i="5"/>
  <c r="N57" i="5"/>
  <c r="N58" i="5"/>
  <c r="N59" i="5"/>
  <c r="N60" i="5"/>
  <c r="N61" i="5"/>
  <c r="N62" i="5"/>
  <c r="N63" i="5"/>
  <c r="N64" i="5"/>
  <c r="N65" i="5"/>
  <c r="N66" i="5"/>
  <c r="N67" i="5"/>
  <c r="N68" i="5"/>
  <c r="N69" i="5"/>
  <c r="N70" i="5"/>
  <c r="N71" i="5"/>
  <c r="N72" i="5"/>
  <c r="N73" i="5"/>
  <c r="N74" i="5"/>
  <c r="N75" i="5"/>
  <c r="N76" i="5"/>
  <c r="N77" i="5"/>
  <c r="N78" i="5"/>
  <c r="N79" i="5"/>
  <c r="N80" i="5"/>
  <c r="N81" i="5"/>
  <c r="N82" i="5"/>
  <c r="N83" i="5"/>
  <c r="N84" i="5"/>
  <c r="N3" i="5"/>
  <c r="E4" i="5"/>
  <c r="E5" i="5"/>
  <c r="E6" i="5"/>
  <c r="E7" i="5"/>
  <c r="E8" i="5"/>
  <c r="E9" i="5"/>
  <c r="E10" i="5"/>
  <c r="E11" i="5"/>
  <c r="E12" i="5"/>
  <c r="E13" i="5"/>
  <c r="E14" i="5"/>
  <c r="E15" i="5"/>
  <c r="E16" i="5"/>
  <c r="E17" i="5"/>
  <c r="E18" i="5"/>
  <c r="E19" i="5"/>
  <c r="E20" i="5"/>
  <c r="E21" i="5"/>
  <c r="E22" i="5"/>
  <c r="E23" i="5"/>
  <c r="E24" i="5"/>
  <c r="E25" i="5"/>
  <c r="E26" i="5"/>
  <c r="E27" i="5"/>
  <c r="E28" i="5"/>
  <c r="E29" i="5"/>
  <c r="E30" i="5"/>
  <c r="E31" i="5"/>
  <c r="E32" i="5"/>
  <c r="E33" i="5"/>
  <c r="E34" i="5"/>
  <c r="E35" i="5"/>
  <c r="E36" i="5"/>
  <c r="E37" i="5"/>
  <c r="E38" i="5"/>
  <c r="E39" i="5"/>
  <c r="E40" i="5"/>
  <c r="E41" i="5"/>
  <c r="E42" i="5"/>
  <c r="E43" i="5"/>
  <c r="E44" i="5"/>
  <c r="E45" i="5"/>
  <c r="E46" i="5"/>
  <c r="E47" i="5"/>
  <c r="E48" i="5"/>
  <c r="E49" i="5"/>
  <c r="E50" i="5"/>
  <c r="E51" i="5"/>
  <c r="E52" i="5"/>
  <c r="E53" i="5"/>
  <c r="E54" i="5"/>
  <c r="E55" i="5"/>
  <c r="E56" i="5"/>
  <c r="E57" i="5"/>
  <c r="E58" i="5"/>
  <c r="E59" i="5"/>
  <c r="E60" i="5"/>
  <c r="E61" i="5"/>
  <c r="E62" i="5"/>
  <c r="E63" i="5"/>
  <c r="E64" i="5"/>
  <c r="E65" i="5"/>
  <c r="E66" i="5"/>
  <c r="E67" i="5"/>
  <c r="E68" i="5"/>
  <c r="E69" i="5"/>
  <c r="E70" i="5"/>
  <c r="E71" i="5"/>
  <c r="E72" i="5"/>
  <c r="E73" i="5"/>
  <c r="E74" i="5"/>
  <c r="E75" i="5"/>
  <c r="E76" i="5"/>
  <c r="E77" i="5"/>
  <c r="E78" i="5"/>
  <c r="E79" i="5"/>
  <c r="E80" i="5"/>
  <c r="E81" i="5"/>
  <c r="E82" i="5"/>
  <c r="E83" i="5"/>
  <c r="E84" i="5"/>
  <c r="E3" i="5"/>
  <c r="A4" i="5"/>
  <c r="A5" i="5"/>
  <c r="A6" i="5"/>
  <c r="A7" i="5"/>
  <c r="A8" i="5"/>
  <c r="A9" i="5"/>
  <c r="A10" i="5"/>
  <c r="A11" i="5"/>
  <c r="A12" i="5"/>
  <c r="A13" i="5"/>
  <c r="A14" i="5"/>
  <c r="A15" i="5"/>
  <c r="A16" i="5"/>
  <c r="A17" i="5"/>
  <c r="A18" i="5"/>
  <c r="A19" i="5"/>
  <c r="A20" i="5"/>
  <c r="A21" i="5"/>
  <c r="A22" i="5"/>
  <c r="A23" i="5"/>
  <c r="A24" i="5"/>
  <c r="A25" i="5"/>
  <c r="A26" i="5"/>
  <c r="A27" i="5"/>
  <c r="A28" i="5"/>
  <c r="A29" i="5"/>
  <c r="A30" i="5"/>
  <c r="A31" i="5"/>
  <c r="A32" i="5"/>
  <c r="A33" i="5"/>
  <c r="A34" i="5"/>
  <c r="A35" i="5"/>
  <c r="A36" i="5"/>
  <c r="A37" i="5"/>
  <c r="A38" i="5"/>
  <c r="A39" i="5"/>
  <c r="A40" i="5"/>
  <c r="A41" i="5"/>
  <c r="A42" i="5"/>
  <c r="A43" i="5"/>
  <c r="A44" i="5"/>
  <c r="A45" i="5"/>
  <c r="A46" i="5"/>
  <c r="A47" i="5"/>
  <c r="A48" i="5"/>
  <c r="A49" i="5"/>
  <c r="A50" i="5"/>
  <c r="A51" i="5"/>
  <c r="A52" i="5"/>
  <c r="A53" i="5"/>
  <c r="A54" i="5"/>
  <c r="A55" i="5"/>
  <c r="A56" i="5"/>
  <c r="A57" i="5"/>
  <c r="A58" i="5"/>
  <c r="A59" i="5"/>
  <c r="A60" i="5"/>
  <c r="A61" i="5"/>
  <c r="A62" i="5"/>
  <c r="A63" i="5"/>
  <c r="A64" i="5"/>
  <c r="A65" i="5"/>
  <c r="A66" i="5"/>
  <c r="A67" i="5"/>
  <c r="A68" i="5"/>
  <c r="A69" i="5"/>
  <c r="A70" i="5"/>
  <c r="A71" i="5"/>
  <c r="A72" i="5"/>
  <c r="A73" i="5"/>
  <c r="A74" i="5"/>
  <c r="A75" i="5"/>
  <c r="A76" i="5"/>
  <c r="A77" i="5"/>
  <c r="A78" i="5"/>
  <c r="A79" i="5"/>
  <c r="A80" i="5"/>
  <c r="A81" i="5"/>
  <c r="A82" i="5"/>
  <c r="A83" i="5"/>
  <c r="A84" i="5"/>
  <c r="B84" i="5" s="1"/>
  <c r="A3" i="5"/>
  <c r="B3" i="5" s="1"/>
  <c r="L4" i="2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L35" i="2"/>
  <c r="L36" i="2"/>
  <c r="L37" i="2"/>
  <c r="L38" i="2"/>
  <c r="L39" i="2"/>
  <c r="L40" i="2"/>
  <c r="L41" i="2"/>
  <c r="L42" i="2"/>
  <c r="L43" i="2"/>
  <c r="L44" i="2"/>
  <c r="L45" i="2"/>
  <c r="L46" i="2"/>
  <c r="L47" i="2"/>
  <c r="L48" i="2"/>
  <c r="L49" i="2"/>
  <c r="L50" i="2"/>
  <c r="L51" i="2"/>
  <c r="L52" i="2"/>
  <c r="L53" i="2"/>
  <c r="L54" i="2"/>
  <c r="L55" i="2"/>
  <c r="L56" i="2"/>
  <c r="L57" i="2"/>
  <c r="L58" i="2"/>
  <c r="L59" i="2"/>
  <c r="L60" i="2"/>
  <c r="L61" i="2"/>
  <c r="L62" i="2"/>
  <c r="L63" i="2"/>
  <c r="L64" i="2"/>
  <c r="L65" i="2"/>
  <c r="L66" i="2"/>
  <c r="L67" i="2"/>
  <c r="L68" i="2"/>
  <c r="L69" i="2"/>
  <c r="L70" i="2"/>
  <c r="L71" i="2"/>
  <c r="L72" i="2"/>
  <c r="L73" i="2"/>
  <c r="L74" i="2"/>
  <c r="L75" i="2"/>
  <c r="L76" i="2"/>
  <c r="L77" i="2"/>
  <c r="L78" i="2"/>
  <c r="L79" i="2"/>
  <c r="L80" i="2"/>
  <c r="L81" i="2"/>
  <c r="L82" i="2"/>
  <c r="L83" i="2"/>
  <c r="L84" i="2"/>
  <c r="L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3" i="2"/>
  <c r="C421" i="15"/>
  <c r="C420" i="15"/>
  <c r="C419" i="15"/>
  <c r="C418" i="15"/>
  <c r="C417" i="15"/>
  <c r="C416" i="15"/>
  <c r="C415" i="15"/>
  <c r="C414" i="15"/>
  <c r="C413" i="15"/>
  <c r="C412" i="15"/>
  <c r="C411" i="15"/>
  <c r="C410" i="15"/>
  <c r="C409" i="15"/>
  <c r="C408" i="15"/>
  <c r="C407" i="15"/>
  <c r="C406" i="15"/>
  <c r="C405" i="15"/>
  <c r="C404" i="15"/>
  <c r="C403" i="15"/>
  <c r="C402" i="15"/>
  <c r="C401" i="15"/>
  <c r="C400" i="15"/>
  <c r="C399" i="15"/>
  <c r="C398" i="15"/>
  <c r="C397" i="15"/>
  <c r="C396" i="15"/>
  <c r="C395" i="15"/>
  <c r="C394" i="15"/>
  <c r="C393" i="15"/>
  <c r="C392" i="15"/>
  <c r="C391" i="15"/>
  <c r="C390" i="15"/>
  <c r="C389" i="15"/>
  <c r="C388" i="15"/>
  <c r="C387" i="15"/>
  <c r="C386" i="15"/>
  <c r="C385" i="15"/>
  <c r="C384" i="15"/>
  <c r="C383" i="15"/>
  <c r="C382" i="15"/>
  <c r="C381" i="15"/>
  <c r="C380" i="15"/>
  <c r="C379" i="15"/>
  <c r="C378" i="15"/>
  <c r="C377" i="15"/>
  <c r="C376" i="15"/>
  <c r="C375" i="15"/>
  <c r="C374" i="15"/>
  <c r="C373" i="15"/>
  <c r="C372" i="15"/>
  <c r="C371" i="15"/>
  <c r="C370" i="15"/>
  <c r="C369" i="15"/>
  <c r="C368" i="15"/>
  <c r="C367" i="15"/>
  <c r="C366" i="15"/>
  <c r="C365" i="15"/>
  <c r="C364" i="15"/>
  <c r="C363" i="15"/>
  <c r="C362" i="15"/>
  <c r="C361" i="15"/>
  <c r="C360" i="15"/>
  <c r="C359" i="15"/>
  <c r="C358" i="15"/>
  <c r="C357" i="15"/>
  <c r="C356" i="15"/>
  <c r="C355" i="15"/>
  <c r="C354" i="15"/>
  <c r="C353" i="15"/>
  <c r="C352" i="15"/>
  <c r="C351" i="15"/>
  <c r="C350" i="15"/>
  <c r="C349" i="15"/>
  <c r="C348" i="15"/>
  <c r="C347" i="15"/>
  <c r="C346" i="15"/>
  <c r="C345" i="15"/>
  <c r="C344" i="15"/>
  <c r="C343" i="15"/>
  <c r="C342" i="15"/>
  <c r="C341" i="15"/>
  <c r="C340" i="15"/>
  <c r="C339" i="15"/>
  <c r="C338" i="15"/>
  <c r="C337" i="15"/>
  <c r="C336" i="15"/>
  <c r="C335" i="15"/>
  <c r="C334" i="15"/>
  <c r="C333" i="15"/>
  <c r="C332" i="15"/>
  <c r="C331" i="15"/>
  <c r="C330" i="15"/>
  <c r="C329" i="15"/>
  <c r="C328" i="15"/>
  <c r="C327" i="15"/>
  <c r="C326" i="15"/>
  <c r="C325" i="15"/>
  <c r="C324" i="15"/>
  <c r="C323" i="15"/>
  <c r="C322" i="15"/>
  <c r="C321" i="15"/>
  <c r="C320" i="15"/>
  <c r="C319" i="15"/>
  <c r="C318" i="15"/>
  <c r="C317" i="15"/>
  <c r="C316" i="15"/>
  <c r="C315" i="15"/>
  <c r="C314" i="15"/>
  <c r="C313" i="15"/>
  <c r="C312" i="15"/>
  <c r="C311" i="15"/>
  <c r="C310" i="15"/>
  <c r="C309" i="15"/>
  <c r="C308" i="15"/>
  <c r="C307" i="15"/>
  <c r="C306" i="15"/>
  <c r="C305" i="15"/>
  <c r="C304" i="15"/>
  <c r="C303" i="15"/>
  <c r="C302" i="15"/>
  <c r="C301" i="15"/>
  <c r="C300" i="15"/>
  <c r="C299" i="15"/>
  <c r="C298" i="15"/>
  <c r="C297" i="15"/>
  <c r="C296" i="15"/>
  <c r="C295" i="15"/>
  <c r="C294" i="15"/>
  <c r="C293" i="15"/>
  <c r="C292" i="15"/>
  <c r="C291" i="15"/>
  <c r="C290" i="15"/>
  <c r="C289" i="15"/>
  <c r="C288" i="15"/>
  <c r="C287" i="15"/>
  <c r="C286" i="15"/>
  <c r="C285" i="15"/>
  <c r="C284" i="15"/>
  <c r="C283" i="15"/>
  <c r="C282" i="15"/>
  <c r="C281" i="15"/>
  <c r="C280" i="15"/>
  <c r="C279" i="15"/>
  <c r="C278" i="15"/>
  <c r="C277" i="15"/>
  <c r="C276" i="15"/>
  <c r="C275" i="15"/>
  <c r="C274" i="15"/>
  <c r="C273" i="15"/>
  <c r="C272" i="15"/>
  <c r="C271" i="15"/>
  <c r="C270" i="15"/>
  <c r="C269" i="15"/>
  <c r="C268" i="15"/>
  <c r="C267" i="15"/>
  <c r="C266" i="15"/>
  <c r="C265" i="15"/>
  <c r="C264" i="15"/>
  <c r="C263" i="15"/>
  <c r="C262" i="15"/>
  <c r="C261" i="15"/>
  <c r="C260" i="15"/>
  <c r="C259" i="15"/>
  <c r="C258" i="15"/>
  <c r="C257" i="15"/>
  <c r="C256" i="15"/>
  <c r="C255" i="15"/>
  <c r="C254" i="15"/>
  <c r="C253" i="15"/>
  <c r="C252" i="15"/>
  <c r="C251" i="15"/>
  <c r="C250" i="15"/>
  <c r="C249" i="15"/>
  <c r="C248" i="15"/>
  <c r="C247" i="15"/>
  <c r="C246" i="15"/>
  <c r="C245" i="15"/>
  <c r="C244" i="15"/>
  <c r="C243" i="15"/>
  <c r="C242" i="15"/>
  <c r="C241" i="15"/>
  <c r="C240" i="15"/>
  <c r="C239" i="15"/>
  <c r="C238" i="15"/>
  <c r="C237" i="15"/>
  <c r="C236" i="15"/>
  <c r="C235" i="15"/>
  <c r="C234" i="15"/>
  <c r="C233" i="15"/>
  <c r="C232" i="15"/>
  <c r="C231" i="15"/>
  <c r="C230" i="15"/>
  <c r="C229" i="15"/>
  <c r="C228" i="15"/>
  <c r="C227" i="15"/>
  <c r="C226" i="15"/>
  <c r="C225" i="15"/>
  <c r="C224" i="15"/>
  <c r="C223" i="15"/>
  <c r="C222" i="15"/>
  <c r="C221" i="15"/>
  <c r="C220" i="15"/>
  <c r="C219" i="15"/>
  <c r="C218" i="15"/>
  <c r="C217" i="15"/>
  <c r="C216" i="15"/>
  <c r="C215" i="15"/>
  <c r="C214" i="15"/>
  <c r="C213" i="15"/>
  <c r="C212" i="15"/>
  <c r="C211" i="15"/>
  <c r="C210" i="15"/>
  <c r="C209" i="15"/>
  <c r="C208" i="15"/>
  <c r="C207" i="15"/>
  <c r="C206" i="15"/>
  <c r="C205" i="15"/>
  <c r="C204" i="15"/>
  <c r="C203" i="15"/>
  <c r="C202" i="15"/>
  <c r="C201" i="15"/>
  <c r="C200" i="15"/>
  <c r="C199" i="15"/>
  <c r="C198" i="15"/>
  <c r="C197" i="15"/>
  <c r="C196" i="15"/>
  <c r="C195" i="15"/>
  <c r="C194" i="15"/>
  <c r="C193" i="15"/>
  <c r="C192" i="15"/>
  <c r="C191" i="15"/>
  <c r="C190" i="15"/>
  <c r="C189" i="15"/>
  <c r="C188" i="15"/>
  <c r="C187" i="15"/>
  <c r="C186" i="15"/>
  <c r="C185" i="15"/>
  <c r="C184" i="15"/>
  <c r="C183" i="15"/>
  <c r="C182" i="15"/>
  <c r="C181" i="15"/>
  <c r="C180" i="15"/>
  <c r="C179" i="15"/>
  <c r="C178" i="15"/>
  <c r="C177" i="15"/>
  <c r="C176" i="15"/>
  <c r="C175" i="15"/>
  <c r="C174" i="15"/>
  <c r="C173" i="15"/>
  <c r="C172" i="15"/>
  <c r="C171" i="15"/>
  <c r="C170" i="15"/>
  <c r="C169" i="15"/>
  <c r="C168" i="15"/>
  <c r="C167" i="15"/>
  <c r="C166" i="15"/>
  <c r="C165" i="15"/>
  <c r="C164" i="15"/>
  <c r="C163" i="15"/>
  <c r="C162" i="15"/>
  <c r="C161" i="15"/>
  <c r="C160" i="15"/>
  <c r="C159" i="15"/>
  <c r="C158" i="15"/>
  <c r="C157" i="15"/>
  <c r="C156" i="15"/>
  <c r="C155" i="15"/>
  <c r="C154" i="15"/>
  <c r="C153" i="15"/>
  <c r="C152" i="15"/>
  <c r="C151" i="15"/>
  <c r="C150" i="15"/>
  <c r="C149" i="15"/>
  <c r="C148" i="15"/>
  <c r="C147" i="15"/>
  <c r="C146" i="15"/>
  <c r="C145" i="15"/>
  <c r="C144" i="15"/>
  <c r="C143" i="15"/>
  <c r="C142" i="15"/>
  <c r="C141" i="15"/>
  <c r="C140" i="15"/>
  <c r="C139" i="15"/>
  <c r="C138" i="15"/>
  <c r="C137" i="15"/>
  <c r="C136" i="15"/>
  <c r="C135" i="15"/>
  <c r="C134" i="15"/>
  <c r="C133" i="15"/>
  <c r="C132" i="15"/>
  <c r="C131" i="15"/>
  <c r="C130" i="15"/>
  <c r="C129" i="15"/>
  <c r="C128" i="15"/>
  <c r="C127" i="15"/>
  <c r="C126" i="15"/>
  <c r="C125" i="15"/>
  <c r="C124" i="15"/>
  <c r="C123" i="15"/>
  <c r="C122" i="15"/>
  <c r="C121" i="15"/>
  <c r="C120" i="15"/>
  <c r="C119" i="15"/>
  <c r="C118" i="15"/>
  <c r="C117" i="15"/>
  <c r="C116" i="15"/>
  <c r="C115" i="15"/>
  <c r="C114" i="15"/>
  <c r="C113" i="15"/>
  <c r="C112" i="15"/>
  <c r="C111" i="15"/>
  <c r="C110" i="15"/>
  <c r="C109" i="15"/>
  <c r="C108" i="15"/>
  <c r="C107" i="15"/>
  <c r="C106" i="15"/>
  <c r="C105" i="15"/>
  <c r="C104" i="15"/>
  <c r="C103" i="15"/>
  <c r="C102" i="15"/>
  <c r="C101" i="15"/>
  <c r="C100" i="15"/>
  <c r="C99" i="15"/>
  <c r="C98" i="15"/>
  <c r="C97" i="15"/>
  <c r="C96" i="15"/>
  <c r="C95" i="15"/>
  <c r="C94" i="15"/>
  <c r="C93" i="15"/>
  <c r="C92" i="15"/>
  <c r="C91" i="15"/>
  <c r="C90" i="15"/>
  <c r="C89" i="15"/>
  <c r="C88" i="15"/>
  <c r="C87" i="15"/>
  <c r="C86" i="15"/>
  <c r="C85" i="15"/>
  <c r="C84" i="15"/>
  <c r="C83" i="15"/>
  <c r="C82" i="15"/>
  <c r="C81" i="15"/>
  <c r="C80" i="15"/>
  <c r="C79" i="15"/>
  <c r="C78" i="15"/>
  <c r="C77" i="15"/>
  <c r="C76" i="15"/>
  <c r="C75" i="15"/>
  <c r="C74" i="15"/>
  <c r="C73" i="15"/>
  <c r="C72" i="15"/>
  <c r="C71" i="15"/>
  <c r="C70" i="15"/>
  <c r="C69" i="15"/>
  <c r="C68" i="15"/>
  <c r="C67" i="15"/>
  <c r="C66" i="15"/>
  <c r="C65" i="15"/>
  <c r="C64" i="15"/>
  <c r="C63" i="15"/>
  <c r="C62" i="15"/>
  <c r="C61" i="15"/>
  <c r="C60" i="15"/>
  <c r="C59" i="15"/>
  <c r="C58" i="15"/>
  <c r="C57" i="15"/>
  <c r="C56" i="15"/>
  <c r="C55" i="15"/>
  <c r="C54" i="15"/>
  <c r="C53" i="15"/>
  <c r="C52" i="15"/>
  <c r="C51" i="15"/>
  <c r="C50" i="15"/>
  <c r="C49" i="15"/>
  <c r="C48" i="15"/>
  <c r="C47" i="15"/>
  <c r="C46" i="15"/>
  <c r="C45" i="15"/>
  <c r="C44" i="15"/>
  <c r="B44" i="15"/>
  <c r="B45" i="15" s="1"/>
  <c r="C43" i="15"/>
  <c r="C42" i="15"/>
  <c r="C41" i="15"/>
  <c r="C40" i="15"/>
  <c r="C39" i="15"/>
  <c r="C38" i="15"/>
  <c r="C37" i="15"/>
  <c r="C36" i="15"/>
  <c r="C35" i="15"/>
  <c r="C34" i="15"/>
  <c r="C33" i="15"/>
  <c r="C32" i="15"/>
  <c r="C31" i="15"/>
  <c r="C30" i="15"/>
  <c r="C29" i="15"/>
  <c r="C28" i="15"/>
  <c r="C27" i="15"/>
  <c r="C26" i="15"/>
  <c r="C25" i="15"/>
  <c r="C24" i="15"/>
  <c r="C23" i="15"/>
  <c r="C22" i="15"/>
  <c r="C21" i="15"/>
  <c r="C20" i="15"/>
  <c r="C19" i="15"/>
  <c r="C18" i="15"/>
  <c r="C17" i="15"/>
  <c r="C16" i="15"/>
  <c r="C15" i="15"/>
  <c r="C14" i="15"/>
  <c r="C13" i="15"/>
  <c r="C12" i="15"/>
  <c r="C11" i="15"/>
  <c r="C10" i="15"/>
  <c r="C9" i="15"/>
  <c r="C8" i="15"/>
  <c r="C7" i="15"/>
  <c r="C6" i="15"/>
  <c r="C5" i="15"/>
  <c r="C4" i="15"/>
  <c r="C3" i="15"/>
  <c r="D183" i="15" l="1"/>
  <c r="D195" i="15"/>
  <c r="D206" i="15"/>
  <c r="D351" i="15"/>
  <c r="D391" i="15"/>
  <c r="D415" i="15"/>
  <c r="D149" i="15"/>
  <c r="D196" i="15"/>
  <c r="E196" i="15" s="1"/>
  <c r="D344" i="15"/>
  <c r="D352" i="15"/>
  <c r="D43" i="15"/>
  <c r="D150" i="15"/>
  <c r="E150" i="15" s="1"/>
  <c r="D156" i="15"/>
  <c r="D189" i="15"/>
  <c r="D240" i="15"/>
  <c r="D341" i="15"/>
  <c r="D369" i="15"/>
  <c r="D381" i="15"/>
  <c r="D385" i="15"/>
  <c r="D350" i="15"/>
  <c r="E351" i="15" s="1"/>
  <c r="D382" i="15"/>
  <c r="D398" i="15"/>
  <c r="D406" i="15"/>
  <c r="D414" i="15"/>
  <c r="E415" i="15" s="1"/>
  <c r="B80" i="5"/>
  <c r="B76" i="5"/>
  <c r="B72" i="5"/>
  <c r="F83" i="13"/>
  <c r="F79" i="13"/>
  <c r="F75" i="13"/>
  <c r="O36" i="17"/>
  <c r="B5" i="16"/>
  <c r="C5" i="16" s="1"/>
  <c r="O5" i="16" s="1"/>
  <c r="F82" i="13"/>
  <c r="F78" i="13"/>
  <c r="F81" i="13"/>
  <c r="F77" i="13"/>
  <c r="F71" i="13"/>
  <c r="F74" i="13"/>
  <c r="F73" i="13"/>
  <c r="F67" i="13"/>
  <c r="B68" i="5"/>
  <c r="B82" i="12"/>
  <c r="N82" i="12" s="1"/>
  <c r="B58" i="12"/>
  <c r="N58" i="12" s="1"/>
  <c r="O58" i="12" s="1"/>
  <c r="B18" i="12"/>
  <c r="N18" i="12" s="1"/>
  <c r="O18" i="12" s="1"/>
  <c r="M73" i="12"/>
  <c r="M57" i="12"/>
  <c r="M41" i="12"/>
  <c r="M29" i="12"/>
  <c r="M9" i="12"/>
  <c r="B82" i="13"/>
  <c r="C82" i="13" s="1"/>
  <c r="D82" i="13" s="1"/>
  <c r="G82" i="13" s="1"/>
  <c r="B78" i="13"/>
  <c r="C78" i="13" s="1"/>
  <c r="D78" i="13" s="1"/>
  <c r="G78" i="13" s="1"/>
  <c r="B74" i="13"/>
  <c r="C74" i="13" s="1"/>
  <c r="D74" i="13" s="1"/>
  <c r="G74" i="13" s="1"/>
  <c r="F63" i="13"/>
  <c r="B64" i="5"/>
  <c r="B60" i="5"/>
  <c r="B56" i="5"/>
  <c r="B52" i="5"/>
  <c r="N6" i="16"/>
  <c r="B83" i="5"/>
  <c r="B79" i="5"/>
  <c r="F70" i="13"/>
  <c r="B48" i="5"/>
  <c r="B44" i="5"/>
  <c r="B40" i="5"/>
  <c r="B36" i="5"/>
  <c r="B32" i="5"/>
  <c r="B28" i="5"/>
  <c r="B24" i="5"/>
  <c r="B20" i="5"/>
  <c r="B16" i="5"/>
  <c r="B12" i="5"/>
  <c r="B8" i="5"/>
  <c r="B4" i="5"/>
  <c r="N10" i="16"/>
  <c r="N14" i="16"/>
  <c r="N18" i="16"/>
  <c r="B20" i="16"/>
  <c r="C20" i="16" s="1"/>
  <c r="O20" i="16" s="1"/>
  <c r="B36" i="16"/>
  <c r="C36" i="16" s="1"/>
  <c r="O36" i="16" s="1"/>
  <c r="F69" i="13"/>
  <c r="F65" i="13"/>
  <c r="B75" i="5"/>
  <c r="B71" i="5"/>
  <c r="B67" i="5"/>
  <c r="B63" i="5"/>
  <c r="B59" i="5"/>
  <c r="E6" i="16"/>
  <c r="B9" i="16"/>
  <c r="C9" i="16" s="1"/>
  <c r="O9" i="16" s="1"/>
  <c r="E10" i="16"/>
  <c r="B13" i="16"/>
  <c r="C13" i="16" s="1"/>
  <c r="O13" i="16" s="1"/>
  <c r="E14" i="16"/>
  <c r="E18" i="16"/>
  <c r="E22" i="16"/>
  <c r="E38" i="16"/>
  <c r="M17" i="12"/>
  <c r="M80" i="12"/>
  <c r="M72" i="12"/>
  <c r="M64" i="12"/>
  <c r="M56" i="12"/>
  <c r="F66" i="13"/>
  <c r="F62" i="13"/>
  <c r="F58" i="13"/>
  <c r="E5" i="16"/>
  <c r="E9" i="16"/>
  <c r="E13" i="16"/>
  <c r="E17" i="16"/>
  <c r="E21" i="16"/>
  <c r="E25" i="16"/>
  <c r="E29" i="16"/>
  <c r="E33" i="16"/>
  <c r="B80" i="13"/>
  <c r="C80" i="13" s="1"/>
  <c r="D80" i="13" s="1"/>
  <c r="G80" i="13" s="1"/>
  <c r="B72" i="13"/>
  <c r="C72" i="13" s="1"/>
  <c r="D72" i="13" s="1"/>
  <c r="G72" i="13" s="1"/>
  <c r="B64" i="13"/>
  <c r="C64" i="13" s="1"/>
  <c r="D64" i="13" s="1"/>
  <c r="G64" i="13" s="1"/>
  <c r="B56" i="13"/>
  <c r="C56" i="13" s="1"/>
  <c r="D56" i="13" s="1"/>
  <c r="G56" i="13" s="1"/>
  <c r="B48" i="13"/>
  <c r="C48" i="13" s="1"/>
  <c r="D48" i="13" s="1"/>
  <c r="G48" i="13" s="1"/>
  <c r="B40" i="13"/>
  <c r="C40" i="13" s="1"/>
  <c r="D40" i="13" s="1"/>
  <c r="G40" i="13" s="1"/>
  <c r="B32" i="13"/>
  <c r="C32" i="13" s="1"/>
  <c r="D32" i="13" s="1"/>
  <c r="G32" i="13" s="1"/>
  <c r="B24" i="13"/>
  <c r="C24" i="13" s="1"/>
  <c r="D24" i="13" s="1"/>
  <c r="G24" i="13" s="1"/>
  <c r="B16" i="13"/>
  <c r="C16" i="13" s="1"/>
  <c r="D16" i="13" s="1"/>
  <c r="G16" i="13" s="1"/>
  <c r="B8" i="13"/>
  <c r="C8" i="13" s="1"/>
  <c r="D8" i="13" s="1"/>
  <c r="G8" i="13" s="1"/>
  <c r="O5" i="17"/>
  <c r="O13" i="17"/>
  <c r="B55" i="5"/>
  <c r="B51" i="5"/>
  <c r="B47" i="5"/>
  <c r="B43" i="5"/>
  <c r="B39" i="5"/>
  <c r="B35" i="5"/>
  <c r="B31" i="5"/>
  <c r="B27" i="5"/>
  <c r="E4" i="16"/>
  <c r="E8" i="16"/>
  <c r="E12" i="16"/>
  <c r="E16" i="16"/>
  <c r="E20" i="16"/>
  <c r="E24" i="16"/>
  <c r="E28" i="16"/>
  <c r="E32" i="16"/>
  <c r="E36" i="16"/>
  <c r="E40" i="16"/>
  <c r="E44" i="16"/>
  <c r="E48" i="16"/>
  <c r="E52" i="16"/>
  <c r="E56" i="16"/>
  <c r="E64" i="16"/>
  <c r="E68" i="16"/>
  <c r="E72" i="16"/>
  <c r="E76" i="16"/>
  <c r="E80" i="16"/>
  <c r="E84" i="16"/>
  <c r="D38" i="12"/>
  <c r="B83" i="13"/>
  <c r="C83" i="13" s="1"/>
  <c r="D83" i="13" s="1"/>
  <c r="G83" i="13" s="1"/>
  <c r="B79" i="13"/>
  <c r="C79" i="13" s="1"/>
  <c r="D79" i="13" s="1"/>
  <c r="G79" i="13" s="1"/>
  <c r="H79" i="13" s="1"/>
  <c r="B75" i="13"/>
  <c r="C75" i="13" s="1"/>
  <c r="D75" i="13" s="1"/>
  <c r="G75" i="13" s="1"/>
  <c r="B71" i="13"/>
  <c r="C71" i="13" s="1"/>
  <c r="D71" i="13" s="1"/>
  <c r="G71" i="13" s="1"/>
  <c r="H71" i="13" s="1"/>
  <c r="B67" i="13"/>
  <c r="C67" i="13" s="1"/>
  <c r="D67" i="13" s="1"/>
  <c r="G67" i="13" s="1"/>
  <c r="O4" i="17"/>
  <c r="B82" i="5"/>
  <c r="B78" i="5"/>
  <c r="B74" i="5"/>
  <c r="B70" i="5"/>
  <c r="B66" i="5"/>
  <c r="B62" i="5"/>
  <c r="B58" i="5"/>
  <c r="B54" i="5"/>
  <c r="B50" i="5"/>
  <c r="B46" i="5"/>
  <c r="B42" i="5"/>
  <c r="B38" i="5"/>
  <c r="B34" i="5"/>
  <c r="B30" i="5"/>
  <c r="B26" i="5"/>
  <c r="B22" i="5"/>
  <c r="B18" i="5"/>
  <c r="B14" i="5"/>
  <c r="B10" i="5"/>
  <c r="B6" i="5"/>
  <c r="B81" i="5"/>
  <c r="B77" i="5"/>
  <c r="B73" i="5"/>
  <c r="B69" i="5"/>
  <c r="B65" i="5"/>
  <c r="B61" i="5"/>
  <c r="B57" i="5"/>
  <c r="B53" i="5"/>
  <c r="B49" i="5"/>
  <c r="B45" i="5"/>
  <c r="B41" i="5"/>
  <c r="B37" i="5"/>
  <c r="B33" i="5"/>
  <c r="B29" i="5"/>
  <c r="B25" i="5"/>
  <c r="B21" i="5"/>
  <c r="B17" i="5"/>
  <c r="B13" i="5"/>
  <c r="B9" i="5"/>
  <c r="B23" i="5"/>
  <c r="B19" i="5"/>
  <c r="B15" i="5"/>
  <c r="B11" i="5"/>
  <c r="B7" i="5"/>
  <c r="E26" i="16"/>
  <c r="E30" i="16"/>
  <c r="E34" i="16"/>
  <c r="B52" i="12"/>
  <c r="N52" i="12" s="1"/>
  <c r="O52" i="12" s="1"/>
  <c r="B50" i="12"/>
  <c r="N50" i="12" s="1"/>
  <c r="O50" i="12" s="1"/>
  <c r="B23" i="12"/>
  <c r="N23" i="12" s="1"/>
  <c r="O23" i="12" s="1"/>
  <c r="M25" i="12"/>
  <c r="B63" i="13"/>
  <c r="C63" i="13" s="1"/>
  <c r="D63" i="13" s="1"/>
  <c r="G63" i="13" s="1"/>
  <c r="H63" i="13" s="1"/>
  <c r="B59" i="13"/>
  <c r="C59" i="13" s="1"/>
  <c r="D59" i="13" s="1"/>
  <c r="G59" i="13" s="1"/>
  <c r="B55" i="13"/>
  <c r="C55" i="13" s="1"/>
  <c r="D55" i="13" s="1"/>
  <c r="G55" i="13" s="1"/>
  <c r="B51" i="13"/>
  <c r="C51" i="13" s="1"/>
  <c r="D51" i="13" s="1"/>
  <c r="G51" i="13" s="1"/>
  <c r="B47" i="13"/>
  <c r="C47" i="13" s="1"/>
  <c r="D47" i="13" s="1"/>
  <c r="G47" i="13" s="1"/>
  <c r="B43" i="13"/>
  <c r="C43" i="13" s="1"/>
  <c r="D43" i="13" s="1"/>
  <c r="G43" i="13" s="1"/>
  <c r="B39" i="13"/>
  <c r="C39" i="13" s="1"/>
  <c r="D39" i="13" s="1"/>
  <c r="G39" i="13" s="1"/>
  <c r="B35" i="13"/>
  <c r="C35" i="13" s="1"/>
  <c r="D35" i="13" s="1"/>
  <c r="G35" i="13" s="1"/>
  <c r="B31" i="13"/>
  <c r="C31" i="13" s="1"/>
  <c r="D31" i="13" s="1"/>
  <c r="G31" i="13" s="1"/>
  <c r="B27" i="13"/>
  <c r="C27" i="13" s="1"/>
  <c r="D27" i="13" s="1"/>
  <c r="G27" i="13" s="1"/>
  <c r="B23" i="13"/>
  <c r="C23" i="13" s="1"/>
  <c r="D23" i="13" s="1"/>
  <c r="G23" i="13" s="1"/>
  <c r="B19" i="13"/>
  <c r="C19" i="13" s="1"/>
  <c r="D19" i="13" s="1"/>
  <c r="G19" i="13" s="1"/>
  <c r="B15" i="13"/>
  <c r="C15" i="13" s="1"/>
  <c r="D15" i="13" s="1"/>
  <c r="G15" i="13" s="1"/>
  <c r="B11" i="13"/>
  <c r="C11" i="13" s="1"/>
  <c r="D11" i="13" s="1"/>
  <c r="G11" i="13" s="1"/>
  <c r="B7" i="13"/>
  <c r="C7" i="13" s="1"/>
  <c r="D7" i="13" s="1"/>
  <c r="G7" i="13" s="1"/>
  <c r="F54" i="13"/>
  <c r="F50" i="13"/>
  <c r="F46" i="13"/>
  <c r="F42" i="13"/>
  <c r="F38" i="13"/>
  <c r="F34" i="13"/>
  <c r="F30" i="13"/>
  <c r="F26" i="13"/>
  <c r="F22" i="13"/>
  <c r="F18" i="13"/>
  <c r="F14" i="13"/>
  <c r="F10" i="13"/>
  <c r="F6" i="13"/>
  <c r="O30" i="17"/>
  <c r="O31" i="17"/>
  <c r="O67" i="17"/>
  <c r="O75" i="17"/>
  <c r="E42" i="16"/>
  <c r="E46" i="16"/>
  <c r="E50" i="16"/>
  <c r="E54" i="16"/>
  <c r="E58" i="16"/>
  <c r="B62" i="16"/>
  <c r="C62" i="16" s="1"/>
  <c r="O62" i="16" s="1"/>
  <c r="E63" i="16"/>
  <c r="N64" i="16"/>
  <c r="E67" i="16"/>
  <c r="N68" i="16"/>
  <c r="E71" i="16"/>
  <c r="E75" i="16"/>
  <c r="B78" i="16"/>
  <c r="C78" i="16" s="1"/>
  <c r="O78" i="16" s="1"/>
  <c r="E79" i="16"/>
  <c r="N80" i="16"/>
  <c r="E83" i="16"/>
  <c r="N84" i="16"/>
  <c r="E60" i="16"/>
  <c r="B77" i="12"/>
  <c r="N77" i="12" s="1"/>
  <c r="O77" i="12" s="1"/>
  <c r="B65" i="12"/>
  <c r="N65" i="12" s="1"/>
  <c r="O65" i="12" s="1"/>
  <c r="B63" i="12"/>
  <c r="N63" i="12" s="1"/>
  <c r="O63" i="12" s="1"/>
  <c r="B40" i="12"/>
  <c r="N40" i="12" s="1"/>
  <c r="O40" i="12" s="1"/>
  <c r="B34" i="12"/>
  <c r="N34" i="12" s="1"/>
  <c r="O34" i="12" s="1"/>
  <c r="B30" i="12"/>
  <c r="N30" i="12" s="1"/>
  <c r="O30" i="12" s="1"/>
  <c r="B28" i="12"/>
  <c r="N28" i="12" s="1"/>
  <c r="O28" i="12" s="1"/>
  <c r="B15" i="12"/>
  <c r="N15" i="12" s="1"/>
  <c r="O15" i="12" s="1"/>
  <c r="M47" i="12"/>
  <c r="M39" i="12"/>
  <c r="M31" i="12"/>
  <c r="M23" i="12"/>
  <c r="M15" i="12"/>
  <c r="M7" i="12"/>
  <c r="M81" i="12"/>
  <c r="M65" i="12"/>
  <c r="M45" i="12"/>
  <c r="M13" i="12"/>
  <c r="B70" i="13"/>
  <c r="C70" i="13" s="1"/>
  <c r="D70" i="13" s="1"/>
  <c r="G70" i="13" s="1"/>
  <c r="H70" i="13" s="1"/>
  <c r="B66" i="13"/>
  <c r="C66" i="13" s="1"/>
  <c r="D66" i="13" s="1"/>
  <c r="G66" i="13" s="1"/>
  <c r="B62" i="13"/>
  <c r="C62" i="13" s="1"/>
  <c r="D62" i="13" s="1"/>
  <c r="G62" i="13" s="1"/>
  <c r="B58" i="13"/>
  <c r="C58" i="13" s="1"/>
  <c r="D58" i="13" s="1"/>
  <c r="G58" i="13" s="1"/>
  <c r="B54" i="13"/>
  <c r="C54" i="13" s="1"/>
  <c r="D54" i="13" s="1"/>
  <c r="G54" i="13" s="1"/>
  <c r="H54" i="13" s="1"/>
  <c r="B50" i="13"/>
  <c r="C50" i="13" s="1"/>
  <c r="D50" i="13" s="1"/>
  <c r="G50" i="13" s="1"/>
  <c r="B46" i="13"/>
  <c r="C46" i="13" s="1"/>
  <c r="D46" i="13" s="1"/>
  <c r="G46" i="13" s="1"/>
  <c r="H46" i="13" s="1"/>
  <c r="B42" i="13"/>
  <c r="C42" i="13" s="1"/>
  <c r="D42" i="13" s="1"/>
  <c r="G42" i="13" s="1"/>
  <c r="B38" i="13"/>
  <c r="C38" i="13" s="1"/>
  <c r="D38" i="13" s="1"/>
  <c r="G38" i="13" s="1"/>
  <c r="H38" i="13" s="1"/>
  <c r="B34" i="13"/>
  <c r="C34" i="13" s="1"/>
  <c r="D34" i="13" s="1"/>
  <c r="G34" i="13" s="1"/>
  <c r="B30" i="13"/>
  <c r="C30" i="13" s="1"/>
  <c r="D30" i="13" s="1"/>
  <c r="G30" i="13" s="1"/>
  <c r="H30" i="13" s="1"/>
  <c r="B26" i="13"/>
  <c r="C26" i="13" s="1"/>
  <c r="D26" i="13" s="1"/>
  <c r="G26" i="13" s="1"/>
  <c r="B22" i="13"/>
  <c r="C22" i="13" s="1"/>
  <c r="D22" i="13" s="1"/>
  <c r="G22" i="13" s="1"/>
  <c r="H22" i="13" s="1"/>
  <c r="B18" i="13"/>
  <c r="C18" i="13" s="1"/>
  <c r="D18" i="13" s="1"/>
  <c r="G18" i="13" s="1"/>
  <c r="B14" i="13"/>
  <c r="C14" i="13" s="1"/>
  <c r="D14" i="13" s="1"/>
  <c r="G14" i="13" s="1"/>
  <c r="H14" i="13" s="1"/>
  <c r="B10" i="13"/>
  <c r="C10" i="13" s="1"/>
  <c r="D10" i="13" s="1"/>
  <c r="G10" i="13" s="1"/>
  <c r="B6" i="13"/>
  <c r="C6" i="13" s="1"/>
  <c r="D6" i="13" s="1"/>
  <c r="G6" i="13" s="1"/>
  <c r="H6" i="13" s="1"/>
  <c r="F61" i="13"/>
  <c r="O25" i="17"/>
  <c r="B27" i="17"/>
  <c r="C27" i="17" s="1"/>
  <c r="D27" i="17" s="1"/>
  <c r="O66" i="17"/>
  <c r="O74" i="17"/>
  <c r="N5" i="16"/>
  <c r="N9" i="16"/>
  <c r="N13" i="16"/>
  <c r="N17" i="16"/>
  <c r="N21" i="16"/>
  <c r="N25" i="16"/>
  <c r="N29" i="16"/>
  <c r="N33" i="16"/>
  <c r="E37" i="16"/>
  <c r="N38" i="16"/>
  <c r="E41" i="16"/>
  <c r="N42" i="16"/>
  <c r="B44" i="16"/>
  <c r="C44" i="16" s="1"/>
  <c r="O44" i="16" s="1"/>
  <c r="E45" i="16"/>
  <c r="N46" i="16"/>
  <c r="E49" i="16"/>
  <c r="N50" i="16"/>
  <c r="E53" i="16"/>
  <c r="N54" i="16"/>
  <c r="E57" i="16"/>
  <c r="N58" i="16"/>
  <c r="E61" i="16"/>
  <c r="E62" i="16"/>
  <c r="N63" i="16"/>
  <c r="E66" i="16"/>
  <c r="N67" i="16"/>
  <c r="E70" i="16"/>
  <c r="N71" i="16"/>
  <c r="E74" i="16"/>
  <c r="N75" i="16"/>
  <c r="E78" i="16"/>
  <c r="N79" i="16"/>
  <c r="E82" i="16"/>
  <c r="N83" i="16"/>
  <c r="D70" i="12"/>
  <c r="B57" i="12"/>
  <c r="N57" i="12" s="1"/>
  <c r="O57" i="12" s="1"/>
  <c r="B55" i="12"/>
  <c r="N55" i="12" s="1"/>
  <c r="O55" i="12" s="1"/>
  <c r="B53" i="12"/>
  <c r="N53" i="12" s="1"/>
  <c r="O53" i="12" s="1"/>
  <c r="B20" i="12"/>
  <c r="N20" i="12" s="1"/>
  <c r="O20" i="12" s="1"/>
  <c r="D6" i="12"/>
  <c r="M46" i="12"/>
  <c r="M38" i="12"/>
  <c r="M30" i="12"/>
  <c r="M22" i="12"/>
  <c r="M14" i="12"/>
  <c r="M6" i="12"/>
  <c r="B81" i="13"/>
  <c r="C81" i="13" s="1"/>
  <c r="D81" i="13" s="1"/>
  <c r="G81" i="13" s="1"/>
  <c r="H81" i="13" s="1"/>
  <c r="B77" i="13"/>
  <c r="C77" i="13" s="1"/>
  <c r="D77" i="13" s="1"/>
  <c r="G77" i="13" s="1"/>
  <c r="B73" i="13"/>
  <c r="C73" i="13" s="1"/>
  <c r="D73" i="13" s="1"/>
  <c r="G73" i="13" s="1"/>
  <c r="H73" i="13" s="1"/>
  <c r="B69" i="13"/>
  <c r="C69" i="13" s="1"/>
  <c r="D69" i="13" s="1"/>
  <c r="G69" i="13" s="1"/>
  <c r="H69" i="13" s="1"/>
  <c r="B65" i="13"/>
  <c r="C65" i="13" s="1"/>
  <c r="D65" i="13" s="1"/>
  <c r="G65" i="13" s="1"/>
  <c r="B61" i="13"/>
  <c r="C61" i="13" s="1"/>
  <c r="D61" i="13" s="1"/>
  <c r="G61" i="13" s="1"/>
  <c r="H61" i="13" s="1"/>
  <c r="B57" i="13"/>
  <c r="C57" i="13" s="1"/>
  <c r="D57" i="13" s="1"/>
  <c r="G57" i="13" s="1"/>
  <c r="B53" i="13"/>
  <c r="C53" i="13" s="1"/>
  <c r="D53" i="13" s="1"/>
  <c r="G53" i="13" s="1"/>
  <c r="B49" i="13"/>
  <c r="C49" i="13" s="1"/>
  <c r="D49" i="13" s="1"/>
  <c r="G49" i="13" s="1"/>
  <c r="F7" i="17"/>
  <c r="O8" i="17"/>
  <c r="F11" i="17"/>
  <c r="O16" i="17"/>
  <c r="B18" i="17"/>
  <c r="C18" i="17" s="1"/>
  <c r="D18" i="17" s="1"/>
  <c r="O37" i="17"/>
  <c r="B5" i="5"/>
  <c r="N4" i="16"/>
  <c r="E7" i="16"/>
  <c r="E11" i="16"/>
  <c r="E15" i="16"/>
  <c r="E19" i="16"/>
  <c r="N20" i="16"/>
  <c r="B22" i="16"/>
  <c r="C22" i="16" s="1"/>
  <c r="O22" i="16" s="1"/>
  <c r="E23" i="16"/>
  <c r="N24" i="16"/>
  <c r="B26" i="16"/>
  <c r="C26" i="16" s="1"/>
  <c r="O26" i="16" s="1"/>
  <c r="E27" i="16"/>
  <c r="N28" i="16"/>
  <c r="E31" i="16"/>
  <c r="N32" i="16"/>
  <c r="B34" i="16"/>
  <c r="C34" i="16" s="1"/>
  <c r="O34" i="16" s="1"/>
  <c r="E35" i="16"/>
  <c r="N37" i="16"/>
  <c r="N41" i="16"/>
  <c r="N45" i="16"/>
  <c r="N49" i="16"/>
  <c r="N53" i="16"/>
  <c r="N57" i="16"/>
  <c r="N61" i="16"/>
  <c r="N62" i="16"/>
  <c r="E65" i="16"/>
  <c r="N66" i="16"/>
  <c r="E69" i="16"/>
  <c r="N70" i="16"/>
  <c r="E73" i="16"/>
  <c r="N74" i="16"/>
  <c r="E77" i="16"/>
  <c r="N78" i="16"/>
  <c r="E81" i="16"/>
  <c r="N82" i="16"/>
  <c r="B80" i="12"/>
  <c r="N80" i="12" s="1"/>
  <c r="O80" i="12" s="1"/>
  <c r="B72" i="12"/>
  <c r="N72" i="12" s="1"/>
  <c r="O72" i="12" s="1"/>
  <c r="B60" i="12"/>
  <c r="N60" i="12" s="1"/>
  <c r="O60" i="12" s="1"/>
  <c r="B47" i="12"/>
  <c r="N47" i="12" s="1"/>
  <c r="O47" i="12" s="1"/>
  <c r="B8" i="12"/>
  <c r="N8" i="12" s="1"/>
  <c r="O8" i="12" s="1"/>
  <c r="M77" i="12"/>
  <c r="M61" i="12"/>
  <c r="B76" i="13"/>
  <c r="C76" i="13" s="1"/>
  <c r="D76" i="13" s="1"/>
  <c r="G76" i="13" s="1"/>
  <c r="B68" i="13"/>
  <c r="C68" i="13" s="1"/>
  <c r="D68" i="13" s="1"/>
  <c r="G68" i="13" s="1"/>
  <c r="B60" i="13"/>
  <c r="C60" i="13" s="1"/>
  <c r="D60" i="13" s="1"/>
  <c r="G60" i="13" s="1"/>
  <c r="B52" i="13"/>
  <c r="C52" i="13" s="1"/>
  <c r="D52" i="13" s="1"/>
  <c r="G52" i="13" s="1"/>
  <c r="B44" i="13"/>
  <c r="C44" i="13" s="1"/>
  <c r="D44" i="13" s="1"/>
  <c r="G44" i="13" s="1"/>
  <c r="B36" i="13"/>
  <c r="C36" i="13" s="1"/>
  <c r="D36" i="13" s="1"/>
  <c r="G36" i="13" s="1"/>
  <c r="B28" i="13"/>
  <c r="C28" i="13" s="1"/>
  <c r="D28" i="13" s="1"/>
  <c r="G28" i="13" s="1"/>
  <c r="B20" i="13"/>
  <c r="C20" i="13" s="1"/>
  <c r="D20" i="13" s="1"/>
  <c r="G20" i="13" s="1"/>
  <c r="B12" i="13"/>
  <c r="C12" i="13" s="1"/>
  <c r="D12" i="13" s="1"/>
  <c r="G12" i="13" s="1"/>
  <c r="B4" i="13"/>
  <c r="C4" i="13" s="1"/>
  <c r="D4" i="13" s="1"/>
  <c r="G4" i="13" s="1"/>
  <c r="F59" i="13"/>
  <c r="H59" i="13" s="1"/>
  <c r="F55" i="13"/>
  <c r="F51" i="13"/>
  <c r="H51" i="13" s="1"/>
  <c r="F47" i="13"/>
  <c r="F43" i="13"/>
  <c r="H43" i="13" s="1"/>
  <c r="F39" i="13"/>
  <c r="F35" i="13"/>
  <c r="H35" i="13" s="1"/>
  <c r="F31" i="13"/>
  <c r="F27" i="13"/>
  <c r="F23" i="13"/>
  <c r="F19" i="13"/>
  <c r="F15" i="13"/>
  <c r="F11" i="13"/>
  <c r="F7" i="13"/>
  <c r="F35" i="17"/>
  <c r="N3" i="16"/>
  <c r="N35" i="16"/>
  <c r="N39" i="16"/>
  <c r="N43" i="16"/>
  <c r="N8" i="16"/>
  <c r="N7" i="16"/>
  <c r="N11" i="16"/>
  <c r="N15" i="16"/>
  <c r="N19" i="16"/>
  <c r="N23" i="16"/>
  <c r="N27" i="16"/>
  <c r="N31" i="16"/>
  <c r="N65" i="16"/>
  <c r="N69" i="16"/>
  <c r="N73" i="16"/>
  <c r="N77" i="16"/>
  <c r="N81" i="16"/>
  <c r="N52" i="16"/>
  <c r="N36" i="16"/>
  <c r="O31" i="12"/>
  <c r="N22" i="16"/>
  <c r="N26" i="16"/>
  <c r="N30" i="16"/>
  <c r="N34" i="16"/>
  <c r="N47" i="16"/>
  <c r="N51" i="16"/>
  <c r="N55" i="16"/>
  <c r="N59" i="16"/>
  <c r="N48" i="16"/>
  <c r="N16" i="16"/>
  <c r="N76" i="16"/>
  <c r="N60" i="16"/>
  <c r="N44" i="16"/>
  <c r="N12" i="16"/>
  <c r="N72" i="16"/>
  <c r="N56" i="16"/>
  <c r="N40" i="16"/>
  <c r="D14" i="12"/>
  <c r="D49" i="12"/>
  <c r="D78" i="12"/>
  <c r="D75" i="12"/>
  <c r="D68" i="12"/>
  <c r="D65" i="12"/>
  <c r="D63" i="12"/>
  <c r="D58" i="12"/>
  <c r="D48" i="12"/>
  <c r="D41" i="12"/>
  <c r="D36" i="12"/>
  <c r="D33" i="12"/>
  <c r="D26" i="12"/>
  <c r="D16" i="12"/>
  <c r="D9" i="12"/>
  <c r="D4" i="12"/>
  <c r="B4" i="16"/>
  <c r="B16" i="16"/>
  <c r="C16" i="16" s="1"/>
  <c r="O16" i="16" s="1"/>
  <c r="B21" i="16"/>
  <c r="C21" i="16" s="1"/>
  <c r="O21" i="16" s="1"/>
  <c r="B60" i="16"/>
  <c r="C60" i="16" s="1"/>
  <c r="O60" i="16" s="1"/>
  <c r="B69" i="16"/>
  <c r="C69" i="16" s="1"/>
  <c r="O69" i="16" s="1"/>
  <c r="G3" i="16"/>
  <c r="E59" i="16"/>
  <c r="E55" i="16"/>
  <c r="E51" i="16"/>
  <c r="E47" i="16"/>
  <c r="E43" i="16"/>
  <c r="E39" i="16"/>
  <c r="D83" i="12"/>
  <c r="D76" i="12"/>
  <c r="D73" i="12"/>
  <c r="D71" i="12"/>
  <c r="D66" i="12"/>
  <c r="D54" i="12"/>
  <c r="D51" i="12"/>
  <c r="D46" i="12"/>
  <c r="D44" i="12"/>
  <c r="B43" i="12"/>
  <c r="N43" i="12" s="1"/>
  <c r="D39" i="12"/>
  <c r="B33" i="12"/>
  <c r="N33" i="12" s="1"/>
  <c r="O33" i="12" s="1"/>
  <c r="D29" i="12"/>
  <c r="D22" i="12"/>
  <c r="B21" i="12"/>
  <c r="N21" i="12" s="1"/>
  <c r="O21" i="12" s="1"/>
  <c r="D19" i="12"/>
  <c r="D12" i="12"/>
  <c r="B11" i="12"/>
  <c r="N11" i="12" s="1"/>
  <c r="D7" i="12"/>
  <c r="O82" i="12"/>
  <c r="B3" i="16"/>
  <c r="C3" i="16" s="1"/>
  <c r="B7" i="16"/>
  <c r="C7" i="16" s="1"/>
  <c r="O7" i="16" s="1"/>
  <c r="B11" i="16"/>
  <c r="C11" i="16" s="1"/>
  <c r="O11" i="16" s="1"/>
  <c r="B24" i="16"/>
  <c r="C24" i="16" s="1"/>
  <c r="O24" i="16" s="1"/>
  <c r="B28" i="16"/>
  <c r="C28" i="16" s="1"/>
  <c r="O28" i="16" s="1"/>
  <c r="B51" i="16"/>
  <c r="C51" i="16" s="1"/>
  <c r="O51" i="16" s="1"/>
  <c r="B26" i="12"/>
  <c r="N26" i="12" s="1"/>
  <c r="O26" i="12" s="1"/>
  <c r="B79" i="12"/>
  <c r="N79" i="12" s="1"/>
  <c r="B3" i="12"/>
  <c r="D81" i="12"/>
  <c r="D79" i="12"/>
  <c r="D74" i="12"/>
  <c r="B73" i="12"/>
  <c r="N73" i="12" s="1"/>
  <c r="B71" i="12"/>
  <c r="N71" i="12" s="1"/>
  <c r="B68" i="12"/>
  <c r="N68" i="12" s="1"/>
  <c r="O68" i="12" s="1"/>
  <c r="B66" i="12"/>
  <c r="N66" i="12" s="1"/>
  <c r="D62" i="12"/>
  <c r="B61" i="12"/>
  <c r="N61" i="12" s="1"/>
  <c r="D59" i="12"/>
  <c r="B56" i="12"/>
  <c r="N56" i="12" s="1"/>
  <c r="O56" i="12" s="1"/>
  <c r="D52" i="12"/>
  <c r="B46" i="12"/>
  <c r="N46" i="12" s="1"/>
  <c r="B44" i="12"/>
  <c r="N44" i="12" s="1"/>
  <c r="O44" i="12" s="1"/>
  <c r="D42" i="12"/>
  <c r="B39" i="12"/>
  <c r="N39" i="12" s="1"/>
  <c r="B36" i="12"/>
  <c r="N36" i="12" s="1"/>
  <c r="O36" i="12" s="1"/>
  <c r="D32" i="12"/>
  <c r="D25" i="12"/>
  <c r="B24" i="12"/>
  <c r="N24" i="12" s="1"/>
  <c r="O24" i="12" s="1"/>
  <c r="D20" i="12"/>
  <c r="D17" i="12"/>
  <c r="B14" i="12"/>
  <c r="N14" i="12" s="1"/>
  <c r="B12" i="12"/>
  <c r="N12" i="12" s="1"/>
  <c r="O12" i="12" s="1"/>
  <c r="D10" i="12"/>
  <c r="B7" i="12"/>
  <c r="N7" i="12" s="1"/>
  <c r="B4" i="12"/>
  <c r="N4" i="12" s="1"/>
  <c r="O4" i="12" s="1"/>
  <c r="M69" i="12"/>
  <c r="M53" i="12"/>
  <c r="M37" i="12"/>
  <c r="M21" i="12"/>
  <c r="M5" i="12"/>
  <c r="B6" i="16"/>
  <c r="C6" i="16" s="1"/>
  <c r="O6" i="16" s="1"/>
  <c r="B46" i="16"/>
  <c r="C46" i="16" s="1"/>
  <c r="O46" i="16" s="1"/>
  <c r="D82" i="12"/>
  <c r="B81" i="12"/>
  <c r="N81" i="12" s="1"/>
  <c r="B76" i="12"/>
  <c r="N76" i="12" s="1"/>
  <c r="B74" i="12"/>
  <c r="N74" i="12" s="1"/>
  <c r="O74" i="12" s="1"/>
  <c r="B69" i="12"/>
  <c r="N69" i="12" s="1"/>
  <c r="O69" i="12" s="1"/>
  <c r="D67" i="12"/>
  <c r="B64" i="12"/>
  <c r="N64" i="12" s="1"/>
  <c r="O64" i="12" s="1"/>
  <c r="D60" i="12"/>
  <c r="D57" i="12"/>
  <c r="D55" i="12"/>
  <c r="B49" i="12"/>
  <c r="N49" i="12" s="1"/>
  <c r="D45" i="12"/>
  <c r="B42" i="12"/>
  <c r="N42" i="12" s="1"/>
  <c r="B37" i="12"/>
  <c r="N37" i="12" s="1"/>
  <c r="D35" i="12"/>
  <c r="D30" i="12"/>
  <c r="D28" i="12"/>
  <c r="B27" i="12"/>
  <c r="N27" i="12" s="1"/>
  <c r="D23" i="12"/>
  <c r="B17" i="12"/>
  <c r="N17" i="12" s="1"/>
  <c r="D13" i="12"/>
  <c r="B10" i="12"/>
  <c r="N10" i="12" s="1"/>
  <c r="B5" i="12"/>
  <c r="N5" i="12" s="1"/>
  <c r="M52" i="12"/>
  <c r="M48" i="12"/>
  <c r="M44" i="12"/>
  <c r="M40" i="12"/>
  <c r="M36" i="12"/>
  <c r="M32" i="12"/>
  <c r="M28" i="12"/>
  <c r="M24" i="12"/>
  <c r="M20" i="12"/>
  <c r="M16" i="12"/>
  <c r="M12" i="12"/>
  <c r="M8" i="12"/>
  <c r="M4" i="12"/>
  <c r="M76" i="12"/>
  <c r="M68" i="12"/>
  <c r="M60" i="12"/>
  <c r="M49" i="12"/>
  <c r="M33" i="12"/>
  <c r="B45" i="13"/>
  <c r="C45" i="13" s="1"/>
  <c r="D45" i="13" s="1"/>
  <c r="G45" i="13" s="1"/>
  <c r="B41" i="13"/>
  <c r="C41" i="13" s="1"/>
  <c r="D41" i="13" s="1"/>
  <c r="G41" i="13" s="1"/>
  <c r="B37" i="13"/>
  <c r="C37" i="13" s="1"/>
  <c r="D37" i="13" s="1"/>
  <c r="G37" i="13" s="1"/>
  <c r="B33" i="13"/>
  <c r="C33" i="13" s="1"/>
  <c r="D33" i="13" s="1"/>
  <c r="G33" i="13" s="1"/>
  <c r="B29" i="13"/>
  <c r="C29" i="13" s="1"/>
  <c r="D29" i="13" s="1"/>
  <c r="G29" i="13" s="1"/>
  <c r="B25" i="13"/>
  <c r="C25" i="13" s="1"/>
  <c r="D25" i="13" s="1"/>
  <c r="G25" i="13" s="1"/>
  <c r="B21" i="13"/>
  <c r="C21" i="13" s="1"/>
  <c r="D21" i="13" s="1"/>
  <c r="G21" i="13" s="1"/>
  <c r="B17" i="13"/>
  <c r="C17" i="13" s="1"/>
  <c r="D17" i="13" s="1"/>
  <c r="G17" i="13" s="1"/>
  <c r="B13" i="13"/>
  <c r="C13" i="13" s="1"/>
  <c r="D13" i="13" s="1"/>
  <c r="G13" i="13" s="1"/>
  <c r="B9" i="13"/>
  <c r="C9" i="13" s="1"/>
  <c r="D9" i="13" s="1"/>
  <c r="G9" i="13" s="1"/>
  <c r="B5" i="13"/>
  <c r="C5" i="13" s="1"/>
  <c r="D5" i="13" s="1"/>
  <c r="G5" i="13" s="1"/>
  <c r="B83" i="12"/>
  <c r="N83" i="12" s="1"/>
  <c r="D80" i="12"/>
  <c r="B78" i="12"/>
  <c r="N78" i="12" s="1"/>
  <c r="B75" i="12"/>
  <c r="N75" i="12" s="1"/>
  <c r="D72" i="12"/>
  <c r="B70" i="12"/>
  <c r="N70" i="12" s="1"/>
  <c r="O70" i="12" s="1"/>
  <c r="B67" i="12"/>
  <c r="N67" i="12" s="1"/>
  <c r="D64" i="12"/>
  <c r="B62" i="12"/>
  <c r="N62" i="12" s="1"/>
  <c r="B59" i="12"/>
  <c r="N59" i="12" s="1"/>
  <c r="D56" i="12"/>
  <c r="B54" i="12"/>
  <c r="N54" i="12" s="1"/>
  <c r="O54" i="12" s="1"/>
  <c r="B51" i="12"/>
  <c r="N51" i="12" s="1"/>
  <c r="O51" i="12" s="1"/>
  <c r="B48" i="12"/>
  <c r="N48" i="12" s="1"/>
  <c r="B45" i="12"/>
  <c r="N45" i="12" s="1"/>
  <c r="B41" i="12"/>
  <c r="N41" i="12" s="1"/>
  <c r="B38" i="12"/>
  <c r="N38" i="12" s="1"/>
  <c r="B35" i="12"/>
  <c r="N35" i="12" s="1"/>
  <c r="B32" i="12"/>
  <c r="N32" i="12" s="1"/>
  <c r="B29" i="12"/>
  <c r="N29" i="12" s="1"/>
  <c r="O29" i="12" s="1"/>
  <c r="B25" i="12"/>
  <c r="N25" i="12" s="1"/>
  <c r="O25" i="12" s="1"/>
  <c r="B22" i="12"/>
  <c r="N22" i="12" s="1"/>
  <c r="B19" i="12"/>
  <c r="N19" i="12" s="1"/>
  <c r="B16" i="12"/>
  <c r="N16" i="12" s="1"/>
  <c r="B13" i="12"/>
  <c r="N13" i="12" s="1"/>
  <c r="O13" i="12" s="1"/>
  <c r="B9" i="12"/>
  <c r="N9" i="12" s="1"/>
  <c r="O9" i="12" s="1"/>
  <c r="B6" i="12"/>
  <c r="N6" i="12" s="1"/>
  <c r="M83" i="12"/>
  <c r="M79" i="12"/>
  <c r="M75" i="12"/>
  <c r="M71" i="12"/>
  <c r="M67" i="12"/>
  <c r="M63" i="12"/>
  <c r="M59" i="12"/>
  <c r="M55" i="12"/>
  <c r="M51" i="12"/>
  <c r="M43" i="12"/>
  <c r="M35" i="12"/>
  <c r="M27" i="12"/>
  <c r="M19" i="12"/>
  <c r="M11" i="12"/>
  <c r="D77" i="12"/>
  <c r="D69" i="12"/>
  <c r="D61" i="12"/>
  <c r="D53" i="12"/>
  <c r="D50" i="12"/>
  <c r="D47" i="12"/>
  <c r="D43" i="12"/>
  <c r="D40" i="12"/>
  <c r="D37" i="12"/>
  <c r="D34" i="12"/>
  <c r="D31" i="12"/>
  <c r="D27" i="12"/>
  <c r="D24" i="12"/>
  <c r="D21" i="12"/>
  <c r="D18" i="12"/>
  <c r="D15" i="12"/>
  <c r="D11" i="12"/>
  <c r="D8" i="12"/>
  <c r="D5" i="12"/>
  <c r="M82" i="12"/>
  <c r="M78" i="12"/>
  <c r="M74" i="12"/>
  <c r="M70" i="12"/>
  <c r="M66" i="12"/>
  <c r="M62" i="12"/>
  <c r="M58" i="12"/>
  <c r="M54" i="12"/>
  <c r="M50" i="12"/>
  <c r="M42" i="12"/>
  <c r="M34" i="12"/>
  <c r="M26" i="12"/>
  <c r="M18" i="12"/>
  <c r="M10" i="12"/>
  <c r="F57" i="13"/>
  <c r="F53" i="13"/>
  <c r="F49" i="13"/>
  <c r="F45" i="13"/>
  <c r="F41" i="13"/>
  <c r="H41" i="13" s="1"/>
  <c r="F37" i="13"/>
  <c r="F33" i="13"/>
  <c r="F29" i="13"/>
  <c r="F25" i="13"/>
  <c r="F21" i="13"/>
  <c r="F17" i="13"/>
  <c r="F13" i="13"/>
  <c r="F9" i="13"/>
  <c r="F5" i="13"/>
  <c r="F80" i="13"/>
  <c r="H80" i="13" s="1"/>
  <c r="F76" i="13"/>
  <c r="F72" i="13"/>
  <c r="H72" i="13" s="1"/>
  <c r="F68" i="13"/>
  <c r="F64" i="13"/>
  <c r="F60" i="13"/>
  <c r="F56" i="13"/>
  <c r="H56" i="13" s="1"/>
  <c r="F52" i="13"/>
  <c r="F48" i="13"/>
  <c r="H48" i="13" s="1"/>
  <c r="F44" i="13"/>
  <c r="F40" i="13"/>
  <c r="H40" i="13" s="1"/>
  <c r="F36" i="13"/>
  <c r="F32" i="13"/>
  <c r="F28" i="13"/>
  <c r="F24" i="13"/>
  <c r="H24" i="13" s="1"/>
  <c r="F20" i="13"/>
  <c r="F16" i="13"/>
  <c r="H16" i="13" s="1"/>
  <c r="F12" i="13"/>
  <c r="F8" i="13"/>
  <c r="H8" i="13" s="1"/>
  <c r="F4" i="13"/>
  <c r="F12" i="17"/>
  <c r="F16" i="17"/>
  <c r="O18" i="17"/>
  <c r="O27" i="17"/>
  <c r="O32" i="17"/>
  <c r="B34" i="17"/>
  <c r="C34" i="17" s="1"/>
  <c r="D34" i="17" s="1"/>
  <c r="P34" i="17" s="1"/>
  <c r="F37" i="17"/>
  <c r="F74" i="17"/>
  <c r="O82" i="17"/>
  <c r="O83" i="17"/>
  <c r="F36" i="17"/>
  <c r="O42" i="17"/>
  <c r="O43" i="17"/>
  <c r="F50" i="17"/>
  <c r="O53" i="17"/>
  <c r="O58" i="17"/>
  <c r="O59" i="17"/>
  <c r="F10" i="17"/>
  <c r="O11" i="17"/>
  <c r="F14" i="17"/>
  <c r="O15" i="17"/>
  <c r="F23" i="17"/>
  <c r="O46" i="17"/>
  <c r="O62" i="17"/>
  <c r="F5" i="17"/>
  <c r="F9" i="17"/>
  <c r="F27" i="17"/>
  <c r="O28" i="17"/>
  <c r="B30" i="17"/>
  <c r="F32" i="17"/>
  <c r="O34" i="17"/>
  <c r="O35" i="17"/>
  <c r="F42" i="17"/>
  <c r="O50" i="17"/>
  <c r="O51" i="17"/>
  <c r="F58" i="17"/>
  <c r="B74" i="17"/>
  <c r="C74" i="17" s="1"/>
  <c r="D74" i="17" s="1"/>
  <c r="P74" i="17" s="1"/>
  <c r="Q74" i="17" s="1"/>
  <c r="O78" i="17"/>
  <c r="P18" i="17"/>
  <c r="P82" i="17"/>
  <c r="P27" i="17"/>
  <c r="B42" i="17"/>
  <c r="B56" i="17"/>
  <c r="B72" i="17"/>
  <c r="F3" i="17"/>
  <c r="H3" i="17" s="1"/>
  <c r="F17" i="17"/>
  <c r="F21" i="17"/>
  <c r="B24" i="17"/>
  <c r="F34" i="17"/>
  <c r="F44" i="17"/>
  <c r="F60" i="17"/>
  <c r="F76" i="17"/>
  <c r="B58" i="17"/>
  <c r="F13" i="17"/>
  <c r="B40" i="17"/>
  <c r="B67" i="17"/>
  <c r="B83" i="17"/>
  <c r="O7" i="17"/>
  <c r="B10" i="17"/>
  <c r="B12" i="17"/>
  <c r="O21" i="17"/>
  <c r="F26" i="17"/>
  <c r="F28" i="17"/>
  <c r="F30" i="17"/>
  <c r="F47" i="17"/>
  <c r="F63" i="17"/>
  <c r="F79" i="17"/>
  <c r="B14" i="17"/>
  <c r="F19" i="17"/>
  <c r="F24" i="17"/>
  <c r="F8" i="17"/>
  <c r="O19" i="17"/>
  <c r="F22" i="17"/>
  <c r="O24" i="17"/>
  <c r="O38" i="17"/>
  <c r="B43" i="17"/>
  <c r="B48" i="17"/>
  <c r="O54" i="17"/>
  <c r="B59" i="17"/>
  <c r="B64" i="17"/>
  <c r="O70" i="17"/>
  <c r="B75" i="17"/>
  <c r="B80" i="17"/>
  <c r="B7" i="17"/>
  <c r="F15" i="17"/>
  <c r="B21" i="17"/>
  <c r="B51" i="17"/>
  <c r="F38" i="17"/>
  <c r="B50" i="17"/>
  <c r="F6" i="17"/>
  <c r="O10" i="17"/>
  <c r="O12" i="17"/>
  <c r="F18" i="17"/>
  <c r="O22" i="17"/>
  <c r="F31" i="17"/>
  <c r="F33" i="17"/>
  <c r="O45" i="17"/>
  <c r="F52" i="17"/>
  <c r="O61" i="17"/>
  <c r="F66" i="17"/>
  <c r="F68" i="17"/>
  <c r="F82" i="17"/>
  <c r="F84" i="17"/>
  <c r="B13" i="17"/>
  <c r="B5" i="17"/>
  <c r="B16" i="17"/>
  <c r="B66" i="17"/>
  <c r="F4" i="17"/>
  <c r="O14" i="17"/>
  <c r="F20" i="17"/>
  <c r="F25" i="17"/>
  <c r="F29" i="17"/>
  <c r="F39" i="17"/>
  <c r="F55" i="17"/>
  <c r="F71" i="17"/>
  <c r="B39" i="17"/>
  <c r="F40" i="17"/>
  <c r="F41" i="17"/>
  <c r="B45" i="17"/>
  <c r="B47" i="17"/>
  <c r="F48" i="17"/>
  <c r="F49" i="17"/>
  <c r="B53" i="17"/>
  <c r="B55" i="17"/>
  <c r="F56" i="17"/>
  <c r="F57" i="17"/>
  <c r="B61" i="17"/>
  <c r="B63" i="17"/>
  <c r="F64" i="17"/>
  <c r="F65" i="17"/>
  <c r="B71" i="17"/>
  <c r="F72" i="17"/>
  <c r="F73" i="17"/>
  <c r="B79" i="17"/>
  <c r="F80" i="17"/>
  <c r="F81" i="17"/>
  <c r="B84" i="17"/>
  <c r="B76" i="17"/>
  <c r="B68" i="17"/>
  <c r="B60" i="17"/>
  <c r="B52" i="17"/>
  <c r="B44" i="17"/>
  <c r="B77" i="17"/>
  <c r="B69" i="17"/>
  <c r="B15" i="17"/>
  <c r="B25" i="17"/>
  <c r="B28" i="17"/>
  <c r="B31" i="17"/>
  <c r="B38" i="17"/>
  <c r="B46" i="17"/>
  <c r="B54" i="17"/>
  <c r="B62" i="17"/>
  <c r="B70" i="17"/>
  <c r="B78" i="17"/>
  <c r="B3" i="17"/>
  <c r="C3" i="17" s="1"/>
  <c r="D3" i="17" s="1"/>
  <c r="O26" i="17"/>
  <c r="O29" i="17"/>
  <c r="F43" i="17"/>
  <c r="F51" i="17"/>
  <c r="F59" i="17"/>
  <c r="F67" i="17"/>
  <c r="F75" i="17"/>
  <c r="O84" i="17"/>
  <c r="O76" i="17"/>
  <c r="O68" i="17"/>
  <c r="O60" i="17"/>
  <c r="O52" i="17"/>
  <c r="O44" i="17"/>
  <c r="O77" i="17"/>
  <c r="O69" i="17"/>
  <c r="B4" i="17"/>
  <c r="C4" i="17" s="1"/>
  <c r="D4" i="17" s="1"/>
  <c r="B6" i="17"/>
  <c r="O6" i="17"/>
  <c r="B9" i="17"/>
  <c r="O9" i="17"/>
  <c r="B17" i="17"/>
  <c r="O17" i="17"/>
  <c r="B19" i="17"/>
  <c r="O20" i="17"/>
  <c r="B22" i="17"/>
  <c r="O23" i="17"/>
  <c r="B26" i="17"/>
  <c r="B29" i="17"/>
  <c r="B32" i="17"/>
  <c r="O33" i="17"/>
  <c r="B35" i="17"/>
  <c r="O40" i="17"/>
  <c r="O41" i="17"/>
  <c r="F46" i="17"/>
  <c r="O48" i="17"/>
  <c r="O49" i="17"/>
  <c r="F54" i="17"/>
  <c r="O56" i="17"/>
  <c r="O57" i="17"/>
  <c r="O64" i="17"/>
  <c r="O65" i="17"/>
  <c r="O72" i="17"/>
  <c r="O73" i="17"/>
  <c r="O80" i="17"/>
  <c r="O81" i="17"/>
  <c r="F77" i="17"/>
  <c r="F69" i="17"/>
  <c r="F61" i="17"/>
  <c r="F53" i="17"/>
  <c r="F45" i="17"/>
  <c r="F78" i="17"/>
  <c r="F70" i="17"/>
  <c r="F62" i="17"/>
  <c r="O3" i="17"/>
  <c r="B36" i="17"/>
  <c r="O39" i="17"/>
  <c r="O47" i="17"/>
  <c r="O55" i="17"/>
  <c r="O63" i="17"/>
  <c r="O71" i="17"/>
  <c r="O79" i="17"/>
  <c r="B8" i="17"/>
  <c r="B11" i="17"/>
  <c r="B20" i="17"/>
  <c r="B23" i="17"/>
  <c r="B33" i="17"/>
  <c r="B37" i="17"/>
  <c r="B41" i="17"/>
  <c r="B49" i="17"/>
  <c r="B57" i="17"/>
  <c r="B65" i="17"/>
  <c r="B73" i="17"/>
  <c r="B81" i="17"/>
  <c r="H78" i="13"/>
  <c r="H66" i="13"/>
  <c r="H58" i="13"/>
  <c r="B18" i="16"/>
  <c r="C18" i="16" s="1"/>
  <c r="O18" i="16" s="1"/>
  <c r="P18" i="16" s="1"/>
  <c r="B35" i="16"/>
  <c r="C35" i="16" s="1"/>
  <c r="O35" i="16" s="1"/>
  <c r="B12" i="16"/>
  <c r="C12" i="16" s="1"/>
  <c r="O12" i="16" s="1"/>
  <c r="B45" i="16"/>
  <c r="B64" i="16"/>
  <c r="C64" i="16" s="1"/>
  <c r="O64" i="16" s="1"/>
  <c r="B25" i="16"/>
  <c r="C25" i="16" s="1"/>
  <c r="O25" i="16" s="1"/>
  <c r="B67" i="16"/>
  <c r="C67" i="16" s="1"/>
  <c r="O67" i="16" s="1"/>
  <c r="B72" i="16"/>
  <c r="C72" i="16" s="1"/>
  <c r="O72" i="16" s="1"/>
  <c r="B15" i="16"/>
  <c r="B17" i="16"/>
  <c r="C17" i="16" s="1"/>
  <c r="O17" i="16" s="1"/>
  <c r="B32" i="16"/>
  <c r="C32" i="16" s="1"/>
  <c r="O32" i="16" s="1"/>
  <c r="B53" i="16"/>
  <c r="C53" i="16" s="1"/>
  <c r="O53" i="16" s="1"/>
  <c r="B80" i="16"/>
  <c r="C80" i="16" s="1"/>
  <c r="O80" i="16" s="1"/>
  <c r="B29" i="16"/>
  <c r="C29" i="16" s="1"/>
  <c r="O29" i="16" s="1"/>
  <c r="B54" i="16"/>
  <c r="C54" i="16" s="1"/>
  <c r="O54" i="16" s="1"/>
  <c r="B57" i="16"/>
  <c r="C57" i="16" s="1"/>
  <c r="O57" i="16" s="1"/>
  <c r="B10" i="16"/>
  <c r="C10" i="16" s="1"/>
  <c r="O10" i="16" s="1"/>
  <c r="B33" i="16"/>
  <c r="C33" i="16" s="1"/>
  <c r="O33" i="16" s="1"/>
  <c r="B82" i="16"/>
  <c r="C82" i="16" s="1"/>
  <c r="O82" i="16" s="1"/>
  <c r="B14" i="16"/>
  <c r="C14" i="16" s="1"/>
  <c r="O14" i="16" s="1"/>
  <c r="B30" i="16"/>
  <c r="C30" i="16" s="1"/>
  <c r="O30" i="16" s="1"/>
  <c r="B41" i="16"/>
  <c r="C41" i="16" s="1"/>
  <c r="O41" i="16" s="1"/>
  <c r="B56" i="16"/>
  <c r="C56" i="16" s="1"/>
  <c r="O56" i="16" s="1"/>
  <c r="B79" i="16"/>
  <c r="C79" i="16" s="1"/>
  <c r="O79" i="16" s="1"/>
  <c r="B81" i="16"/>
  <c r="C81" i="16" s="1"/>
  <c r="O81" i="16" s="1"/>
  <c r="B84" i="16"/>
  <c r="C84" i="16" s="1"/>
  <c r="O84" i="16" s="1"/>
  <c r="B83" i="16"/>
  <c r="C83" i="16" s="1"/>
  <c r="O83" i="16" s="1"/>
  <c r="B74" i="16"/>
  <c r="C74" i="16" s="1"/>
  <c r="O74" i="16" s="1"/>
  <c r="B58" i="16"/>
  <c r="C58" i="16" s="1"/>
  <c r="O58" i="16" s="1"/>
  <c r="B38" i="16"/>
  <c r="C38" i="16" s="1"/>
  <c r="O38" i="16" s="1"/>
  <c r="B27" i="16"/>
  <c r="C27" i="16" s="1"/>
  <c r="O27" i="16" s="1"/>
  <c r="B23" i="16"/>
  <c r="C23" i="16" s="1"/>
  <c r="O23" i="16" s="1"/>
  <c r="B19" i="16"/>
  <c r="C19" i="16" s="1"/>
  <c r="O19" i="16" s="1"/>
  <c r="B42" i="16"/>
  <c r="C42" i="16" s="1"/>
  <c r="O42" i="16" s="1"/>
  <c r="B70" i="16"/>
  <c r="C70" i="16" s="1"/>
  <c r="O70" i="16" s="1"/>
  <c r="B8" i="16"/>
  <c r="B39" i="16"/>
  <c r="C39" i="16" s="1"/>
  <c r="O39" i="16" s="1"/>
  <c r="B40" i="16"/>
  <c r="C40" i="16" s="1"/>
  <c r="O40" i="16" s="1"/>
  <c r="B49" i="16"/>
  <c r="C49" i="16" s="1"/>
  <c r="O49" i="16" s="1"/>
  <c r="B50" i="16"/>
  <c r="C50" i="16" s="1"/>
  <c r="O50" i="16" s="1"/>
  <c r="B66" i="16"/>
  <c r="C66" i="16" s="1"/>
  <c r="O66" i="16" s="1"/>
  <c r="B76" i="16"/>
  <c r="C76" i="16" s="1"/>
  <c r="O76" i="16" s="1"/>
  <c r="B48" i="16"/>
  <c r="C48" i="16" s="1"/>
  <c r="O48" i="16" s="1"/>
  <c r="B52" i="16"/>
  <c r="C52" i="16" s="1"/>
  <c r="O52" i="16" s="1"/>
  <c r="B55" i="16"/>
  <c r="C55" i="16" s="1"/>
  <c r="O55" i="16" s="1"/>
  <c r="B63" i="16"/>
  <c r="C63" i="16" s="1"/>
  <c r="O63" i="16" s="1"/>
  <c r="B65" i="16"/>
  <c r="C65" i="16" s="1"/>
  <c r="O65" i="16" s="1"/>
  <c r="B68" i="16"/>
  <c r="C68" i="16" s="1"/>
  <c r="O68" i="16" s="1"/>
  <c r="B37" i="16"/>
  <c r="C37" i="16" s="1"/>
  <c r="O37" i="16" s="1"/>
  <c r="B71" i="16"/>
  <c r="C71" i="16" s="1"/>
  <c r="O71" i="16" s="1"/>
  <c r="B73" i="16"/>
  <c r="C73" i="16" s="1"/>
  <c r="O73" i="16" s="1"/>
  <c r="B47" i="16"/>
  <c r="C47" i="16" s="1"/>
  <c r="O47" i="16" s="1"/>
  <c r="B43" i="16"/>
  <c r="C43" i="16" s="1"/>
  <c r="O43" i="16" s="1"/>
  <c r="B59" i="16"/>
  <c r="C59" i="16" s="1"/>
  <c r="O59" i="16" s="1"/>
  <c r="B61" i="16"/>
  <c r="C61" i="16" s="1"/>
  <c r="O61" i="16" s="1"/>
  <c r="B75" i="16"/>
  <c r="C75" i="16" s="1"/>
  <c r="O75" i="16" s="1"/>
  <c r="B77" i="16"/>
  <c r="C77" i="16" s="1"/>
  <c r="O77" i="16" s="1"/>
  <c r="D45" i="15"/>
  <c r="D61" i="15"/>
  <c r="D188" i="15"/>
  <c r="E189" i="15" s="1"/>
  <c r="D333" i="15"/>
  <c r="D356" i="15"/>
  <c r="D362" i="15"/>
  <c r="D386" i="15"/>
  <c r="D399" i="15"/>
  <c r="D407" i="15"/>
  <c r="D157" i="15"/>
  <c r="E157" i="15" s="1"/>
  <c r="D321" i="15"/>
  <c r="D329" i="15"/>
  <c r="D337" i="15"/>
  <c r="D342" i="15"/>
  <c r="D355" i="15"/>
  <c r="D363" i="15"/>
  <c r="D379" i="15"/>
  <c r="D387" i="15"/>
  <c r="D392" i="15"/>
  <c r="E392" i="15" s="1"/>
  <c r="D400" i="15"/>
  <c r="D408" i="15"/>
  <c r="D416" i="15"/>
  <c r="E416" i="15" s="1"/>
  <c r="D53" i="15"/>
  <c r="D52" i="15"/>
  <c r="D59" i="15"/>
  <c r="D66" i="15"/>
  <c r="D264" i="15"/>
  <c r="D330" i="15"/>
  <c r="E330" i="15" s="1"/>
  <c r="D343" i="15"/>
  <c r="E344" i="15" s="1"/>
  <c r="D358" i="15"/>
  <c r="D364" i="15"/>
  <c r="D372" i="15"/>
  <c r="D380" i="15"/>
  <c r="E380" i="15" s="1"/>
  <c r="D409" i="15"/>
  <c r="D417" i="15"/>
  <c r="E417" i="15" s="1"/>
  <c r="D421" i="15"/>
  <c r="D167" i="15"/>
  <c r="D275" i="15"/>
  <c r="D291" i="15"/>
  <c r="D322" i="15"/>
  <c r="D339" i="15"/>
  <c r="D347" i="15"/>
  <c r="D365" i="15"/>
  <c r="D373" i="15"/>
  <c r="E373" i="15" s="1"/>
  <c r="D402" i="15"/>
  <c r="D418" i="15"/>
  <c r="D109" i="15"/>
  <c r="D191" i="15"/>
  <c r="D252" i="15"/>
  <c r="D268" i="15"/>
  <c r="D319" i="15"/>
  <c r="D332" i="15"/>
  <c r="D340" i="15"/>
  <c r="E340" i="15" s="1"/>
  <c r="D354" i="15"/>
  <c r="D366" i="15"/>
  <c r="E366" i="15" s="1"/>
  <c r="D374" i="15"/>
  <c r="D395" i="15"/>
  <c r="D419" i="15"/>
  <c r="E419" i="15" s="1"/>
  <c r="D349" i="15"/>
  <c r="D205" i="15"/>
  <c r="E206" i="15" s="1"/>
  <c r="D301" i="15"/>
  <c r="D317" i="15"/>
  <c r="D345" i="15"/>
  <c r="E345" i="15" s="1"/>
  <c r="D348" i="15"/>
  <c r="D353" i="15"/>
  <c r="E353" i="15" s="1"/>
  <c r="D367" i="15"/>
  <c r="D383" i="15"/>
  <c r="E383" i="15" s="1"/>
  <c r="D389" i="15"/>
  <c r="D396" i="15"/>
  <c r="E396" i="15" s="1"/>
  <c r="D412" i="15"/>
  <c r="D420" i="15"/>
  <c r="D90" i="15"/>
  <c r="D154" i="15"/>
  <c r="D334" i="15"/>
  <c r="E334" i="15" s="1"/>
  <c r="D376" i="15"/>
  <c r="D384" i="15"/>
  <c r="E385" i="15" s="1"/>
  <c r="D388" i="15"/>
  <c r="D397" i="15"/>
  <c r="E398" i="15" s="1"/>
  <c r="D405" i="15"/>
  <c r="D413" i="15"/>
  <c r="E399" i="15"/>
  <c r="E407" i="15"/>
  <c r="D70" i="15"/>
  <c r="D326" i="15"/>
  <c r="D359" i="15"/>
  <c r="D370" i="15"/>
  <c r="D377" i="15"/>
  <c r="D403" i="15"/>
  <c r="D410" i="15"/>
  <c r="D35" i="15"/>
  <c r="D47" i="15"/>
  <c r="D82" i="15"/>
  <c r="D85" i="15"/>
  <c r="D106" i="15"/>
  <c r="D123" i="15"/>
  <c r="D190" i="15"/>
  <c r="E190" i="15" s="1"/>
  <c r="D253" i="15"/>
  <c r="E253" i="15" s="1"/>
  <c r="D286" i="15"/>
  <c r="D323" i="15"/>
  <c r="E323" i="15" s="1"/>
  <c r="D312" i="15"/>
  <c r="D338" i="15"/>
  <c r="D371" i="15"/>
  <c r="D378" i="15"/>
  <c r="E382" i="15"/>
  <c r="D404" i="15"/>
  <c r="E404" i="15" s="1"/>
  <c r="D411" i="15"/>
  <c r="D54" i="15"/>
  <c r="D105" i="15"/>
  <c r="D204" i="15"/>
  <c r="D254" i="15"/>
  <c r="D255" i="15"/>
  <c r="D324" i="15"/>
  <c r="D331" i="15"/>
  <c r="D335" i="15"/>
  <c r="D357" i="15"/>
  <c r="E357" i="15" s="1"/>
  <c r="D360" i="15"/>
  <c r="D368" i="15"/>
  <c r="D375" i="15"/>
  <c r="D393" i="15"/>
  <c r="D401" i="15"/>
  <c r="D44" i="15"/>
  <c r="E44" i="15" s="1"/>
  <c r="D48" i="15"/>
  <c r="D58" i="15"/>
  <c r="D57" i="15"/>
  <c r="D96" i="15"/>
  <c r="D327" i="15"/>
  <c r="D37" i="15"/>
  <c r="D46" i="15"/>
  <c r="D55" i="15"/>
  <c r="D80" i="15"/>
  <c r="D108" i="15"/>
  <c r="D110" i="15"/>
  <c r="D120" i="15"/>
  <c r="D225" i="15"/>
  <c r="D256" i="15"/>
  <c r="E256" i="15" s="1"/>
  <c r="D313" i="15"/>
  <c r="E313" i="15" s="1"/>
  <c r="D346" i="15"/>
  <c r="D390" i="15"/>
  <c r="E391" i="15" s="1"/>
  <c r="D62" i="15"/>
  <c r="E62" i="15" s="1"/>
  <c r="D325" i="15"/>
  <c r="D328" i="15"/>
  <c r="D336" i="15"/>
  <c r="E336" i="15" s="1"/>
  <c r="D361" i="15"/>
  <c r="E362" i="15" s="1"/>
  <c r="D394" i="15"/>
  <c r="D42" i="15"/>
  <c r="D50" i="15"/>
  <c r="D49" i="15"/>
  <c r="D97" i="15"/>
  <c r="D129" i="15"/>
  <c r="D242" i="15"/>
  <c r="D306" i="15"/>
  <c r="D34" i="15"/>
  <c r="D51" i="15"/>
  <c r="D56" i="15"/>
  <c r="D84" i="15"/>
  <c r="D92" i="15"/>
  <c r="D100" i="15"/>
  <c r="D227" i="15"/>
  <c r="D258" i="15"/>
  <c r="D270" i="15"/>
  <c r="D271" i="15"/>
  <c r="E271" i="15" s="1"/>
  <c r="D36" i="15"/>
  <c r="D60" i="15"/>
  <c r="D95" i="15"/>
  <c r="D112" i="15"/>
  <c r="D228" i="15"/>
  <c r="E228" i="15" s="1"/>
  <c r="D236" i="15"/>
  <c r="D251" i="15"/>
  <c r="D265" i="15"/>
  <c r="B46" i="15"/>
  <c r="D39" i="15"/>
  <c r="D71" i="15"/>
  <c r="D119" i="15"/>
  <c r="D127" i="15"/>
  <c r="D121" i="15"/>
  <c r="D125" i="15"/>
  <c r="D200" i="15"/>
  <c r="D203" i="15"/>
  <c r="D65" i="15"/>
  <c r="D72" i="15"/>
  <c r="D76" i="15"/>
  <c r="D87" i="15"/>
  <c r="D88" i="15"/>
  <c r="D86" i="15"/>
  <c r="D113" i="15"/>
  <c r="D182" i="15"/>
  <c r="D181" i="15"/>
  <c r="D219" i="15"/>
  <c r="D75" i="15"/>
  <c r="D73" i="15"/>
  <c r="D81" i="15"/>
  <c r="D283" i="15"/>
  <c r="D282" i="15"/>
  <c r="D280" i="15"/>
  <c r="D79" i="15"/>
  <c r="D77" i="15"/>
  <c r="D78" i="15"/>
  <c r="E183" i="15"/>
  <c r="D69" i="15"/>
  <c r="D101" i="15"/>
  <c r="D118" i="15"/>
  <c r="D122" i="15"/>
  <c r="D124" i="15"/>
  <c r="D179" i="15"/>
  <c r="D178" i="15"/>
  <c r="D175" i="15"/>
  <c r="D38" i="15"/>
  <c r="D68" i="15"/>
  <c r="D74" i="15"/>
  <c r="D40" i="15"/>
  <c r="D64" i="15"/>
  <c r="D91" i="15"/>
  <c r="D94" i="15"/>
  <c r="D239" i="15"/>
  <c r="D238" i="15"/>
  <c r="D41" i="15"/>
  <c r="D83" i="15"/>
  <c r="D284" i="15"/>
  <c r="D142" i="15"/>
  <c r="D147" i="15"/>
  <c r="D146" i="15"/>
  <c r="D198" i="15"/>
  <c r="D220" i="15"/>
  <c r="D89" i="15"/>
  <c r="D63" i="15"/>
  <c r="D67" i="15"/>
  <c r="D93" i="15"/>
  <c r="D104" i="15"/>
  <c r="D114" i="15"/>
  <c r="D140" i="15"/>
  <c r="D141" i="15"/>
  <c r="D217" i="15"/>
  <c r="D116" i="15"/>
  <c r="D117" i="15"/>
  <c r="D174" i="15"/>
  <c r="D173" i="15"/>
  <c r="D187" i="15"/>
  <c r="D186" i="15"/>
  <c r="D250" i="15"/>
  <c r="D248" i="15"/>
  <c r="D98" i="15"/>
  <c r="D99" i="15"/>
  <c r="D135" i="15"/>
  <c r="D148" i="15"/>
  <c r="D162" i="15"/>
  <c r="D171" i="15"/>
  <c r="D170" i="15"/>
  <c r="D193" i="15"/>
  <c r="D192" i="15"/>
  <c r="D226" i="15"/>
  <c r="D224" i="15"/>
  <c r="D222" i="15"/>
  <c r="D221" i="15"/>
  <c r="D299" i="15"/>
  <c r="D298" i="15"/>
  <c r="D296" i="15"/>
  <c r="D300" i="15"/>
  <c r="D166" i="15"/>
  <c r="D165" i="15"/>
  <c r="D172" i="15"/>
  <c r="D212" i="15"/>
  <c r="D208" i="15"/>
  <c r="D213" i="15"/>
  <c r="D218" i="15"/>
  <c r="D216" i="15"/>
  <c r="D214" i="15"/>
  <c r="D235" i="15"/>
  <c r="D229" i="15"/>
  <c r="D294" i="15"/>
  <c r="D102" i="15"/>
  <c r="D137" i="15"/>
  <c r="D136" i="15"/>
  <c r="D139" i="15"/>
  <c r="D138" i="15"/>
  <c r="D180" i="15"/>
  <c r="D237" i="15"/>
  <c r="D115" i="15"/>
  <c r="D128" i="15"/>
  <c r="D134" i="15"/>
  <c r="D130" i="15"/>
  <c r="D132" i="15"/>
  <c r="D133" i="15"/>
  <c r="D161" i="15"/>
  <c r="D160" i="15"/>
  <c r="D159" i="15"/>
  <c r="D164" i="15"/>
  <c r="D199" i="15"/>
  <c r="D201" i="15"/>
  <c r="D309" i="15"/>
  <c r="D311" i="15"/>
  <c r="D308" i="15"/>
  <c r="D126" i="15"/>
  <c r="D131" i="15"/>
  <c r="D155" i="15"/>
  <c r="D163" i="15"/>
  <c r="D261" i="15"/>
  <c r="D263" i="15"/>
  <c r="D260" i="15"/>
  <c r="D259" i="15"/>
  <c r="D304" i="15"/>
  <c r="D303" i="15"/>
  <c r="D103" i="15"/>
  <c r="D107" i="15"/>
  <c r="D111" i="15"/>
  <c r="D158" i="15"/>
  <c r="D169" i="15"/>
  <c r="D168" i="15"/>
  <c r="D177" i="15"/>
  <c r="D176" i="15"/>
  <c r="D185" i="15"/>
  <c r="D184" i="15"/>
  <c r="D211" i="15"/>
  <c r="D245" i="15"/>
  <c r="D243" i="15"/>
  <c r="D281" i="15"/>
  <c r="D307" i="15"/>
  <c r="D320" i="15"/>
  <c r="D316" i="15"/>
  <c r="D145" i="15"/>
  <c r="D144" i="15"/>
  <c r="D153" i="15"/>
  <c r="D152" i="15"/>
  <c r="D151" i="15"/>
  <c r="D197" i="15"/>
  <c r="D230" i="15"/>
  <c r="D234" i="15"/>
  <c r="D232" i="15"/>
  <c r="D143" i="15"/>
  <c r="D209" i="15"/>
  <c r="D244" i="15"/>
  <c r="D310" i="15"/>
  <c r="D233" i="15"/>
  <c r="D241" i="15"/>
  <c r="D262" i="15"/>
  <c r="D272" i="15"/>
  <c r="D297" i="15"/>
  <c r="D315" i="15"/>
  <c r="D314" i="15"/>
  <c r="D207" i="15"/>
  <c r="D215" i="15"/>
  <c r="D247" i="15"/>
  <c r="D267" i="15"/>
  <c r="D266" i="15"/>
  <c r="D278" i="15"/>
  <c r="D288" i="15"/>
  <c r="D223" i="15"/>
  <c r="D231" i="15"/>
  <c r="D246" i="15"/>
  <c r="D269" i="15"/>
  <c r="D274" i="15"/>
  <c r="D277" i="15"/>
  <c r="D279" i="15"/>
  <c r="D276" i="15"/>
  <c r="D287" i="15"/>
  <c r="D302" i="15"/>
  <c r="D194" i="15"/>
  <c r="D202" i="15"/>
  <c r="D210" i="15"/>
  <c r="D249" i="15"/>
  <c r="D285" i="15"/>
  <c r="E286" i="15" s="1"/>
  <c r="D290" i="15"/>
  <c r="D293" i="15"/>
  <c r="D295" i="15"/>
  <c r="D292" i="15"/>
  <c r="D318" i="15"/>
  <c r="E333" i="15"/>
  <c r="D257" i="15"/>
  <c r="D273" i="15"/>
  <c r="D289" i="15"/>
  <c r="D305" i="15"/>
  <c r="E374" i="15"/>
  <c r="E370" i="15"/>
  <c r="E402" i="15"/>
  <c r="E400" i="15"/>
  <c r="E368" i="15" l="1"/>
  <c r="E265" i="15"/>
  <c r="E106" i="15"/>
  <c r="E49" i="15"/>
  <c r="E352" i="15"/>
  <c r="E264" i="15"/>
  <c r="E110" i="15"/>
  <c r="E412" i="15"/>
  <c r="E418" i="15"/>
  <c r="E387" i="15"/>
  <c r="E109" i="15"/>
  <c r="E393" i="15"/>
  <c r="E377" i="15"/>
  <c r="E112" i="15"/>
  <c r="E367" i="15"/>
  <c r="E322" i="15"/>
  <c r="E342" i="15"/>
  <c r="E360" i="15"/>
  <c r="E341" i="15"/>
  <c r="E252" i="15"/>
  <c r="E409" i="15"/>
  <c r="E275" i="15"/>
  <c r="E66" i="15"/>
  <c r="E413" i="15"/>
  <c r="E348" i="15"/>
  <c r="E317" i="15"/>
  <c r="E270" i="15"/>
  <c r="E56" i="15"/>
  <c r="E51" i="15"/>
  <c r="E350" i="15"/>
  <c r="E381" i="15"/>
  <c r="E397" i="15"/>
  <c r="E403" i="15"/>
  <c r="E337" i="15"/>
  <c r="E327" i="15"/>
  <c r="E52" i="15"/>
  <c r="E390" i="15"/>
  <c r="E332" i="15"/>
  <c r="E372" i="15"/>
  <c r="E363" i="15"/>
  <c r="E42" i="15"/>
  <c r="E55" i="15"/>
  <c r="E48" i="15"/>
  <c r="E384" i="15"/>
  <c r="E358" i="15"/>
  <c r="E108" i="15"/>
  <c r="E40" i="15"/>
  <c r="E38" i="15"/>
  <c r="E120" i="15"/>
  <c r="E54" i="15"/>
  <c r="E375" i="15"/>
  <c r="E335" i="15"/>
  <c r="E254" i="15"/>
  <c r="E371" i="15"/>
  <c r="E406" i="15"/>
  <c r="E421" i="15"/>
  <c r="E365" i="15"/>
  <c r="E356" i="15"/>
  <c r="E123" i="15"/>
  <c r="E50" i="15"/>
  <c r="E43" i="15"/>
  <c r="E331" i="15"/>
  <c r="E205" i="15"/>
  <c r="E414" i="15"/>
  <c r="E386" i="15"/>
  <c r="E349" i="15"/>
  <c r="E364" i="15"/>
  <c r="E90" i="15"/>
  <c r="E394" i="15"/>
  <c r="E47" i="15"/>
  <c r="E57" i="15"/>
  <c r="E401" i="15"/>
  <c r="E324" i="15"/>
  <c r="E191" i="15"/>
  <c r="E410" i="15"/>
  <c r="E359" i="15"/>
  <c r="E388" i="15"/>
  <c r="E343" i="15"/>
  <c r="E408" i="15"/>
  <c r="H67" i="13"/>
  <c r="H83" i="13"/>
  <c r="H77" i="13"/>
  <c r="H82" i="13"/>
  <c r="H74" i="13"/>
  <c r="H26" i="13"/>
  <c r="H57" i="13"/>
  <c r="H7" i="13"/>
  <c r="H23" i="13"/>
  <c r="H39" i="13"/>
  <c r="H55" i="13"/>
  <c r="H12" i="13"/>
  <c r="H64" i="13"/>
  <c r="H19" i="13"/>
  <c r="H11" i="13"/>
  <c r="H27" i="13"/>
  <c r="H32" i="13"/>
  <c r="H53" i="13"/>
  <c r="H49" i="13"/>
  <c r="H15" i="13"/>
  <c r="H47" i="13"/>
  <c r="H20" i="13"/>
  <c r="H52" i="13"/>
  <c r="H44" i="13"/>
  <c r="H76" i="13"/>
  <c r="H10" i="13"/>
  <c r="H42" i="13"/>
  <c r="H75" i="13"/>
  <c r="H36" i="13"/>
  <c r="P36" i="16"/>
  <c r="H4" i="13"/>
  <c r="H68" i="13"/>
  <c r="P26" i="16"/>
  <c r="P13" i="16"/>
  <c r="P22" i="16"/>
  <c r="H60" i="13"/>
  <c r="H18" i="13"/>
  <c r="H34" i="13"/>
  <c r="H50" i="13"/>
  <c r="H31" i="13"/>
  <c r="W3" i="5"/>
  <c r="H62" i="13"/>
  <c r="H65" i="13"/>
  <c r="Q27" i="17"/>
  <c r="P46" i="16"/>
  <c r="H28" i="13"/>
  <c r="Q82" i="17"/>
  <c r="Q18" i="17"/>
  <c r="H9" i="13"/>
  <c r="H25" i="13"/>
  <c r="H13" i="13"/>
  <c r="H29" i="13"/>
  <c r="H45" i="13"/>
  <c r="H17" i="13"/>
  <c r="H33" i="13"/>
  <c r="H5" i="13"/>
  <c r="H21" i="13"/>
  <c r="H37" i="13"/>
  <c r="C8" i="17"/>
  <c r="D8" i="17" s="1"/>
  <c r="P8" i="17" s="1"/>
  <c r="Q8" i="17" s="1"/>
  <c r="C46" i="17"/>
  <c r="D46" i="17" s="1"/>
  <c r="P46" i="17" s="1"/>
  <c r="Q46" i="17" s="1"/>
  <c r="C76" i="17"/>
  <c r="D76" i="17" s="1"/>
  <c r="P76" i="17" s="1"/>
  <c r="Q76" i="17" s="1"/>
  <c r="C79" i="17"/>
  <c r="D79" i="17" s="1"/>
  <c r="P79" i="17" s="1"/>
  <c r="Q79" i="17" s="1"/>
  <c r="C16" i="17"/>
  <c r="D16" i="17" s="1"/>
  <c r="P16" i="17" s="1"/>
  <c r="Q16" i="17" s="1"/>
  <c r="C21" i="17"/>
  <c r="D21" i="17" s="1"/>
  <c r="P21" i="17" s="1"/>
  <c r="Q21" i="17" s="1"/>
  <c r="C73" i="17"/>
  <c r="D73" i="17" s="1"/>
  <c r="P73" i="17" s="1"/>
  <c r="Q73" i="17" s="1"/>
  <c r="C41" i="17"/>
  <c r="D41" i="17" s="1"/>
  <c r="P41" i="17" s="1"/>
  <c r="Q41" i="17" s="1"/>
  <c r="C23" i="17"/>
  <c r="D23" i="17" s="1"/>
  <c r="P23" i="17" s="1"/>
  <c r="Q23" i="17" s="1"/>
  <c r="C32" i="17"/>
  <c r="D32" i="17" s="1"/>
  <c r="P32" i="17" s="1"/>
  <c r="Q32" i="17" s="1"/>
  <c r="C22" i="17"/>
  <c r="D22" i="17" s="1"/>
  <c r="P22" i="17" s="1"/>
  <c r="Q22" i="17" s="1"/>
  <c r="C17" i="17"/>
  <c r="D17" i="17" s="1"/>
  <c r="P17" i="17" s="1"/>
  <c r="Q17" i="17" s="1"/>
  <c r="C6" i="17"/>
  <c r="D6" i="17" s="1"/>
  <c r="P6" i="17" s="1"/>
  <c r="Q6" i="17" s="1"/>
  <c r="C70" i="17"/>
  <c r="D70" i="17" s="1"/>
  <c r="P70" i="17" s="1"/>
  <c r="Q70" i="17" s="1"/>
  <c r="C38" i="17"/>
  <c r="D38" i="17" s="1"/>
  <c r="P38" i="17" s="1"/>
  <c r="Q38" i="17" s="1"/>
  <c r="C15" i="17"/>
  <c r="D15" i="17" s="1"/>
  <c r="P15" i="17" s="1"/>
  <c r="Q15" i="17" s="1"/>
  <c r="C52" i="17"/>
  <c r="D52" i="17" s="1"/>
  <c r="P52" i="17" s="1"/>
  <c r="Q52" i="17" s="1"/>
  <c r="C84" i="17"/>
  <c r="D84" i="17" s="1"/>
  <c r="P84" i="17" s="1"/>
  <c r="Q84" i="17" s="1"/>
  <c r="C5" i="17"/>
  <c r="D5" i="17" s="1"/>
  <c r="P5" i="17" s="1"/>
  <c r="Q5" i="17" s="1"/>
  <c r="C50" i="17"/>
  <c r="D50" i="17" s="1"/>
  <c r="P50" i="17" s="1"/>
  <c r="Q50" i="17" s="1"/>
  <c r="C48" i="17"/>
  <c r="D48" i="17" s="1"/>
  <c r="P48" i="17" s="1"/>
  <c r="Q48" i="17" s="1"/>
  <c r="C83" i="17"/>
  <c r="D83" i="17" s="1"/>
  <c r="P83" i="17" s="1"/>
  <c r="Q83" i="17" s="1"/>
  <c r="C58" i="17"/>
  <c r="D58" i="17" s="1"/>
  <c r="P58" i="17" s="1"/>
  <c r="Q58" i="17" s="1"/>
  <c r="O6" i="12"/>
  <c r="O45" i="12"/>
  <c r="O46" i="12"/>
  <c r="O61" i="12"/>
  <c r="O19" i="12"/>
  <c r="O71" i="12"/>
  <c r="C42" i="17"/>
  <c r="D42" i="17" s="1"/>
  <c r="P42" i="17" s="1"/>
  <c r="Q42" i="17" s="1"/>
  <c r="C65" i="17"/>
  <c r="D65" i="17" s="1"/>
  <c r="P65" i="17" s="1"/>
  <c r="Q65" i="17" s="1"/>
  <c r="C37" i="17"/>
  <c r="D37" i="17" s="1"/>
  <c r="P37" i="17" s="1"/>
  <c r="Q37" i="17" s="1"/>
  <c r="C20" i="17"/>
  <c r="D20" i="17" s="1"/>
  <c r="P20" i="17" s="1"/>
  <c r="Q20" i="17" s="1"/>
  <c r="C29" i="17"/>
  <c r="D29" i="17" s="1"/>
  <c r="P29" i="17" s="1"/>
  <c r="Q29" i="17" s="1"/>
  <c r="C62" i="17"/>
  <c r="D62" i="17" s="1"/>
  <c r="P62" i="17" s="1"/>
  <c r="Q62" i="17" s="1"/>
  <c r="C31" i="17"/>
  <c r="D31" i="17" s="1"/>
  <c r="P31" i="17" s="1"/>
  <c r="Q31" i="17" s="1"/>
  <c r="C69" i="17"/>
  <c r="D69" i="17" s="1"/>
  <c r="P69" i="17" s="1"/>
  <c r="Q69" i="17" s="1"/>
  <c r="C60" i="17"/>
  <c r="D60" i="17" s="1"/>
  <c r="P60" i="17" s="1"/>
  <c r="Q60" i="17" s="1"/>
  <c r="C63" i="17"/>
  <c r="D63" i="17" s="1"/>
  <c r="P63" i="17" s="1"/>
  <c r="Q63" i="17" s="1"/>
  <c r="C55" i="17"/>
  <c r="D55" i="17" s="1"/>
  <c r="P55" i="17" s="1"/>
  <c r="Q55" i="17" s="1"/>
  <c r="C47" i="17"/>
  <c r="D47" i="17" s="1"/>
  <c r="P47" i="17" s="1"/>
  <c r="Q47" i="17" s="1"/>
  <c r="C39" i="17"/>
  <c r="D39" i="17" s="1"/>
  <c r="P39" i="17" s="1"/>
  <c r="Q39" i="17" s="1"/>
  <c r="C13" i="17"/>
  <c r="D13" i="17" s="1"/>
  <c r="P13" i="17" s="1"/>
  <c r="Q13" i="17" s="1"/>
  <c r="C7" i="17"/>
  <c r="D7" i="17" s="1"/>
  <c r="P7" i="17" s="1"/>
  <c r="Q7" i="17" s="1"/>
  <c r="C64" i="17"/>
  <c r="D64" i="17" s="1"/>
  <c r="P64" i="17" s="1"/>
  <c r="Q64" i="17" s="1"/>
  <c r="C43" i="17"/>
  <c r="D43" i="17" s="1"/>
  <c r="P43" i="17" s="1"/>
  <c r="Q43" i="17" s="1"/>
  <c r="C14" i="17"/>
  <c r="D14" i="17" s="1"/>
  <c r="P14" i="17" s="1"/>
  <c r="Q14" i="17" s="1"/>
  <c r="C12" i="17"/>
  <c r="D12" i="17" s="1"/>
  <c r="P12" i="17" s="1"/>
  <c r="Q12" i="17" s="1"/>
  <c r="C67" i="17"/>
  <c r="D67" i="17" s="1"/>
  <c r="P67" i="17" s="1"/>
  <c r="Q67" i="17" s="1"/>
  <c r="C24" i="17"/>
  <c r="D24" i="17" s="1"/>
  <c r="P24" i="17" s="1"/>
  <c r="Q24" i="17" s="1"/>
  <c r="C72" i="17"/>
  <c r="D72" i="17" s="1"/>
  <c r="P72" i="17" s="1"/>
  <c r="Q72" i="17" s="1"/>
  <c r="O22" i="12"/>
  <c r="O17" i="12"/>
  <c r="O49" i="12"/>
  <c r="O39" i="12"/>
  <c r="O73" i="12"/>
  <c r="V3" i="16"/>
  <c r="C4" i="16"/>
  <c r="O4" i="16" s="1"/>
  <c r="F4" i="16" s="1"/>
  <c r="O27" i="12"/>
  <c r="O75" i="12"/>
  <c r="O81" i="12"/>
  <c r="C44" i="17"/>
  <c r="D44" i="17" s="1"/>
  <c r="P44" i="17" s="1"/>
  <c r="Q44" i="17" s="1"/>
  <c r="O41" i="12"/>
  <c r="C57" i="17"/>
  <c r="D57" i="17" s="1"/>
  <c r="P57" i="17" s="1"/>
  <c r="Q57" i="17" s="1"/>
  <c r="C11" i="17"/>
  <c r="D11" i="17" s="1"/>
  <c r="P11" i="17" s="1"/>
  <c r="Q11" i="17" s="1"/>
  <c r="C36" i="17"/>
  <c r="D36" i="17" s="1"/>
  <c r="P36" i="17" s="1"/>
  <c r="Q36" i="17" s="1"/>
  <c r="C35" i="17"/>
  <c r="D35" i="17" s="1"/>
  <c r="P35" i="17" s="1"/>
  <c r="Q35" i="17" s="1"/>
  <c r="C26" i="17"/>
  <c r="D26" i="17" s="1"/>
  <c r="P26" i="17" s="1"/>
  <c r="Q26" i="17" s="1"/>
  <c r="C19" i="17"/>
  <c r="D19" i="17" s="1"/>
  <c r="P19" i="17" s="1"/>
  <c r="Q19" i="17" s="1"/>
  <c r="C9" i="17"/>
  <c r="D9" i="17" s="1"/>
  <c r="P9" i="17" s="1"/>
  <c r="Q9" i="17" s="1"/>
  <c r="C54" i="17"/>
  <c r="D54" i="17" s="1"/>
  <c r="P54" i="17" s="1"/>
  <c r="Q54" i="17" s="1"/>
  <c r="C28" i="17"/>
  <c r="D28" i="17" s="1"/>
  <c r="P28" i="17" s="1"/>
  <c r="Q28" i="17" s="1"/>
  <c r="C77" i="17"/>
  <c r="D77" i="17" s="1"/>
  <c r="P77" i="17" s="1"/>
  <c r="Q77" i="17" s="1"/>
  <c r="C68" i="17"/>
  <c r="D68" i="17" s="1"/>
  <c r="P68" i="17" s="1"/>
  <c r="Q68" i="17" s="1"/>
  <c r="C71" i="17"/>
  <c r="D71" i="17" s="1"/>
  <c r="P71" i="17" s="1"/>
  <c r="Q71" i="17" s="1"/>
  <c r="C61" i="17"/>
  <c r="D61" i="17" s="1"/>
  <c r="P61" i="17" s="1"/>
  <c r="Q61" i="17" s="1"/>
  <c r="C53" i="17"/>
  <c r="D53" i="17" s="1"/>
  <c r="P53" i="17" s="1"/>
  <c r="Q53" i="17" s="1"/>
  <c r="C45" i="17"/>
  <c r="D45" i="17" s="1"/>
  <c r="P45" i="17" s="1"/>
  <c r="Q45" i="17" s="1"/>
  <c r="C66" i="17"/>
  <c r="D66" i="17" s="1"/>
  <c r="P66" i="17" s="1"/>
  <c r="Q66" i="17" s="1"/>
  <c r="C51" i="17"/>
  <c r="D51" i="17" s="1"/>
  <c r="P51" i="17" s="1"/>
  <c r="Q51" i="17" s="1"/>
  <c r="C80" i="17"/>
  <c r="D80" i="17" s="1"/>
  <c r="P80" i="17" s="1"/>
  <c r="Q80" i="17" s="1"/>
  <c r="C59" i="17"/>
  <c r="D59" i="17" s="1"/>
  <c r="P59" i="17" s="1"/>
  <c r="Q59" i="17" s="1"/>
  <c r="C10" i="17"/>
  <c r="D10" i="17" s="1"/>
  <c r="P10" i="17" s="1"/>
  <c r="Q10" i="17" s="1"/>
  <c r="C40" i="17"/>
  <c r="D40" i="17" s="1"/>
  <c r="P40" i="17" s="1"/>
  <c r="Q40" i="17" s="1"/>
  <c r="C56" i="17"/>
  <c r="D56" i="17" s="1"/>
  <c r="P56" i="17" s="1"/>
  <c r="Q56" i="17" s="1"/>
  <c r="Q34" i="17"/>
  <c r="C30" i="17"/>
  <c r="D30" i="17" s="1"/>
  <c r="P30" i="17" s="1"/>
  <c r="Q30" i="17" s="1"/>
  <c r="O38" i="12"/>
  <c r="O16" i="12"/>
  <c r="O32" i="12"/>
  <c r="O48" i="12"/>
  <c r="O76" i="12"/>
  <c r="O5" i="12"/>
  <c r="O37" i="12"/>
  <c r="O14" i="12"/>
  <c r="O10" i="12"/>
  <c r="O42" i="12"/>
  <c r="O62" i="12"/>
  <c r="O78" i="12"/>
  <c r="O35" i="12"/>
  <c r="O59" i="12"/>
  <c r="O79" i="12"/>
  <c r="C81" i="17"/>
  <c r="D81" i="17" s="1"/>
  <c r="P81" i="17" s="1"/>
  <c r="Q81" i="17" s="1"/>
  <c r="C49" i="17"/>
  <c r="D49" i="17" s="1"/>
  <c r="P49" i="17" s="1"/>
  <c r="Q49" i="17" s="1"/>
  <c r="C33" i="17"/>
  <c r="D33" i="17" s="1"/>
  <c r="P33" i="17" s="1"/>
  <c r="Q33" i="17" s="1"/>
  <c r="C78" i="17"/>
  <c r="D78" i="17" s="1"/>
  <c r="P78" i="17" s="1"/>
  <c r="Q78" i="17" s="1"/>
  <c r="C25" i="17"/>
  <c r="D25" i="17" s="1"/>
  <c r="P25" i="17" s="1"/>
  <c r="Q25" i="17" s="1"/>
  <c r="C75" i="17"/>
  <c r="D75" i="17" s="1"/>
  <c r="P75" i="17" s="1"/>
  <c r="Q75" i="17" s="1"/>
  <c r="O7" i="12"/>
  <c r="O66" i="12"/>
  <c r="O11" i="12"/>
  <c r="O43" i="12"/>
  <c r="O67" i="12"/>
  <c r="O83" i="12"/>
  <c r="P3" i="16"/>
  <c r="J4" i="17"/>
  <c r="I3" i="17" s="1"/>
  <c r="Q3" i="17"/>
  <c r="S4" i="17"/>
  <c r="R29" i="17" s="1"/>
  <c r="P4" i="17"/>
  <c r="W3" i="17"/>
  <c r="I4" i="16"/>
  <c r="H3" i="16" s="1"/>
  <c r="P32" i="16"/>
  <c r="P17" i="16"/>
  <c r="C8" i="16"/>
  <c r="C45" i="16"/>
  <c r="C15" i="16"/>
  <c r="P77" i="16"/>
  <c r="P34" i="16"/>
  <c r="P35" i="16"/>
  <c r="P63" i="16"/>
  <c r="P50" i="16"/>
  <c r="P19" i="16"/>
  <c r="P84" i="16"/>
  <c r="P10" i="16"/>
  <c r="P7" i="16"/>
  <c r="P21" i="16"/>
  <c r="P5" i="16"/>
  <c r="P69" i="16"/>
  <c r="P47" i="16"/>
  <c r="P73" i="16"/>
  <c r="P49" i="16"/>
  <c r="P23" i="16"/>
  <c r="P41" i="16"/>
  <c r="P51" i="16"/>
  <c r="P24" i="16"/>
  <c r="P27" i="16"/>
  <c r="P75" i="16"/>
  <c r="P71" i="16"/>
  <c r="P82" i="16"/>
  <c r="P61" i="16"/>
  <c r="P20" i="16"/>
  <c r="P72" i="16"/>
  <c r="P52" i="16"/>
  <c r="P76" i="16"/>
  <c r="P38" i="16"/>
  <c r="P79" i="16"/>
  <c r="P65" i="16"/>
  <c r="P64" i="16"/>
  <c r="P9" i="16"/>
  <c r="P44" i="16"/>
  <c r="P81" i="16"/>
  <c r="P28" i="16"/>
  <c r="P59" i="16"/>
  <c r="P60" i="16"/>
  <c r="P16" i="16"/>
  <c r="P6" i="16"/>
  <c r="P40" i="16"/>
  <c r="P58" i="16"/>
  <c r="P30" i="16"/>
  <c r="R4" i="16"/>
  <c r="Q16" i="16" s="1"/>
  <c r="P55" i="16"/>
  <c r="P68" i="16"/>
  <c r="P39" i="16"/>
  <c r="P74" i="16"/>
  <c r="P67" i="16"/>
  <c r="P57" i="16"/>
  <c r="P80" i="16"/>
  <c r="P43" i="16"/>
  <c r="P31" i="16"/>
  <c r="P37" i="16"/>
  <c r="P66" i="16"/>
  <c r="P70" i="16"/>
  <c r="P83" i="16"/>
  <c r="P62" i="16"/>
  <c r="P14" i="16"/>
  <c r="P54" i="16"/>
  <c r="P29" i="16"/>
  <c r="P12" i="16"/>
  <c r="P48" i="16"/>
  <c r="P42" i="16"/>
  <c r="P78" i="16"/>
  <c r="P56" i="16"/>
  <c r="P11" i="16"/>
  <c r="P33" i="16"/>
  <c r="P25" i="16"/>
  <c r="P53" i="16"/>
  <c r="E405" i="15"/>
  <c r="E354" i="15"/>
  <c r="E361" i="15"/>
  <c r="E167" i="15"/>
  <c r="E45" i="15"/>
  <c r="E59" i="15"/>
  <c r="E46" i="15"/>
  <c r="E389" i="15"/>
  <c r="E376" i="15"/>
  <c r="E325" i="15"/>
  <c r="E420" i="15"/>
  <c r="E258" i="15"/>
  <c r="E100" i="15"/>
  <c r="E346" i="15"/>
  <c r="E291" i="15"/>
  <c r="E379" i="15"/>
  <c r="E355" i="15"/>
  <c r="E326" i="15"/>
  <c r="E53" i="15"/>
  <c r="E328" i="15"/>
  <c r="E338" i="15"/>
  <c r="E97" i="15"/>
  <c r="E60" i="15"/>
  <c r="E129" i="15"/>
  <c r="E96" i="15"/>
  <c r="E85" i="15"/>
  <c r="E347" i="15"/>
  <c r="E204" i="15"/>
  <c r="E411" i="15"/>
  <c r="E339" i="15"/>
  <c r="E84" i="15"/>
  <c r="E92" i="15"/>
  <c r="E395" i="15"/>
  <c r="E58" i="15"/>
  <c r="E329" i="15"/>
  <c r="E61" i="15"/>
  <c r="E255" i="15"/>
  <c r="E378" i="15"/>
  <c r="E369" i="15"/>
  <c r="E276" i="15"/>
  <c r="E279" i="15"/>
  <c r="E184" i="15"/>
  <c r="E163" i="15"/>
  <c r="E132" i="15"/>
  <c r="E213" i="15"/>
  <c r="E300" i="15"/>
  <c r="E226" i="15"/>
  <c r="E148" i="15"/>
  <c r="E186" i="15"/>
  <c r="E117" i="15"/>
  <c r="E93" i="15"/>
  <c r="E198" i="15"/>
  <c r="E239" i="15"/>
  <c r="E64" i="15"/>
  <c r="E282" i="15"/>
  <c r="E219" i="15"/>
  <c r="E72" i="15"/>
  <c r="E121" i="15"/>
  <c r="E293" i="15"/>
  <c r="E277" i="15"/>
  <c r="E278" i="15"/>
  <c r="E241" i="15"/>
  <c r="E301" i="15"/>
  <c r="E144" i="15"/>
  <c r="E185" i="15"/>
  <c r="E103" i="15"/>
  <c r="E155" i="15"/>
  <c r="E201" i="15"/>
  <c r="E130" i="15"/>
  <c r="E139" i="15"/>
  <c r="E208" i="15"/>
  <c r="E187" i="15"/>
  <c r="E116" i="15"/>
  <c r="E217" i="15"/>
  <c r="E146" i="15"/>
  <c r="E188" i="15"/>
  <c r="E175" i="15"/>
  <c r="E78" i="15"/>
  <c r="E283" i="15"/>
  <c r="E181" i="15"/>
  <c r="E65" i="15"/>
  <c r="E292" i="15"/>
  <c r="E138" i="15"/>
  <c r="E290" i="15"/>
  <c r="E274" i="15"/>
  <c r="E233" i="15"/>
  <c r="E281" i="15"/>
  <c r="E131" i="15"/>
  <c r="E136" i="15"/>
  <c r="E296" i="15"/>
  <c r="E147" i="15"/>
  <c r="E77" i="15"/>
  <c r="E182" i="15"/>
  <c r="E285" i="15"/>
  <c r="E269" i="15"/>
  <c r="E267" i="15"/>
  <c r="E315" i="15"/>
  <c r="E310" i="15"/>
  <c r="E234" i="15"/>
  <c r="E177" i="15"/>
  <c r="E304" i="15"/>
  <c r="E126" i="15"/>
  <c r="E164" i="15"/>
  <c r="E128" i="15"/>
  <c r="E137" i="15"/>
  <c r="E235" i="15"/>
  <c r="E298" i="15"/>
  <c r="E193" i="15"/>
  <c r="E99" i="15"/>
  <c r="E174" i="15"/>
  <c r="E141" i="15"/>
  <c r="E63" i="15"/>
  <c r="E41" i="15"/>
  <c r="E91" i="15"/>
  <c r="E179" i="15"/>
  <c r="E79" i="15"/>
  <c r="E73" i="15"/>
  <c r="E113" i="15"/>
  <c r="E257" i="15"/>
  <c r="E295" i="15"/>
  <c r="E314" i="15"/>
  <c r="E145" i="15"/>
  <c r="E303" i="15"/>
  <c r="E134" i="15"/>
  <c r="E229" i="15"/>
  <c r="E135" i="15"/>
  <c r="E67" i="15"/>
  <c r="E83" i="15"/>
  <c r="E69" i="15"/>
  <c r="E305" i="15"/>
  <c r="E249" i="15"/>
  <c r="E297" i="15"/>
  <c r="E230" i="15"/>
  <c r="E243" i="15"/>
  <c r="E168" i="15"/>
  <c r="E259" i="15"/>
  <c r="E159" i="15"/>
  <c r="E115" i="15"/>
  <c r="E242" i="15"/>
  <c r="E102" i="15"/>
  <c r="E172" i="15"/>
  <c r="E299" i="15"/>
  <c r="E98" i="15"/>
  <c r="E156" i="15"/>
  <c r="E140" i="15"/>
  <c r="E240" i="15"/>
  <c r="E142" i="15"/>
  <c r="E306" i="15"/>
  <c r="E124" i="15"/>
  <c r="E75" i="15"/>
  <c r="E86" i="15"/>
  <c r="E236" i="15"/>
  <c r="E71" i="15"/>
  <c r="B47" i="15"/>
  <c r="E70" i="15"/>
  <c r="E223" i="15"/>
  <c r="E194" i="15"/>
  <c r="E288" i="15"/>
  <c r="E153" i="15"/>
  <c r="E107" i="15"/>
  <c r="E266" i="15"/>
  <c r="E232" i="15"/>
  <c r="E176" i="15"/>
  <c r="E199" i="15"/>
  <c r="E212" i="15"/>
  <c r="E192" i="15"/>
  <c r="E173" i="15"/>
  <c r="E195" i="15"/>
  <c r="E94" i="15"/>
  <c r="E178" i="15"/>
  <c r="E81" i="15"/>
  <c r="E127" i="15"/>
  <c r="E289" i="15"/>
  <c r="E210" i="15"/>
  <c r="E302" i="15"/>
  <c r="E246" i="15"/>
  <c r="E247" i="15"/>
  <c r="E272" i="15"/>
  <c r="E244" i="15"/>
  <c r="E197" i="15"/>
  <c r="E316" i="15"/>
  <c r="E245" i="15"/>
  <c r="E169" i="15"/>
  <c r="E260" i="15"/>
  <c r="E308" i="15"/>
  <c r="E160" i="15"/>
  <c r="E237" i="15"/>
  <c r="E294" i="15"/>
  <c r="E214" i="15"/>
  <c r="E165" i="15"/>
  <c r="E221" i="15"/>
  <c r="E170" i="15"/>
  <c r="E154" i="15"/>
  <c r="E82" i="15"/>
  <c r="E284" i="15"/>
  <c r="E268" i="15"/>
  <c r="E95" i="15"/>
  <c r="E74" i="15"/>
  <c r="E122" i="15"/>
  <c r="E80" i="15"/>
  <c r="E88" i="15"/>
  <c r="E203" i="15"/>
  <c r="E119" i="15"/>
  <c r="E39" i="15"/>
  <c r="E273" i="15"/>
  <c r="E318" i="15"/>
  <c r="E202" i="15"/>
  <c r="E287" i="15"/>
  <c r="E231" i="15"/>
  <c r="E215" i="15"/>
  <c r="E262" i="15"/>
  <c r="E209" i="15"/>
  <c r="E151" i="15"/>
  <c r="E320" i="15"/>
  <c r="E321" i="15"/>
  <c r="E158" i="15"/>
  <c r="E263" i="15"/>
  <c r="E311" i="15"/>
  <c r="E161" i="15"/>
  <c r="E180" i="15"/>
  <c r="E216" i="15"/>
  <c r="E166" i="15"/>
  <c r="E222" i="15"/>
  <c r="E171" i="15"/>
  <c r="E248" i="15"/>
  <c r="E319" i="15"/>
  <c r="E114" i="15"/>
  <c r="E220" i="15"/>
  <c r="E68" i="15"/>
  <c r="E118" i="15"/>
  <c r="E227" i="15"/>
  <c r="E87" i="15"/>
  <c r="E200" i="15"/>
  <c r="E207" i="15"/>
  <c r="E143" i="15"/>
  <c r="E152" i="15"/>
  <c r="E307" i="15"/>
  <c r="E211" i="15"/>
  <c r="E111" i="15"/>
  <c r="E261" i="15"/>
  <c r="E309" i="15"/>
  <c r="E133" i="15"/>
  <c r="E218" i="15"/>
  <c r="E224" i="15"/>
  <c r="E162" i="15"/>
  <c r="E250" i="15"/>
  <c r="E251" i="15"/>
  <c r="E149" i="15"/>
  <c r="E104" i="15"/>
  <c r="E89" i="15"/>
  <c r="E225" i="15"/>
  <c r="E238" i="15"/>
  <c r="E101" i="15"/>
  <c r="E280" i="15"/>
  <c r="E312" i="15"/>
  <c r="E76" i="15"/>
  <c r="E125" i="15"/>
  <c r="E105" i="15"/>
  <c r="R52" i="17" l="1"/>
  <c r="R17" i="17"/>
  <c r="R23" i="17"/>
  <c r="R49" i="17"/>
  <c r="R63" i="17"/>
  <c r="R81" i="17"/>
  <c r="R39" i="17"/>
  <c r="R77" i="17"/>
  <c r="R79" i="17"/>
  <c r="Q8" i="16"/>
  <c r="Q23" i="16"/>
  <c r="Q36" i="16"/>
  <c r="R6" i="17"/>
  <c r="R55" i="17"/>
  <c r="R20" i="17"/>
  <c r="R47" i="17"/>
  <c r="Q19" i="16"/>
  <c r="Q69" i="16"/>
  <c r="Q22" i="16"/>
  <c r="Q43" i="16"/>
  <c r="Q30" i="16"/>
  <c r="Q59" i="16"/>
  <c r="Q39" i="16"/>
  <c r="Q12" i="16"/>
  <c r="Q26" i="16"/>
  <c r="Q55" i="16"/>
  <c r="Q44" i="16"/>
  <c r="Q11" i="16"/>
  <c r="Q56" i="16"/>
  <c r="Q40" i="16"/>
  <c r="Q15" i="16"/>
  <c r="Q51" i="16"/>
  <c r="H4" i="16"/>
  <c r="P4" i="16"/>
  <c r="R68" i="17"/>
  <c r="R44" i="17"/>
  <c r="R76" i="17"/>
  <c r="R69" i="17"/>
  <c r="R56" i="17"/>
  <c r="R65" i="17"/>
  <c r="Q3" i="16"/>
  <c r="Q65" i="16"/>
  <c r="Q60" i="16"/>
  <c r="Q35" i="16"/>
  <c r="Q52" i="16"/>
  <c r="Q72" i="16"/>
  <c r="Q27" i="16"/>
  <c r="Q47" i="16"/>
  <c r="Q31" i="16"/>
  <c r="Q64" i="16"/>
  <c r="Q20" i="16"/>
  <c r="Q14" i="16"/>
  <c r="Q9" i="16"/>
  <c r="Q25" i="16"/>
  <c r="Q42" i="16"/>
  <c r="Q58" i="16"/>
  <c r="Q75" i="16"/>
  <c r="Q37" i="16"/>
  <c r="Q53" i="16"/>
  <c r="Q66" i="16"/>
  <c r="Q82" i="16"/>
  <c r="Q68" i="16"/>
  <c r="Q24" i="16"/>
  <c r="Q18" i="16"/>
  <c r="Q13" i="16"/>
  <c r="Q29" i="16"/>
  <c r="Q46" i="16"/>
  <c r="Q63" i="16"/>
  <c r="Q79" i="16"/>
  <c r="Q41" i="16"/>
  <c r="Q57" i="16"/>
  <c r="Q70" i="16"/>
  <c r="Q80" i="16"/>
  <c r="Q28" i="16"/>
  <c r="Q6" i="16"/>
  <c r="Q17" i="16"/>
  <c r="Q33" i="16"/>
  <c r="Q50" i="16"/>
  <c r="Q67" i="16"/>
  <c r="Q83" i="16"/>
  <c r="Q45" i="16"/>
  <c r="Q61" i="16"/>
  <c r="Q74" i="16"/>
  <c r="Q84" i="16"/>
  <c r="Q32" i="16"/>
  <c r="Q10" i="16"/>
  <c r="Q5" i="16"/>
  <c r="Q21" i="16"/>
  <c r="Q38" i="16"/>
  <c r="Q54" i="16"/>
  <c r="Q71" i="16"/>
  <c r="Q4" i="16"/>
  <c r="Q49" i="16"/>
  <c r="Q62" i="16"/>
  <c r="Q78" i="16"/>
  <c r="Q81" i="16"/>
  <c r="Q7" i="16"/>
  <c r="Q34" i="16"/>
  <c r="Q73" i="16"/>
  <c r="Q48" i="16"/>
  <c r="Q77" i="16"/>
  <c r="Q76" i="16"/>
  <c r="R40" i="17"/>
  <c r="R57" i="17"/>
  <c r="R9" i="17"/>
  <c r="R73" i="17"/>
  <c r="R80" i="17"/>
  <c r="R60" i="17"/>
  <c r="R37" i="17"/>
  <c r="R4" i="17"/>
  <c r="R5" i="17"/>
  <c r="R24" i="17"/>
  <c r="R15" i="17"/>
  <c r="R46" i="17"/>
  <c r="R78" i="17"/>
  <c r="R28" i="17"/>
  <c r="R11" i="17"/>
  <c r="R13" i="17"/>
  <c r="R35" i="17"/>
  <c r="R51" i="17"/>
  <c r="R83" i="17"/>
  <c r="R66" i="17"/>
  <c r="R22" i="17"/>
  <c r="R54" i="17"/>
  <c r="R30" i="17"/>
  <c r="R21" i="17"/>
  <c r="R32" i="17"/>
  <c r="R42" i="17"/>
  <c r="R67" i="17"/>
  <c r="R7" i="17"/>
  <c r="R34" i="17"/>
  <c r="R18" i="17"/>
  <c r="R43" i="17"/>
  <c r="R62" i="17"/>
  <c r="R16" i="17"/>
  <c r="R27" i="17"/>
  <c r="R45" i="17"/>
  <c r="R58" i="17"/>
  <c r="R74" i="17"/>
  <c r="R10" i="17"/>
  <c r="R36" i="17"/>
  <c r="R31" i="17"/>
  <c r="R59" i="17"/>
  <c r="R75" i="17"/>
  <c r="R19" i="17"/>
  <c r="R50" i="17"/>
  <c r="R82" i="17"/>
  <c r="R14" i="17"/>
  <c r="R53" i="17"/>
  <c r="R38" i="17"/>
  <c r="R70" i="17"/>
  <c r="R12" i="17"/>
  <c r="R25" i="17"/>
  <c r="R61" i="17"/>
  <c r="R8" i="17"/>
  <c r="R33" i="17"/>
  <c r="R64" i="17"/>
  <c r="R72" i="17"/>
  <c r="R48" i="17"/>
  <c r="R71" i="17"/>
  <c r="R26" i="17"/>
  <c r="R41" i="17"/>
  <c r="R84" i="17"/>
  <c r="R3" i="17"/>
  <c r="G4" i="17"/>
  <c r="Q4" i="17"/>
  <c r="T3" i="17" s="1"/>
  <c r="G4" i="16"/>
  <c r="F5" i="16"/>
  <c r="H5" i="16" s="1"/>
  <c r="O15" i="16"/>
  <c r="P15" i="16" s="1"/>
  <c r="O45" i="16"/>
  <c r="P45" i="16" s="1"/>
  <c r="O8" i="16"/>
  <c r="P8" i="16" s="1"/>
  <c r="B48" i="15"/>
  <c r="S5" i="16" l="1"/>
  <c r="S3" i="16"/>
  <c r="G5" i="17"/>
  <c r="I4" i="17"/>
  <c r="H4" i="17"/>
  <c r="T5" i="17"/>
  <c r="U3" i="17" s="1"/>
  <c r="U5" i="17" s="1"/>
  <c r="G5" i="16"/>
  <c r="F6" i="16"/>
  <c r="H6" i="16" s="1"/>
  <c r="B49" i="15"/>
  <c r="T3" i="16" l="1"/>
  <c r="T5" i="16" s="1"/>
  <c r="I5" i="17"/>
  <c r="G6" i="17"/>
  <c r="H5" i="17"/>
  <c r="F7" i="16"/>
  <c r="G6" i="16"/>
  <c r="B50" i="15"/>
  <c r="F8" i="16" l="1"/>
  <c r="H8" i="16" s="1"/>
  <c r="H7" i="16"/>
  <c r="G7" i="17"/>
  <c r="I6" i="17"/>
  <c r="H6" i="17"/>
  <c r="G7" i="16"/>
  <c r="B51" i="15"/>
  <c r="G8" i="16" l="1"/>
  <c r="F9" i="16"/>
  <c r="H9" i="16" s="1"/>
  <c r="I7" i="17"/>
  <c r="H7" i="17"/>
  <c r="G8" i="17"/>
  <c r="B52" i="15"/>
  <c r="G9" i="16" l="1"/>
  <c r="F10" i="16"/>
  <c r="H10" i="16" s="1"/>
  <c r="I8" i="17"/>
  <c r="G9" i="17"/>
  <c r="H8" i="17"/>
  <c r="B53" i="15"/>
  <c r="G10" i="16" l="1"/>
  <c r="F11" i="16"/>
  <c r="H11" i="16" s="1"/>
  <c r="G10" i="17"/>
  <c r="I9" i="17"/>
  <c r="H9" i="17"/>
  <c r="B54" i="15"/>
  <c r="F12" i="16" l="1"/>
  <c r="H12" i="16" s="1"/>
  <c r="G11" i="16"/>
  <c r="I10" i="17"/>
  <c r="H10" i="17"/>
  <c r="G11" i="17"/>
  <c r="B55" i="15"/>
  <c r="F13" i="16" l="1"/>
  <c r="H13" i="16" s="1"/>
  <c r="G12" i="16"/>
  <c r="G12" i="17"/>
  <c r="I11" i="17"/>
  <c r="H11" i="17"/>
  <c r="B56" i="15"/>
  <c r="F14" i="16" l="1"/>
  <c r="H14" i="16" s="1"/>
  <c r="G13" i="16"/>
  <c r="G13" i="17"/>
  <c r="I12" i="17"/>
  <c r="H12" i="17"/>
  <c r="B57" i="15"/>
  <c r="G14" i="16" l="1"/>
  <c r="F15" i="16"/>
  <c r="H15" i="16" s="1"/>
  <c r="I13" i="17"/>
  <c r="G14" i="17"/>
  <c r="H13" i="17"/>
  <c r="B58" i="15"/>
  <c r="F16" i="16" l="1"/>
  <c r="H16" i="16" s="1"/>
  <c r="G15" i="16"/>
  <c r="G15" i="17"/>
  <c r="I14" i="17"/>
  <c r="H14" i="17"/>
  <c r="B59" i="15"/>
  <c r="G16" i="16" l="1"/>
  <c r="F17" i="16"/>
  <c r="H17" i="16" s="1"/>
  <c r="G16" i="17"/>
  <c r="I15" i="17"/>
  <c r="H15" i="17"/>
  <c r="B60" i="15"/>
  <c r="F18" i="16" l="1"/>
  <c r="H18" i="16" s="1"/>
  <c r="G17" i="16"/>
  <c r="I16" i="17"/>
  <c r="G17" i="17"/>
  <c r="H16" i="17"/>
  <c r="B61" i="15"/>
  <c r="F19" i="16" l="1"/>
  <c r="H19" i="16" s="1"/>
  <c r="G18" i="16"/>
  <c r="G18" i="17"/>
  <c r="I17" i="17"/>
  <c r="H17" i="17"/>
  <c r="B62" i="15"/>
  <c r="G19" i="16" l="1"/>
  <c r="F20" i="16"/>
  <c r="H20" i="16" s="1"/>
  <c r="I18" i="17"/>
  <c r="G19" i="17"/>
  <c r="H18" i="17"/>
  <c r="B63" i="15"/>
  <c r="F21" i="16" l="1"/>
  <c r="H21" i="16" s="1"/>
  <c r="G20" i="16"/>
  <c r="G20" i="17"/>
  <c r="I19" i="17"/>
  <c r="H19" i="17"/>
  <c r="B64" i="15"/>
  <c r="G21" i="16" l="1"/>
  <c r="F22" i="16"/>
  <c r="H22" i="16" s="1"/>
  <c r="G21" i="17"/>
  <c r="I20" i="17"/>
  <c r="H20" i="17"/>
  <c r="B65" i="15"/>
  <c r="G22" i="16" l="1"/>
  <c r="F23" i="16"/>
  <c r="H23" i="16" s="1"/>
  <c r="G22" i="17"/>
  <c r="I21" i="17"/>
  <c r="H21" i="17"/>
  <c r="B66" i="15"/>
  <c r="F24" i="16" l="1"/>
  <c r="H24" i="16" s="1"/>
  <c r="G23" i="16"/>
  <c r="G23" i="17"/>
  <c r="I22" i="17"/>
  <c r="H22" i="17"/>
  <c r="B67" i="15"/>
  <c r="G24" i="16" l="1"/>
  <c r="F25" i="16"/>
  <c r="H25" i="16" s="1"/>
  <c r="I23" i="17"/>
  <c r="G24" i="17"/>
  <c r="H23" i="17"/>
  <c r="B68" i="15"/>
  <c r="G25" i="16" l="1"/>
  <c r="F26" i="16"/>
  <c r="H26" i="16" s="1"/>
  <c r="G25" i="17"/>
  <c r="I24" i="17"/>
  <c r="H24" i="17"/>
  <c r="B69" i="15"/>
  <c r="F27" i="16" l="1"/>
  <c r="H27" i="16" s="1"/>
  <c r="G26" i="16"/>
  <c r="I25" i="17"/>
  <c r="G26" i="17"/>
  <c r="H25" i="17"/>
  <c r="B70" i="15"/>
  <c r="G27" i="16" l="1"/>
  <c r="F28" i="16"/>
  <c r="H28" i="16" s="1"/>
  <c r="I26" i="17"/>
  <c r="G27" i="17"/>
  <c r="H26" i="17"/>
  <c r="F29" i="16"/>
  <c r="H29" i="16" s="1"/>
  <c r="G28" i="16"/>
  <c r="B71" i="15"/>
  <c r="G28" i="17" l="1"/>
  <c r="I27" i="17"/>
  <c r="H27" i="17"/>
  <c r="F30" i="16"/>
  <c r="H30" i="16" s="1"/>
  <c r="G29" i="16"/>
  <c r="B72" i="15"/>
  <c r="I28" i="17" l="1"/>
  <c r="G29" i="17"/>
  <c r="H28" i="17"/>
  <c r="F31" i="16"/>
  <c r="H31" i="16" s="1"/>
  <c r="G30" i="16"/>
  <c r="B73" i="15"/>
  <c r="G30" i="17" l="1"/>
  <c r="I29" i="17"/>
  <c r="H29" i="17"/>
  <c r="F32" i="16"/>
  <c r="H32" i="16" s="1"/>
  <c r="G31" i="16"/>
  <c r="B74" i="15"/>
  <c r="G31" i="17" l="1"/>
  <c r="I30" i="17"/>
  <c r="H30" i="17"/>
  <c r="F33" i="16"/>
  <c r="H33" i="16" s="1"/>
  <c r="G32" i="16"/>
  <c r="B75" i="15"/>
  <c r="I31" i="17" l="1"/>
  <c r="G32" i="17"/>
  <c r="H31" i="17"/>
  <c r="F34" i="16"/>
  <c r="H34" i="16" s="1"/>
  <c r="G33" i="16"/>
  <c r="B76" i="15"/>
  <c r="G33" i="17" l="1"/>
  <c r="I32" i="17"/>
  <c r="H32" i="17"/>
  <c r="F35" i="16"/>
  <c r="H35" i="16" s="1"/>
  <c r="G34" i="16"/>
  <c r="B77" i="15"/>
  <c r="G34" i="17" l="1"/>
  <c r="I33" i="17"/>
  <c r="H33" i="17"/>
  <c r="F36" i="16"/>
  <c r="H36" i="16" s="1"/>
  <c r="G35" i="16"/>
  <c r="B78" i="15"/>
  <c r="G35" i="17" l="1"/>
  <c r="I34" i="17"/>
  <c r="H34" i="17"/>
  <c r="F37" i="16"/>
  <c r="H37" i="16" s="1"/>
  <c r="G36" i="16"/>
  <c r="B79" i="15"/>
  <c r="G36" i="17" l="1"/>
  <c r="I35" i="17"/>
  <c r="H35" i="17"/>
  <c r="F38" i="16"/>
  <c r="H38" i="16" s="1"/>
  <c r="G37" i="16"/>
  <c r="B80" i="15"/>
  <c r="G37" i="17" l="1"/>
  <c r="I36" i="17"/>
  <c r="H36" i="17"/>
  <c r="F39" i="16"/>
  <c r="H39" i="16" s="1"/>
  <c r="G38" i="16"/>
  <c r="B81" i="15"/>
  <c r="G38" i="17" l="1"/>
  <c r="I37" i="17"/>
  <c r="H37" i="17"/>
  <c r="F40" i="16"/>
  <c r="H40" i="16" s="1"/>
  <c r="G39" i="16"/>
  <c r="B82" i="15"/>
  <c r="I38" i="17" l="1"/>
  <c r="G39" i="17"/>
  <c r="H38" i="17"/>
  <c r="F41" i="16"/>
  <c r="H41" i="16" s="1"/>
  <c r="G40" i="16"/>
  <c r="B83" i="15"/>
  <c r="G40" i="17" l="1"/>
  <c r="I39" i="17"/>
  <c r="H39" i="17"/>
  <c r="F42" i="16"/>
  <c r="H42" i="16" s="1"/>
  <c r="G41" i="16"/>
  <c r="B84" i="15"/>
  <c r="G41" i="17" l="1"/>
  <c r="I40" i="17"/>
  <c r="H40" i="17"/>
  <c r="F43" i="16"/>
  <c r="H43" i="16" s="1"/>
  <c r="G42" i="16"/>
  <c r="B85" i="15"/>
  <c r="I41" i="17" l="1"/>
  <c r="G42" i="17"/>
  <c r="H41" i="17"/>
  <c r="G43" i="16"/>
  <c r="F44" i="16"/>
  <c r="H44" i="16" s="1"/>
  <c r="B86" i="15"/>
  <c r="G43" i="17" l="1"/>
  <c r="I42" i="17"/>
  <c r="H42" i="17"/>
  <c r="F45" i="16"/>
  <c r="H45" i="16" s="1"/>
  <c r="G44" i="16"/>
  <c r="B87" i="15"/>
  <c r="G44" i="17" l="1"/>
  <c r="I43" i="17"/>
  <c r="H43" i="17"/>
  <c r="F46" i="16"/>
  <c r="H46" i="16" s="1"/>
  <c r="G45" i="16"/>
  <c r="B88" i="15"/>
  <c r="G45" i="17" l="1"/>
  <c r="I44" i="17"/>
  <c r="H44" i="17"/>
  <c r="F47" i="16"/>
  <c r="H47" i="16" s="1"/>
  <c r="G46" i="16"/>
  <c r="B89" i="15"/>
  <c r="I45" i="17" l="1"/>
  <c r="G46" i="17"/>
  <c r="H45" i="17"/>
  <c r="F48" i="16"/>
  <c r="H48" i="16" s="1"/>
  <c r="G47" i="16"/>
  <c r="B90" i="15"/>
  <c r="I46" i="17" l="1"/>
  <c r="G47" i="17"/>
  <c r="H46" i="17"/>
  <c r="F49" i="16"/>
  <c r="H49" i="16" s="1"/>
  <c r="G48" i="16"/>
  <c r="B91" i="15"/>
  <c r="G48" i="17" l="1"/>
  <c r="I47" i="17"/>
  <c r="H47" i="17"/>
  <c r="F50" i="16"/>
  <c r="H50" i="16" s="1"/>
  <c r="G49" i="16"/>
  <c r="B92" i="15"/>
  <c r="G49" i="17" l="1"/>
  <c r="I48" i="17"/>
  <c r="H48" i="17"/>
  <c r="F51" i="16"/>
  <c r="H51" i="16" s="1"/>
  <c r="G50" i="16"/>
  <c r="B93" i="15"/>
  <c r="I49" i="17" l="1"/>
  <c r="G50" i="17"/>
  <c r="H49" i="17"/>
  <c r="F52" i="16"/>
  <c r="H52" i="16" s="1"/>
  <c r="G51" i="16"/>
  <c r="B94" i="15"/>
  <c r="G51" i="17" l="1"/>
  <c r="I50" i="17"/>
  <c r="H50" i="17"/>
  <c r="F53" i="16"/>
  <c r="H53" i="16" s="1"/>
  <c r="G52" i="16"/>
  <c r="B95" i="15"/>
  <c r="G52" i="17" l="1"/>
  <c r="I51" i="17"/>
  <c r="H51" i="17"/>
  <c r="F54" i="16"/>
  <c r="H54" i="16" s="1"/>
  <c r="G53" i="16"/>
  <c r="B96" i="15"/>
  <c r="G53" i="17" l="1"/>
  <c r="I52" i="17"/>
  <c r="H52" i="17"/>
  <c r="F55" i="16"/>
  <c r="H55" i="16" s="1"/>
  <c r="G54" i="16"/>
  <c r="B97" i="15"/>
  <c r="I53" i="17" l="1"/>
  <c r="G54" i="17"/>
  <c r="H53" i="17"/>
  <c r="F56" i="16"/>
  <c r="H56" i="16" s="1"/>
  <c r="G55" i="16"/>
  <c r="B98" i="15"/>
  <c r="I54" i="17" l="1"/>
  <c r="G55" i="17"/>
  <c r="H54" i="17"/>
  <c r="F57" i="16"/>
  <c r="H57" i="16" s="1"/>
  <c r="G56" i="16"/>
  <c r="B99" i="15"/>
  <c r="G56" i="17" l="1"/>
  <c r="I55" i="17"/>
  <c r="H55" i="17"/>
  <c r="F58" i="16"/>
  <c r="H58" i="16" s="1"/>
  <c r="G57" i="16"/>
  <c r="B100" i="15"/>
  <c r="G57" i="17" l="1"/>
  <c r="I56" i="17"/>
  <c r="H56" i="17"/>
  <c r="F59" i="16"/>
  <c r="H59" i="16" s="1"/>
  <c r="G58" i="16"/>
  <c r="B101" i="15"/>
  <c r="I57" i="17" l="1"/>
  <c r="G58" i="17"/>
  <c r="H57" i="17"/>
  <c r="G59" i="16"/>
  <c r="F60" i="16"/>
  <c r="H60" i="16" s="1"/>
  <c r="B102" i="15"/>
  <c r="G59" i="17" l="1"/>
  <c r="I58" i="17"/>
  <c r="H58" i="17"/>
  <c r="F61" i="16"/>
  <c r="H61" i="16" s="1"/>
  <c r="G60" i="16"/>
  <c r="B103" i="15"/>
  <c r="G60" i="17" l="1"/>
  <c r="I59" i="17"/>
  <c r="H59" i="17"/>
  <c r="F62" i="16"/>
  <c r="H62" i="16" s="1"/>
  <c r="G61" i="16"/>
  <c r="B104" i="15"/>
  <c r="G61" i="17" l="1"/>
  <c r="I60" i="17"/>
  <c r="H60" i="17"/>
  <c r="F63" i="16"/>
  <c r="H63" i="16" s="1"/>
  <c r="G62" i="16"/>
  <c r="B105" i="15"/>
  <c r="I61" i="17" l="1"/>
  <c r="G62" i="17"/>
  <c r="H61" i="17"/>
  <c r="F64" i="16"/>
  <c r="H64" i="16" s="1"/>
  <c r="G63" i="16"/>
  <c r="B106" i="15"/>
  <c r="I62" i="17" l="1"/>
  <c r="G63" i="17"/>
  <c r="H62" i="17"/>
  <c r="F65" i="16"/>
  <c r="H65" i="16" s="1"/>
  <c r="G64" i="16"/>
  <c r="B107" i="15"/>
  <c r="G64" i="17" l="1"/>
  <c r="I63" i="17"/>
  <c r="H63" i="17"/>
  <c r="F66" i="16"/>
  <c r="H66" i="16" s="1"/>
  <c r="G65" i="16"/>
  <c r="B108" i="15"/>
  <c r="G65" i="17" l="1"/>
  <c r="I64" i="17"/>
  <c r="H64" i="17"/>
  <c r="F67" i="16"/>
  <c r="H67" i="16" s="1"/>
  <c r="G66" i="16"/>
  <c r="B109" i="15"/>
  <c r="I65" i="17" l="1"/>
  <c r="G66" i="17"/>
  <c r="H65" i="17"/>
  <c r="F68" i="16"/>
  <c r="H68" i="16" s="1"/>
  <c r="G67" i="16"/>
  <c r="B110" i="15"/>
  <c r="G67" i="17" l="1"/>
  <c r="I66" i="17"/>
  <c r="H66" i="17"/>
  <c r="F69" i="16"/>
  <c r="H69" i="16" s="1"/>
  <c r="G68" i="16"/>
  <c r="B111" i="15"/>
  <c r="G68" i="17" l="1"/>
  <c r="I67" i="17"/>
  <c r="H67" i="17"/>
  <c r="F70" i="16"/>
  <c r="H70" i="16" s="1"/>
  <c r="G69" i="16"/>
  <c r="B112" i="15"/>
  <c r="G69" i="17" l="1"/>
  <c r="I68" i="17"/>
  <c r="H68" i="17"/>
  <c r="F71" i="16"/>
  <c r="H71" i="16" s="1"/>
  <c r="G70" i="16"/>
  <c r="B113" i="15"/>
  <c r="I69" i="17" l="1"/>
  <c r="G70" i="17"/>
  <c r="H69" i="17"/>
  <c r="F72" i="16"/>
  <c r="H72" i="16" s="1"/>
  <c r="G71" i="16"/>
  <c r="B114" i="15"/>
  <c r="I70" i="17" l="1"/>
  <c r="G71" i="17"/>
  <c r="H70" i="17"/>
  <c r="F73" i="16"/>
  <c r="H73" i="16" s="1"/>
  <c r="G72" i="16"/>
  <c r="B115" i="15"/>
  <c r="G72" i="17" l="1"/>
  <c r="I71" i="17"/>
  <c r="H71" i="17"/>
  <c r="F74" i="16"/>
  <c r="H74" i="16" s="1"/>
  <c r="G73" i="16"/>
  <c r="B116" i="15"/>
  <c r="G73" i="17" l="1"/>
  <c r="I72" i="17"/>
  <c r="H72" i="17"/>
  <c r="F75" i="16"/>
  <c r="H75" i="16" s="1"/>
  <c r="G74" i="16"/>
  <c r="B117" i="15"/>
  <c r="I73" i="17" l="1"/>
  <c r="G74" i="17"/>
  <c r="H73" i="17"/>
  <c r="F76" i="16"/>
  <c r="H76" i="16" s="1"/>
  <c r="G75" i="16"/>
  <c r="B118" i="15"/>
  <c r="G75" i="17" l="1"/>
  <c r="I74" i="17"/>
  <c r="H74" i="17"/>
  <c r="F77" i="16"/>
  <c r="H77" i="16" s="1"/>
  <c r="G76" i="16"/>
  <c r="B119" i="15"/>
  <c r="G76" i="17" l="1"/>
  <c r="I75" i="17"/>
  <c r="H75" i="17"/>
  <c r="F78" i="16"/>
  <c r="H78" i="16" s="1"/>
  <c r="G77" i="16"/>
  <c r="B120" i="15"/>
  <c r="G77" i="17" l="1"/>
  <c r="I76" i="17"/>
  <c r="H76" i="17"/>
  <c r="F79" i="16"/>
  <c r="H79" i="16" s="1"/>
  <c r="G78" i="16"/>
  <c r="B121" i="15"/>
  <c r="I77" i="17" l="1"/>
  <c r="G78" i="17"/>
  <c r="H77" i="17"/>
  <c r="F80" i="16"/>
  <c r="H80" i="16" s="1"/>
  <c r="G79" i="16"/>
  <c r="B122" i="15"/>
  <c r="I78" i="17" l="1"/>
  <c r="G79" i="17"/>
  <c r="H78" i="17"/>
  <c r="F81" i="16"/>
  <c r="H81" i="16" s="1"/>
  <c r="G80" i="16"/>
  <c r="B123" i="15"/>
  <c r="G80" i="17" l="1"/>
  <c r="I79" i="17"/>
  <c r="H79" i="17"/>
  <c r="F82" i="16"/>
  <c r="H82" i="16" s="1"/>
  <c r="G81" i="16"/>
  <c r="B124" i="15"/>
  <c r="G81" i="17" l="1"/>
  <c r="I80" i="17"/>
  <c r="H80" i="17"/>
  <c r="F83" i="16"/>
  <c r="H83" i="16" s="1"/>
  <c r="G82" i="16"/>
  <c r="B125" i="15"/>
  <c r="I81" i="17" l="1"/>
  <c r="G82" i="17"/>
  <c r="H81" i="17"/>
  <c r="F84" i="16"/>
  <c r="H84" i="16" s="1"/>
  <c r="J5" i="16" s="1"/>
  <c r="G83" i="16"/>
  <c r="B126" i="15"/>
  <c r="G83" i="17" l="1"/>
  <c r="I82" i="17"/>
  <c r="H82" i="17"/>
  <c r="G84" i="16"/>
  <c r="J3" i="16" s="1"/>
  <c r="B127" i="15"/>
  <c r="G84" i="17" l="1"/>
  <c r="I83" i="17"/>
  <c r="H83" i="17"/>
  <c r="K3" i="16"/>
  <c r="K5" i="16" s="1"/>
  <c r="T8" i="16" s="1"/>
  <c r="B128" i="15"/>
  <c r="I84" i="17" l="1"/>
  <c r="K5" i="17" s="1"/>
  <c r="H84" i="17"/>
  <c r="K3" i="17" s="1"/>
  <c r="B129" i="15"/>
  <c r="L3" i="17" l="1"/>
  <c r="L5" i="17" s="1"/>
  <c r="U8" i="17" s="1"/>
  <c r="B130" i="15"/>
  <c r="B131" i="15" l="1"/>
  <c r="B132" i="15" l="1"/>
  <c r="B133" i="15" l="1"/>
  <c r="B134" i="15" l="1"/>
  <c r="B135" i="15" l="1"/>
  <c r="B136" i="15" l="1"/>
  <c r="B137" i="15" l="1"/>
  <c r="B138" i="15" l="1"/>
  <c r="B139" i="15" l="1"/>
  <c r="B140" i="15" l="1"/>
  <c r="B141" i="15" l="1"/>
  <c r="B142" i="15" l="1"/>
  <c r="B143" i="15" l="1"/>
  <c r="B144" i="15" l="1"/>
  <c r="B145" i="15" l="1"/>
  <c r="B146" i="15" l="1"/>
  <c r="B147" i="15" l="1"/>
  <c r="B148" i="15" l="1"/>
  <c r="B149" i="15" l="1"/>
  <c r="B150" i="15" l="1"/>
  <c r="B151" i="15" l="1"/>
  <c r="B152" i="15" l="1"/>
  <c r="B153" i="15" l="1"/>
  <c r="B154" i="15" l="1"/>
  <c r="B155" i="15" l="1"/>
  <c r="B156" i="15" l="1"/>
  <c r="B157" i="15" l="1"/>
  <c r="B158" i="15" l="1"/>
  <c r="B159" i="15" l="1"/>
  <c r="B160" i="15" l="1"/>
  <c r="B161" i="15" l="1"/>
  <c r="B162" i="15" l="1"/>
  <c r="B163" i="15" l="1"/>
  <c r="B164" i="15" l="1"/>
  <c r="B165" i="15" l="1"/>
  <c r="B166" i="15" l="1"/>
  <c r="B167" i="15" l="1"/>
  <c r="B168" i="15" l="1"/>
  <c r="B169" i="15" l="1"/>
  <c r="B170" i="15" l="1"/>
  <c r="B171" i="15" l="1"/>
  <c r="B172" i="15" l="1"/>
  <c r="B173" i="15" l="1"/>
  <c r="B174" i="15" l="1"/>
  <c r="B175" i="15" l="1"/>
  <c r="B176" i="15" l="1"/>
  <c r="B177" i="15" l="1"/>
  <c r="B178" i="15" l="1"/>
  <c r="B179" i="15" l="1"/>
  <c r="B180" i="15" l="1"/>
  <c r="B181" i="15" l="1"/>
  <c r="B182" i="15" l="1"/>
  <c r="B183" i="15" l="1"/>
  <c r="B184" i="15" l="1"/>
  <c r="B185" i="15" l="1"/>
  <c r="B186" i="15" l="1"/>
  <c r="B187" i="15" l="1"/>
  <c r="B188" i="15" l="1"/>
  <c r="B189" i="15" l="1"/>
  <c r="B190" i="15" l="1"/>
  <c r="B191" i="15" l="1"/>
  <c r="B192" i="15" l="1"/>
  <c r="B193" i="15" l="1"/>
  <c r="B194" i="15" l="1"/>
  <c r="B195" i="15" l="1"/>
  <c r="B196" i="15" l="1"/>
  <c r="B197" i="15" l="1"/>
  <c r="B198" i="15" l="1"/>
  <c r="B199" i="15" l="1"/>
  <c r="B200" i="15" l="1"/>
  <c r="B201" i="15" l="1"/>
  <c r="B202" i="15" l="1"/>
  <c r="B203" i="15" l="1"/>
  <c r="B204" i="15" l="1"/>
  <c r="B205" i="15" l="1"/>
  <c r="B206" i="15" l="1"/>
  <c r="B207" i="15" l="1"/>
  <c r="B208" i="15" l="1"/>
  <c r="B209" i="15" l="1"/>
  <c r="B210" i="15" l="1"/>
  <c r="B211" i="15" l="1"/>
  <c r="B212" i="15" l="1"/>
  <c r="B213" i="15" l="1"/>
  <c r="B214" i="15" l="1"/>
  <c r="B215" i="15" l="1"/>
  <c r="B216" i="15" l="1"/>
  <c r="B217" i="15" l="1"/>
  <c r="B218" i="15" l="1"/>
  <c r="B219" i="15" l="1"/>
  <c r="B220" i="15" l="1"/>
  <c r="B221" i="15" l="1"/>
  <c r="B222" i="15" l="1"/>
  <c r="B223" i="15" l="1"/>
  <c r="B224" i="15" l="1"/>
  <c r="B225" i="15" l="1"/>
  <c r="B226" i="15" l="1"/>
  <c r="B227" i="15" l="1"/>
  <c r="B228" i="15" l="1"/>
  <c r="B229" i="15" l="1"/>
  <c r="B230" i="15" l="1"/>
  <c r="B231" i="15" l="1"/>
  <c r="B232" i="15" l="1"/>
  <c r="B233" i="15" l="1"/>
  <c r="B234" i="15" l="1"/>
  <c r="B235" i="15" l="1"/>
  <c r="B236" i="15" l="1"/>
  <c r="B237" i="15" l="1"/>
  <c r="B238" i="15" l="1"/>
  <c r="B239" i="15" l="1"/>
  <c r="B240" i="15" l="1"/>
  <c r="B241" i="15" l="1"/>
  <c r="B242" i="15" l="1"/>
  <c r="B243" i="15" l="1"/>
  <c r="B244" i="15" l="1"/>
  <c r="B245" i="15" l="1"/>
  <c r="B246" i="15" l="1"/>
  <c r="B247" i="15" l="1"/>
  <c r="B248" i="15" l="1"/>
  <c r="B249" i="15" l="1"/>
  <c r="B250" i="15" l="1"/>
  <c r="B251" i="15" l="1"/>
  <c r="B252" i="15" l="1"/>
  <c r="B253" i="15" l="1"/>
  <c r="B254" i="15" l="1"/>
  <c r="B255" i="15" l="1"/>
  <c r="B256" i="15" l="1"/>
  <c r="B257" i="15" l="1"/>
  <c r="B258" i="15" l="1"/>
  <c r="B259" i="15" l="1"/>
  <c r="B260" i="15" l="1"/>
  <c r="B261" i="15" l="1"/>
  <c r="B262" i="15" l="1"/>
  <c r="B263" i="15" l="1"/>
  <c r="B264" i="15" l="1"/>
  <c r="B265" i="15" l="1"/>
  <c r="B266" i="15" l="1"/>
  <c r="B267" i="15" l="1"/>
  <c r="B268" i="15" l="1"/>
  <c r="B269" i="15" l="1"/>
  <c r="B270" i="15" l="1"/>
  <c r="B271" i="15" l="1"/>
  <c r="B272" i="15" l="1"/>
  <c r="B273" i="15" l="1"/>
  <c r="B274" i="15" l="1"/>
  <c r="B275" i="15" l="1"/>
  <c r="B276" i="15" l="1"/>
  <c r="B277" i="15" l="1"/>
  <c r="B278" i="15" l="1"/>
  <c r="B279" i="15" l="1"/>
  <c r="B280" i="15" l="1"/>
  <c r="B281" i="15" l="1"/>
  <c r="B282" i="15" l="1"/>
  <c r="B283" i="15" l="1"/>
  <c r="B284" i="15" l="1"/>
  <c r="B285" i="15" l="1"/>
  <c r="B286" i="15" l="1"/>
  <c r="B287" i="15" l="1"/>
  <c r="B288" i="15" l="1"/>
  <c r="B289" i="15" l="1"/>
  <c r="B290" i="15" l="1"/>
  <c r="B291" i="15" l="1"/>
  <c r="B292" i="15" l="1"/>
  <c r="B293" i="15" l="1"/>
  <c r="B294" i="15" l="1"/>
  <c r="B295" i="15" l="1"/>
  <c r="B296" i="15" l="1"/>
  <c r="B297" i="15" l="1"/>
  <c r="B298" i="15" l="1"/>
  <c r="B299" i="15" l="1"/>
  <c r="B300" i="15" l="1"/>
  <c r="B301" i="15" l="1"/>
  <c r="B302" i="15" l="1"/>
  <c r="B303" i="15" l="1"/>
  <c r="B304" i="15" l="1"/>
  <c r="B305" i="15" l="1"/>
  <c r="B306" i="15" l="1"/>
  <c r="B307" i="15" l="1"/>
  <c r="B308" i="15" l="1"/>
  <c r="B309" i="15" l="1"/>
  <c r="B310" i="15" l="1"/>
  <c r="B311" i="15" l="1"/>
  <c r="B312" i="15" l="1"/>
  <c r="B313" i="15" l="1"/>
  <c r="B314" i="15" l="1"/>
  <c r="B315" i="15" l="1"/>
  <c r="B316" i="15" l="1"/>
  <c r="B317" i="15" l="1"/>
  <c r="B318" i="15" l="1"/>
  <c r="B319" i="15" l="1"/>
  <c r="B320" i="15" l="1"/>
  <c r="B321" i="15" l="1"/>
  <c r="B322" i="15" l="1"/>
  <c r="B323" i="15" l="1"/>
  <c r="B324" i="15" l="1"/>
  <c r="B325" i="15" l="1"/>
  <c r="B326" i="15" l="1"/>
  <c r="B327" i="15" l="1"/>
  <c r="B328" i="15" l="1"/>
  <c r="B329" i="15" l="1"/>
  <c r="B330" i="15" l="1"/>
  <c r="B331" i="15" l="1"/>
  <c r="B332" i="15" l="1"/>
  <c r="B333" i="15" l="1"/>
  <c r="B334" i="15" l="1"/>
  <c r="B335" i="15" l="1"/>
  <c r="B336" i="15" l="1"/>
  <c r="B337" i="15" l="1"/>
  <c r="B338" i="15" l="1"/>
  <c r="B339" i="15" l="1"/>
  <c r="B340" i="15" l="1"/>
  <c r="B341" i="15" l="1"/>
  <c r="B342" i="15" l="1"/>
  <c r="B343" i="15" l="1"/>
  <c r="B344" i="15" l="1"/>
  <c r="B345" i="15" l="1"/>
  <c r="B346" i="15" l="1"/>
  <c r="B347" i="15" l="1"/>
  <c r="B348" i="15" l="1"/>
  <c r="B349" i="15" l="1"/>
  <c r="B350" i="15" l="1"/>
  <c r="B351" i="15" l="1"/>
  <c r="B352" i="15" l="1"/>
  <c r="B353" i="15" l="1"/>
  <c r="B354" i="15" l="1"/>
  <c r="B355" i="15" l="1"/>
  <c r="B356" i="15" l="1"/>
  <c r="B357" i="15" l="1"/>
  <c r="B358" i="15" l="1"/>
  <c r="B359" i="15" l="1"/>
  <c r="B360" i="15" l="1"/>
  <c r="B361" i="15" l="1"/>
  <c r="B362" i="15" l="1"/>
  <c r="B363" i="15" l="1"/>
  <c r="B364" i="15" l="1"/>
  <c r="B365" i="15" l="1"/>
  <c r="B366" i="15" l="1"/>
  <c r="B367" i="15" l="1"/>
  <c r="B368" i="15" l="1"/>
  <c r="B369" i="15" l="1"/>
  <c r="B370" i="15" l="1"/>
  <c r="B371" i="15" l="1"/>
  <c r="B372" i="15" l="1"/>
  <c r="B373" i="15" l="1"/>
  <c r="B374" i="15" l="1"/>
  <c r="B375" i="15" l="1"/>
  <c r="B376" i="15" l="1"/>
  <c r="B377" i="15" l="1"/>
  <c r="B378" i="15" l="1"/>
  <c r="B379" i="15" l="1"/>
  <c r="B380" i="15" l="1"/>
  <c r="B381" i="15" l="1"/>
  <c r="B382" i="15" l="1"/>
  <c r="B383" i="15" l="1"/>
  <c r="B384" i="15" l="1"/>
  <c r="B385" i="15" l="1"/>
  <c r="B386" i="15" l="1"/>
  <c r="B387" i="15" l="1"/>
  <c r="B388" i="15" l="1"/>
  <c r="B389" i="15" l="1"/>
  <c r="B390" i="15" l="1"/>
  <c r="B391" i="15" l="1"/>
  <c r="B392" i="15" l="1"/>
  <c r="B393" i="15" l="1"/>
  <c r="B394" i="15" l="1"/>
  <c r="B395" i="15" l="1"/>
  <c r="B396" i="15" l="1"/>
  <c r="B397" i="15" l="1"/>
  <c r="B398" i="15" l="1"/>
  <c r="B399" i="15" s="1"/>
  <c r="B400" i="15" s="1"/>
  <c r="B401" i="15" s="1"/>
  <c r="B402" i="15" s="1"/>
  <c r="B403" i="15" s="1"/>
  <c r="B404" i="15" s="1"/>
  <c r="B405" i="15" s="1"/>
  <c r="B406" i="15" s="1"/>
  <c r="B407" i="15" s="1"/>
  <c r="B408" i="15" s="1"/>
  <c r="B409" i="15" s="1"/>
  <c r="B410" i="15" s="1"/>
  <c r="B411" i="15" s="1"/>
  <c r="B412" i="15" s="1"/>
  <c r="B413" i="15" s="1"/>
  <c r="B414" i="15" s="1"/>
  <c r="B415" i="15" s="1"/>
  <c r="B416" i="15" s="1"/>
  <c r="B417" i="15" s="1"/>
  <c r="B418" i="15" s="1"/>
  <c r="B419" i="15" s="1"/>
  <c r="B420" i="15" s="1"/>
  <c r="B421" i="15" s="1"/>
  <c r="B3" i="2" l="1"/>
  <c r="N3" i="2" s="1"/>
  <c r="D84" i="2" l="1"/>
  <c r="E84" i="2"/>
  <c r="M84" i="2"/>
  <c r="N84" i="2" l="1"/>
  <c r="O84" i="2" s="1"/>
  <c r="F84" i="2"/>
  <c r="O83" i="13"/>
  <c r="O82" i="13"/>
  <c r="O81" i="13"/>
  <c r="O80" i="13"/>
  <c r="O79" i="13"/>
  <c r="O78" i="13"/>
  <c r="O77" i="13"/>
  <c r="O76" i="13"/>
  <c r="O75" i="13"/>
  <c r="O74" i="13"/>
  <c r="O73" i="13"/>
  <c r="O72" i="13"/>
  <c r="O71" i="13"/>
  <c r="O70" i="13"/>
  <c r="O69" i="13"/>
  <c r="O68" i="13"/>
  <c r="O67" i="13"/>
  <c r="O66" i="13"/>
  <c r="O65" i="13"/>
  <c r="O64" i="13"/>
  <c r="O63" i="13"/>
  <c r="O62" i="13"/>
  <c r="O61" i="13"/>
  <c r="O60" i="13"/>
  <c r="O59" i="13"/>
  <c r="O58" i="13"/>
  <c r="O57" i="13"/>
  <c r="O56" i="13"/>
  <c r="O55" i="13"/>
  <c r="O54" i="13"/>
  <c r="O53" i="13"/>
  <c r="O52" i="13"/>
  <c r="O51" i="13"/>
  <c r="O50" i="13"/>
  <c r="O49" i="13"/>
  <c r="O48" i="13"/>
  <c r="O47" i="13"/>
  <c r="O46" i="13"/>
  <c r="O45" i="13"/>
  <c r="O44" i="13"/>
  <c r="O43" i="13"/>
  <c r="O42" i="13"/>
  <c r="O41" i="13"/>
  <c r="O40" i="13"/>
  <c r="O39" i="13"/>
  <c r="O38" i="13"/>
  <c r="O37" i="13"/>
  <c r="O36" i="13"/>
  <c r="O35" i="13"/>
  <c r="O34" i="13"/>
  <c r="O33" i="13"/>
  <c r="O32" i="13"/>
  <c r="O31" i="13"/>
  <c r="O30" i="13"/>
  <c r="O29" i="13"/>
  <c r="O28" i="13"/>
  <c r="O27" i="13"/>
  <c r="O26" i="13"/>
  <c r="O25" i="13"/>
  <c r="O24" i="13"/>
  <c r="O23" i="13"/>
  <c r="O22" i="13"/>
  <c r="O21" i="13"/>
  <c r="O20" i="13"/>
  <c r="O19" i="13"/>
  <c r="O18" i="13"/>
  <c r="O17" i="13"/>
  <c r="O16" i="13"/>
  <c r="O15" i="13"/>
  <c r="O14" i="13"/>
  <c r="O13" i="13"/>
  <c r="O12" i="13"/>
  <c r="O11" i="13"/>
  <c r="O10" i="13"/>
  <c r="O9" i="13"/>
  <c r="O8" i="13"/>
  <c r="O7" i="13"/>
  <c r="O6" i="13"/>
  <c r="O5" i="13"/>
  <c r="S4" i="13"/>
  <c r="O4" i="13"/>
  <c r="J4" i="13"/>
  <c r="O3" i="13"/>
  <c r="F3" i="13"/>
  <c r="B3" i="13"/>
  <c r="N4" i="2"/>
  <c r="N5" i="2"/>
  <c r="N6" i="2"/>
  <c r="N7" i="2"/>
  <c r="N8" i="2"/>
  <c r="N9" i="2"/>
  <c r="N10" i="2"/>
  <c r="N11" i="2"/>
  <c r="N12" i="2"/>
  <c r="N13" i="2"/>
  <c r="N14" i="2"/>
  <c r="N15" i="2"/>
  <c r="N16" i="2"/>
  <c r="N17" i="2"/>
  <c r="N18" i="2"/>
  <c r="N19" i="2"/>
  <c r="N20" i="2"/>
  <c r="N21" i="2"/>
  <c r="N22" i="2"/>
  <c r="N23" i="2"/>
  <c r="N24" i="2"/>
  <c r="N25" i="2"/>
  <c r="N26" i="2"/>
  <c r="N27" i="2"/>
  <c r="N28" i="2"/>
  <c r="N29" i="2"/>
  <c r="N30" i="2"/>
  <c r="N31" i="2"/>
  <c r="N32" i="2"/>
  <c r="N33" i="2"/>
  <c r="N34" i="2"/>
  <c r="N35" i="2"/>
  <c r="N36" i="2"/>
  <c r="N37" i="2"/>
  <c r="N38" i="2"/>
  <c r="N39" i="2"/>
  <c r="N40" i="2"/>
  <c r="N41" i="2"/>
  <c r="N42" i="2"/>
  <c r="N43" i="2"/>
  <c r="N44" i="2"/>
  <c r="N45" i="2"/>
  <c r="N46" i="2"/>
  <c r="N47" i="2"/>
  <c r="N48" i="2"/>
  <c r="N49" i="2"/>
  <c r="N50" i="2"/>
  <c r="N51" i="2"/>
  <c r="N52" i="2"/>
  <c r="N53" i="2"/>
  <c r="N54" i="2"/>
  <c r="N55" i="2"/>
  <c r="N56" i="2"/>
  <c r="N57" i="2"/>
  <c r="N58" i="2"/>
  <c r="N59" i="2"/>
  <c r="N60" i="2"/>
  <c r="N61" i="2"/>
  <c r="N62" i="2"/>
  <c r="N63" i="2"/>
  <c r="N64" i="2"/>
  <c r="N65" i="2"/>
  <c r="N66" i="2"/>
  <c r="N67" i="2"/>
  <c r="N68" i="2"/>
  <c r="N69" i="2"/>
  <c r="N70" i="2"/>
  <c r="N71" i="2"/>
  <c r="N72" i="2"/>
  <c r="N73" i="2"/>
  <c r="N74" i="2"/>
  <c r="N75" i="2"/>
  <c r="N76" i="2"/>
  <c r="N77" i="2"/>
  <c r="N78" i="2"/>
  <c r="N79" i="2"/>
  <c r="N80" i="2"/>
  <c r="N81" i="2"/>
  <c r="N82" i="2"/>
  <c r="N83" i="2"/>
  <c r="O3" i="2"/>
  <c r="M3" i="12"/>
  <c r="D3" i="12"/>
  <c r="I81" i="13" l="1"/>
  <c r="I65" i="13"/>
  <c r="I49" i="13"/>
  <c r="I33" i="13"/>
  <c r="I17" i="13"/>
  <c r="I63" i="13"/>
  <c r="I80" i="13"/>
  <c r="I64" i="13"/>
  <c r="I48" i="13"/>
  <c r="I32" i="13"/>
  <c r="I16" i="13"/>
  <c r="I55" i="13"/>
  <c r="I78" i="13"/>
  <c r="I62" i="13"/>
  <c r="I46" i="13"/>
  <c r="I30" i="13"/>
  <c r="I14" i="13"/>
  <c r="I71" i="13"/>
  <c r="I77" i="13"/>
  <c r="I61" i="13"/>
  <c r="I45" i="13"/>
  <c r="I29" i="13"/>
  <c r="I13" i="13"/>
  <c r="I79" i="13"/>
  <c r="I76" i="13"/>
  <c r="I60" i="13"/>
  <c r="I44" i="13"/>
  <c r="I28" i="13"/>
  <c r="I12" i="13"/>
  <c r="I23" i="13"/>
  <c r="I75" i="13"/>
  <c r="I59" i="13"/>
  <c r="I43" i="13"/>
  <c r="I27" i="13"/>
  <c r="I11" i="13"/>
  <c r="I82" i="13"/>
  <c r="I66" i="13"/>
  <c r="I50" i="13"/>
  <c r="I34" i="13"/>
  <c r="I18" i="13"/>
  <c r="I72" i="13"/>
  <c r="I6" i="13"/>
  <c r="I53" i="13"/>
  <c r="I47" i="13"/>
  <c r="I36" i="13"/>
  <c r="I4" i="13"/>
  <c r="I83" i="13"/>
  <c r="I35" i="13"/>
  <c r="I19" i="13"/>
  <c r="I74" i="13"/>
  <c r="I58" i="13"/>
  <c r="I10" i="13"/>
  <c r="I15" i="13"/>
  <c r="I69" i="13"/>
  <c r="I68" i="13"/>
  <c r="I52" i="13"/>
  <c r="I20" i="13"/>
  <c r="I51" i="13"/>
  <c r="I7" i="13"/>
  <c r="I42" i="13"/>
  <c r="I73" i="13"/>
  <c r="I57" i="13"/>
  <c r="I41" i="13"/>
  <c r="I25" i="13"/>
  <c r="I9" i="13"/>
  <c r="I56" i="13"/>
  <c r="I40" i="13"/>
  <c r="I24" i="13"/>
  <c r="I8" i="13"/>
  <c r="I31" i="13"/>
  <c r="I70" i="13"/>
  <c r="I54" i="13"/>
  <c r="I38" i="13"/>
  <c r="I22" i="13"/>
  <c r="I39" i="13"/>
  <c r="I67" i="13"/>
  <c r="I26" i="13"/>
  <c r="I5" i="13"/>
  <c r="I37" i="13"/>
  <c r="I21" i="13"/>
  <c r="V3" i="2"/>
  <c r="P68" i="13"/>
  <c r="Q68" i="13" s="1"/>
  <c r="P52" i="13"/>
  <c r="Q52" i="13" s="1"/>
  <c r="P44" i="13"/>
  <c r="Q44" i="13" s="1"/>
  <c r="P74" i="13"/>
  <c r="Q74" i="13" s="1"/>
  <c r="P66" i="13"/>
  <c r="Q66" i="13" s="1"/>
  <c r="P42" i="13"/>
  <c r="Q42" i="13" s="1"/>
  <c r="P26" i="13"/>
  <c r="Q26" i="13" s="1"/>
  <c r="P18" i="13"/>
  <c r="Q18" i="13" s="1"/>
  <c r="P10" i="13"/>
  <c r="P81" i="13"/>
  <c r="Q81" i="13" s="1"/>
  <c r="P73" i="13"/>
  <c r="Q73" i="13" s="1"/>
  <c r="P57" i="13"/>
  <c r="Q57" i="13" s="1"/>
  <c r="P33" i="13"/>
  <c r="Q33" i="13" s="1"/>
  <c r="P9" i="13"/>
  <c r="Q9" i="13" s="1"/>
  <c r="P29" i="13"/>
  <c r="Q29" i="13" s="1"/>
  <c r="P83" i="13"/>
  <c r="Q83" i="13" s="1"/>
  <c r="P75" i="13"/>
  <c r="Q75" i="13" s="1"/>
  <c r="P67" i="13"/>
  <c r="Q67" i="13" s="1"/>
  <c r="P59" i="13"/>
  <c r="Q59" i="13" s="1"/>
  <c r="P35" i="13"/>
  <c r="Q35" i="13" s="1"/>
  <c r="P27" i="13"/>
  <c r="Q27" i="13" s="1"/>
  <c r="P19" i="13"/>
  <c r="Q19" i="13" s="1"/>
  <c r="P11" i="13"/>
  <c r="Q11" i="13" s="1"/>
  <c r="C3" i="13"/>
  <c r="X3" i="13"/>
  <c r="N3" i="12"/>
  <c r="E3" i="12" s="1"/>
  <c r="E4" i="12" s="1"/>
  <c r="T14" i="12"/>
  <c r="T13" i="12"/>
  <c r="Q4" i="12"/>
  <c r="H4" i="12"/>
  <c r="E27" i="2"/>
  <c r="C11" i="5"/>
  <c r="D11" i="5" s="1"/>
  <c r="P11" i="5" s="1"/>
  <c r="C16" i="5"/>
  <c r="D16" i="5" s="1"/>
  <c r="P16" i="5" s="1"/>
  <c r="C17" i="5"/>
  <c r="D17" i="5" s="1"/>
  <c r="P17" i="5" s="1"/>
  <c r="C19" i="5"/>
  <c r="D19" i="5" s="1"/>
  <c r="P19" i="5" s="1"/>
  <c r="C20" i="5"/>
  <c r="D20" i="5" s="1"/>
  <c r="P20" i="5" s="1"/>
  <c r="C24" i="5"/>
  <c r="D24" i="5" s="1"/>
  <c r="P24" i="5" s="1"/>
  <c r="C25" i="5"/>
  <c r="D25" i="5" s="1"/>
  <c r="P25" i="5" s="1"/>
  <c r="C27" i="5"/>
  <c r="D27" i="5" s="1"/>
  <c r="P27" i="5" s="1"/>
  <c r="C32" i="5"/>
  <c r="D32" i="5" s="1"/>
  <c r="P32" i="5" s="1"/>
  <c r="C33" i="5"/>
  <c r="D33" i="5" s="1"/>
  <c r="P33" i="5" s="1"/>
  <c r="C35" i="5"/>
  <c r="D35" i="5" s="1"/>
  <c r="P35" i="5" s="1"/>
  <c r="C40" i="5"/>
  <c r="D40" i="5" s="1"/>
  <c r="P40" i="5" s="1"/>
  <c r="C41" i="5"/>
  <c r="D41" i="5" s="1"/>
  <c r="P41" i="5" s="1"/>
  <c r="C43" i="5"/>
  <c r="D43" i="5" s="1"/>
  <c r="P43" i="5" s="1"/>
  <c r="C48" i="5"/>
  <c r="D48" i="5" s="1"/>
  <c r="P48" i="5" s="1"/>
  <c r="C49" i="5"/>
  <c r="D49" i="5" s="1"/>
  <c r="P49" i="5" s="1"/>
  <c r="C51" i="5"/>
  <c r="D51" i="5" s="1"/>
  <c r="P51" i="5" s="1"/>
  <c r="C56" i="5"/>
  <c r="D56" i="5" s="1"/>
  <c r="P56" i="5" s="1"/>
  <c r="C57" i="5"/>
  <c r="D57" i="5" s="1"/>
  <c r="P57" i="5" s="1"/>
  <c r="C59" i="5"/>
  <c r="D59" i="5" s="1"/>
  <c r="P59" i="5" s="1"/>
  <c r="C65" i="5"/>
  <c r="D65" i="5" s="1"/>
  <c r="P65" i="5" s="1"/>
  <c r="C67" i="5"/>
  <c r="D67" i="5" s="1"/>
  <c r="P67" i="5" s="1"/>
  <c r="C75" i="5"/>
  <c r="D75" i="5" s="1"/>
  <c r="P75" i="5" s="1"/>
  <c r="C80" i="5"/>
  <c r="D80" i="5" s="1"/>
  <c r="P80" i="5" s="1"/>
  <c r="C81" i="5"/>
  <c r="D81" i="5" s="1"/>
  <c r="P81" i="5" s="1"/>
  <c r="C83" i="5"/>
  <c r="D83" i="5" s="1"/>
  <c r="P83" i="5" s="1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3" i="2"/>
  <c r="O5" i="5"/>
  <c r="R5" i="5" s="1"/>
  <c r="O6" i="5"/>
  <c r="R6" i="5" s="1"/>
  <c r="O7" i="5"/>
  <c r="R7" i="5" s="1"/>
  <c r="O8" i="5"/>
  <c r="R8" i="5" s="1"/>
  <c r="O9" i="5"/>
  <c r="R9" i="5" s="1"/>
  <c r="O10" i="5"/>
  <c r="R10" i="5" s="1"/>
  <c r="O11" i="5"/>
  <c r="R11" i="5" s="1"/>
  <c r="O12" i="5"/>
  <c r="O13" i="5"/>
  <c r="R13" i="5" s="1"/>
  <c r="O14" i="5"/>
  <c r="O15" i="5"/>
  <c r="R15" i="5" s="1"/>
  <c r="O16" i="5"/>
  <c r="R16" i="5" s="1"/>
  <c r="O17" i="5"/>
  <c r="R17" i="5" s="1"/>
  <c r="O18" i="5"/>
  <c r="R18" i="5" s="1"/>
  <c r="O19" i="5"/>
  <c r="R19" i="5" s="1"/>
  <c r="O20" i="5"/>
  <c r="R20" i="5" s="1"/>
  <c r="O21" i="5"/>
  <c r="R21" i="5" s="1"/>
  <c r="O22" i="5"/>
  <c r="R22" i="5" s="1"/>
  <c r="O23" i="5"/>
  <c r="R23" i="5" s="1"/>
  <c r="O24" i="5"/>
  <c r="R24" i="5" s="1"/>
  <c r="O25" i="5"/>
  <c r="O26" i="5"/>
  <c r="R26" i="5" s="1"/>
  <c r="O27" i="5"/>
  <c r="O28" i="5"/>
  <c r="R28" i="5" s="1"/>
  <c r="O29" i="5"/>
  <c r="O30" i="5"/>
  <c r="R30" i="5" s="1"/>
  <c r="O31" i="5"/>
  <c r="O32" i="5"/>
  <c r="R32" i="5" s="1"/>
  <c r="O33" i="5"/>
  <c r="O34" i="5"/>
  <c r="R34" i="5" s="1"/>
  <c r="O35" i="5"/>
  <c r="O36" i="5"/>
  <c r="R36" i="5" s="1"/>
  <c r="O37" i="5"/>
  <c r="O38" i="5"/>
  <c r="R38" i="5" s="1"/>
  <c r="O39" i="5"/>
  <c r="R39" i="5" s="1"/>
  <c r="O40" i="5"/>
  <c r="R40" i="5" s="1"/>
  <c r="O41" i="5"/>
  <c r="O42" i="5"/>
  <c r="R42" i="5" s="1"/>
  <c r="O43" i="5"/>
  <c r="R43" i="5" s="1"/>
  <c r="O44" i="5"/>
  <c r="R44" i="5" s="1"/>
  <c r="O45" i="5"/>
  <c r="O46" i="5"/>
  <c r="R46" i="5" s="1"/>
  <c r="O47" i="5"/>
  <c r="O48" i="5"/>
  <c r="R48" i="5" s="1"/>
  <c r="O49" i="5"/>
  <c r="O50" i="5"/>
  <c r="R50" i="5" s="1"/>
  <c r="O51" i="5"/>
  <c r="R51" i="5" s="1"/>
  <c r="O52" i="5"/>
  <c r="R52" i="5" s="1"/>
  <c r="O53" i="5"/>
  <c r="O54" i="5"/>
  <c r="R54" i="5" s="1"/>
  <c r="O55" i="5"/>
  <c r="O56" i="5"/>
  <c r="R56" i="5" s="1"/>
  <c r="O57" i="5"/>
  <c r="O58" i="5"/>
  <c r="R58" i="5" s="1"/>
  <c r="O59" i="5"/>
  <c r="O60" i="5"/>
  <c r="R60" i="5" s="1"/>
  <c r="O61" i="5"/>
  <c r="O62" i="5"/>
  <c r="R62" i="5" s="1"/>
  <c r="O63" i="5"/>
  <c r="O64" i="5"/>
  <c r="R64" i="5" s="1"/>
  <c r="O65" i="5"/>
  <c r="O66" i="5"/>
  <c r="R66" i="5" s="1"/>
  <c r="O67" i="5"/>
  <c r="O68" i="5"/>
  <c r="R68" i="5" s="1"/>
  <c r="O69" i="5"/>
  <c r="O70" i="5"/>
  <c r="R70" i="5" s="1"/>
  <c r="O71" i="5"/>
  <c r="O72" i="5"/>
  <c r="O73" i="5"/>
  <c r="O74" i="5"/>
  <c r="R74" i="5" s="1"/>
  <c r="O75" i="5"/>
  <c r="O76" i="5"/>
  <c r="R76" i="5" s="1"/>
  <c r="O77" i="5"/>
  <c r="O78" i="5"/>
  <c r="R78" i="5" s="1"/>
  <c r="O79" i="5"/>
  <c r="O80" i="5"/>
  <c r="R80" i="5" s="1"/>
  <c r="O81" i="5"/>
  <c r="O82" i="5"/>
  <c r="R82" i="5" s="1"/>
  <c r="O83" i="5"/>
  <c r="O84" i="5"/>
  <c r="R84" i="5" s="1"/>
  <c r="O4" i="5"/>
  <c r="F5" i="5"/>
  <c r="F6" i="5"/>
  <c r="F7" i="5"/>
  <c r="F8" i="5"/>
  <c r="F9" i="5"/>
  <c r="F10" i="5"/>
  <c r="F11" i="5"/>
  <c r="F12" i="5"/>
  <c r="F13" i="5"/>
  <c r="F14" i="5"/>
  <c r="F15" i="5"/>
  <c r="F16" i="5"/>
  <c r="F17" i="5"/>
  <c r="F18" i="5"/>
  <c r="F19" i="5"/>
  <c r="F20" i="5"/>
  <c r="F21" i="5"/>
  <c r="F22" i="5"/>
  <c r="F23" i="5"/>
  <c r="F24" i="5"/>
  <c r="F25" i="5"/>
  <c r="F26" i="5"/>
  <c r="F27" i="5"/>
  <c r="F28" i="5"/>
  <c r="F29" i="5"/>
  <c r="F30" i="5"/>
  <c r="F31" i="5"/>
  <c r="F32" i="5"/>
  <c r="F33" i="5"/>
  <c r="F34" i="5"/>
  <c r="F35" i="5"/>
  <c r="F36" i="5"/>
  <c r="F37" i="5"/>
  <c r="F38" i="5"/>
  <c r="F39" i="5"/>
  <c r="F40" i="5"/>
  <c r="F41" i="5"/>
  <c r="F42" i="5"/>
  <c r="F43" i="5"/>
  <c r="F44" i="5"/>
  <c r="F45" i="5"/>
  <c r="F46" i="5"/>
  <c r="F47" i="5"/>
  <c r="F48" i="5"/>
  <c r="F49" i="5"/>
  <c r="F50" i="5"/>
  <c r="F51" i="5"/>
  <c r="F52" i="5"/>
  <c r="F53" i="5"/>
  <c r="F54" i="5"/>
  <c r="F55" i="5"/>
  <c r="F56" i="5"/>
  <c r="F57" i="5"/>
  <c r="F58" i="5"/>
  <c r="F59" i="5"/>
  <c r="F60" i="5"/>
  <c r="F61" i="5"/>
  <c r="F62" i="5"/>
  <c r="F63" i="5"/>
  <c r="F64" i="5"/>
  <c r="F65" i="5"/>
  <c r="F66" i="5"/>
  <c r="F67" i="5"/>
  <c r="F68" i="5"/>
  <c r="F69" i="5"/>
  <c r="F70" i="5"/>
  <c r="F71" i="5"/>
  <c r="F72" i="5"/>
  <c r="F73" i="5"/>
  <c r="F74" i="5"/>
  <c r="F75" i="5"/>
  <c r="F76" i="5"/>
  <c r="F77" i="5"/>
  <c r="F78" i="5"/>
  <c r="F79" i="5"/>
  <c r="F80" i="5"/>
  <c r="F81" i="5"/>
  <c r="F82" i="5"/>
  <c r="F83" i="5"/>
  <c r="F84" i="5"/>
  <c r="F4" i="5"/>
  <c r="C4" i="5"/>
  <c r="D4" i="5" s="1"/>
  <c r="P4" i="5" s="1"/>
  <c r="C5" i="5"/>
  <c r="D5" i="5" s="1"/>
  <c r="P5" i="5" s="1"/>
  <c r="C6" i="5"/>
  <c r="D6" i="5" s="1"/>
  <c r="P6" i="5" s="1"/>
  <c r="C7" i="5"/>
  <c r="D7" i="5" s="1"/>
  <c r="P7" i="5" s="1"/>
  <c r="C8" i="5"/>
  <c r="D8" i="5" s="1"/>
  <c r="P8" i="5" s="1"/>
  <c r="C9" i="5"/>
  <c r="D9" i="5" s="1"/>
  <c r="P9" i="5" s="1"/>
  <c r="C10" i="5"/>
  <c r="D10" i="5" s="1"/>
  <c r="P10" i="5" s="1"/>
  <c r="C12" i="5"/>
  <c r="D12" i="5" s="1"/>
  <c r="P12" i="5" s="1"/>
  <c r="C13" i="5"/>
  <c r="D13" i="5" s="1"/>
  <c r="P13" i="5" s="1"/>
  <c r="C14" i="5"/>
  <c r="D14" i="5" s="1"/>
  <c r="P14" i="5" s="1"/>
  <c r="C15" i="5"/>
  <c r="D15" i="5" s="1"/>
  <c r="P15" i="5" s="1"/>
  <c r="C18" i="5"/>
  <c r="D18" i="5" s="1"/>
  <c r="P18" i="5" s="1"/>
  <c r="C21" i="5"/>
  <c r="D21" i="5" s="1"/>
  <c r="P21" i="5" s="1"/>
  <c r="C22" i="5"/>
  <c r="D22" i="5" s="1"/>
  <c r="P22" i="5" s="1"/>
  <c r="C23" i="5"/>
  <c r="D23" i="5" s="1"/>
  <c r="P23" i="5" s="1"/>
  <c r="C26" i="5"/>
  <c r="D26" i="5" s="1"/>
  <c r="P26" i="5" s="1"/>
  <c r="C28" i="5"/>
  <c r="D28" i="5" s="1"/>
  <c r="P28" i="5" s="1"/>
  <c r="C29" i="5"/>
  <c r="D29" i="5" s="1"/>
  <c r="P29" i="5" s="1"/>
  <c r="C30" i="5"/>
  <c r="D30" i="5" s="1"/>
  <c r="P30" i="5" s="1"/>
  <c r="C31" i="5"/>
  <c r="D31" i="5" s="1"/>
  <c r="P31" i="5" s="1"/>
  <c r="C34" i="5"/>
  <c r="D34" i="5" s="1"/>
  <c r="P34" i="5" s="1"/>
  <c r="C36" i="5"/>
  <c r="D36" i="5" s="1"/>
  <c r="P36" i="5" s="1"/>
  <c r="C37" i="5"/>
  <c r="D37" i="5" s="1"/>
  <c r="P37" i="5" s="1"/>
  <c r="C38" i="5"/>
  <c r="D38" i="5" s="1"/>
  <c r="P38" i="5" s="1"/>
  <c r="C39" i="5"/>
  <c r="D39" i="5" s="1"/>
  <c r="P39" i="5" s="1"/>
  <c r="C42" i="5"/>
  <c r="D42" i="5" s="1"/>
  <c r="P42" i="5" s="1"/>
  <c r="C44" i="5"/>
  <c r="D44" i="5" s="1"/>
  <c r="P44" i="5" s="1"/>
  <c r="C45" i="5"/>
  <c r="D45" i="5" s="1"/>
  <c r="P45" i="5" s="1"/>
  <c r="C46" i="5"/>
  <c r="D46" i="5" s="1"/>
  <c r="P46" i="5" s="1"/>
  <c r="C47" i="5"/>
  <c r="D47" i="5" s="1"/>
  <c r="P47" i="5" s="1"/>
  <c r="C50" i="5"/>
  <c r="D50" i="5" s="1"/>
  <c r="P50" i="5" s="1"/>
  <c r="C52" i="5"/>
  <c r="D52" i="5" s="1"/>
  <c r="P52" i="5" s="1"/>
  <c r="C53" i="5"/>
  <c r="D53" i="5" s="1"/>
  <c r="P53" i="5" s="1"/>
  <c r="C54" i="5"/>
  <c r="D54" i="5" s="1"/>
  <c r="P54" i="5" s="1"/>
  <c r="C55" i="5"/>
  <c r="D55" i="5" s="1"/>
  <c r="P55" i="5" s="1"/>
  <c r="C58" i="5"/>
  <c r="D58" i="5" s="1"/>
  <c r="P58" i="5" s="1"/>
  <c r="C60" i="5"/>
  <c r="D60" i="5" s="1"/>
  <c r="P60" i="5" s="1"/>
  <c r="C61" i="5"/>
  <c r="D61" i="5" s="1"/>
  <c r="P61" i="5" s="1"/>
  <c r="C62" i="5"/>
  <c r="D62" i="5" s="1"/>
  <c r="P62" i="5" s="1"/>
  <c r="C63" i="5"/>
  <c r="D63" i="5" s="1"/>
  <c r="P63" i="5" s="1"/>
  <c r="C64" i="5"/>
  <c r="D64" i="5" s="1"/>
  <c r="P64" i="5" s="1"/>
  <c r="C66" i="5"/>
  <c r="D66" i="5" s="1"/>
  <c r="P66" i="5" s="1"/>
  <c r="C68" i="5"/>
  <c r="D68" i="5" s="1"/>
  <c r="P68" i="5" s="1"/>
  <c r="C69" i="5"/>
  <c r="D69" i="5" s="1"/>
  <c r="P69" i="5" s="1"/>
  <c r="C70" i="5"/>
  <c r="D70" i="5" s="1"/>
  <c r="P70" i="5" s="1"/>
  <c r="C71" i="5"/>
  <c r="D71" i="5" s="1"/>
  <c r="P71" i="5" s="1"/>
  <c r="C72" i="5"/>
  <c r="D72" i="5" s="1"/>
  <c r="P72" i="5" s="1"/>
  <c r="C73" i="5"/>
  <c r="D73" i="5" s="1"/>
  <c r="P73" i="5" s="1"/>
  <c r="C74" i="5"/>
  <c r="D74" i="5" s="1"/>
  <c r="P74" i="5" s="1"/>
  <c r="C76" i="5"/>
  <c r="D76" i="5" s="1"/>
  <c r="P76" i="5" s="1"/>
  <c r="C77" i="5"/>
  <c r="D77" i="5" s="1"/>
  <c r="P77" i="5" s="1"/>
  <c r="C78" i="5"/>
  <c r="D78" i="5" s="1"/>
  <c r="P78" i="5" s="1"/>
  <c r="C79" i="5"/>
  <c r="D79" i="5" s="1"/>
  <c r="P79" i="5" s="1"/>
  <c r="C82" i="5"/>
  <c r="D82" i="5" s="1"/>
  <c r="P82" i="5" s="1"/>
  <c r="C84" i="5"/>
  <c r="D84" i="5" s="1"/>
  <c r="P84" i="5" s="1"/>
  <c r="M3" i="2"/>
  <c r="M4" i="2"/>
  <c r="M5" i="2"/>
  <c r="M6" i="2"/>
  <c r="M7" i="2"/>
  <c r="M8" i="2"/>
  <c r="M9" i="2"/>
  <c r="M10" i="2"/>
  <c r="M11" i="2"/>
  <c r="M12" i="2"/>
  <c r="M13" i="2"/>
  <c r="M14" i="2"/>
  <c r="M15" i="2"/>
  <c r="M16" i="2"/>
  <c r="M17" i="2"/>
  <c r="M18" i="2"/>
  <c r="M19" i="2"/>
  <c r="M20" i="2"/>
  <c r="M21" i="2"/>
  <c r="M22" i="2"/>
  <c r="M23" i="2"/>
  <c r="M24" i="2"/>
  <c r="M25" i="2"/>
  <c r="M26" i="2"/>
  <c r="M27" i="2"/>
  <c r="M28" i="2"/>
  <c r="M29" i="2"/>
  <c r="M30" i="2"/>
  <c r="M31" i="2"/>
  <c r="M32" i="2"/>
  <c r="M33" i="2"/>
  <c r="M34" i="2"/>
  <c r="M35" i="2"/>
  <c r="M36" i="2"/>
  <c r="M37" i="2"/>
  <c r="M38" i="2"/>
  <c r="M39" i="2"/>
  <c r="M40" i="2"/>
  <c r="M41" i="2"/>
  <c r="M42" i="2"/>
  <c r="M43" i="2"/>
  <c r="M44" i="2"/>
  <c r="M45" i="2"/>
  <c r="M46" i="2"/>
  <c r="M47" i="2"/>
  <c r="M48" i="2"/>
  <c r="M49" i="2"/>
  <c r="M50" i="2"/>
  <c r="M51" i="2"/>
  <c r="M52" i="2"/>
  <c r="M53" i="2"/>
  <c r="M54" i="2"/>
  <c r="M55" i="2"/>
  <c r="M56" i="2"/>
  <c r="M57" i="2"/>
  <c r="M58" i="2"/>
  <c r="M59" i="2"/>
  <c r="M60" i="2"/>
  <c r="M61" i="2"/>
  <c r="M62" i="2"/>
  <c r="M63" i="2"/>
  <c r="M64" i="2"/>
  <c r="M65" i="2"/>
  <c r="M66" i="2"/>
  <c r="M67" i="2"/>
  <c r="M68" i="2"/>
  <c r="M69" i="2"/>
  <c r="M70" i="2"/>
  <c r="M71" i="2"/>
  <c r="M72" i="2"/>
  <c r="M73" i="2"/>
  <c r="M74" i="2"/>
  <c r="M75" i="2"/>
  <c r="M76" i="2"/>
  <c r="M77" i="2"/>
  <c r="M78" i="2"/>
  <c r="M79" i="2"/>
  <c r="M80" i="2"/>
  <c r="M81" i="2"/>
  <c r="M82" i="2"/>
  <c r="M83" i="2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O4" i="2"/>
  <c r="O5" i="2"/>
  <c r="O6" i="2"/>
  <c r="O7" i="2"/>
  <c r="O8" i="2"/>
  <c r="O9" i="2"/>
  <c r="O10" i="2"/>
  <c r="O11" i="2"/>
  <c r="O12" i="2"/>
  <c r="O13" i="2"/>
  <c r="O14" i="2"/>
  <c r="O15" i="2"/>
  <c r="O16" i="2"/>
  <c r="O17" i="2"/>
  <c r="O18" i="2"/>
  <c r="O19" i="2"/>
  <c r="O20" i="2"/>
  <c r="O21" i="2"/>
  <c r="O22" i="2"/>
  <c r="O23" i="2"/>
  <c r="O24" i="2"/>
  <c r="O25" i="2"/>
  <c r="O26" i="2"/>
  <c r="O27" i="2"/>
  <c r="O28" i="2"/>
  <c r="O29" i="2"/>
  <c r="O30" i="2"/>
  <c r="O31" i="2"/>
  <c r="O32" i="2"/>
  <c r="O33" i="2"/>
  <c r="O34" i="2"/>
  <c r="O35" i="2"/>
  <c r="O36" i="2"/>
  <c r="O37" i="2"/>
  <c r="O38" i="2"/>
  <c r="O39" i="2"/>
  <c r="O40" i="2"/>
  <c r="O41" i="2"/>
  <c r="O42" i="2"/>
  <c r="O43" i="2"/>
  <c r="O44" i="2"/>
  <c r="O45" i="2"/>
  <c r="O46" i="2"/>
  <c r="O47" i="2"/>
  <c r="O48" i="2"/>
  <c r="O49" i="2"/>
  <c r="O50" i="2"/>
  <c r="O51" i="2"/>
  <c r="O52" i="2"/>
  <c r="O53" i="2"/>
  <c r="O54" i="2"/>
  <c r="O55" i="2"/>
  <c r="O56" i="2"/>
  <c r="O57" i="2"/>
  <c r="O58" i="2"/>
  <c r="O59" i="2"/>
  <c r="O60" i="2"/>
  <c r="O61" i="2"/>
  <c r="O62" i="2"/>
  <c r="O63" i="2"/>
  <c r="O64" i="2"/>
  <c r="O65" i="2"/>
  <c r="O66" i="2"/>
  <c r="O67" i="2"/>
  <c r="O68" i="2"/>
  <c r="O69" i="2"/>
  <c r="O70" i="2"/>
  <c r="O71" i="2"/>
  <c r="O72" i="2"/>
  <c r="O73" i="2"/>
  <c r="O74" i="2"/>
  <c r="O75" i="2"/>
  <c r="O76" i="2"/>
  <c r="O77" i="2"/>
  <c r="O78" i="2"/>
  <c r="O79" i="2"/>
  <c r="O80" i="2"/>
  <c r="O81" i="2"/>
  <c r="O82" i="2"/>
  <c r="O83" i="2"/>
  <c r="T14" i="2"/>
  <c r="T13" i="2"/>
  <c r="H4" i="2" l="1"/>
  <c r="G3" i="2" s="1"/>
  <c r="Q4" i="2"/>
  <c r="P77" i="12"/>
  <c r="P34" i="12"/>
  <c r="P50" i="12"/>
  <c r="P28" i="12"/>
  <c r="P60" i="12"/>
  <c r="P55" i="12"/>
  <c r="P47" i="12"/>
  <c r="P23" i="12"/>
  <c r="P58" i="12"/>
  <c r="P65" i="12"/>
  <c r="P15" i="12"/>
  <c r="P53" i="12"/>
  <c r="P72" i="12"/>
  <c r="P30" i="12"/>
  <c r="P20" i="12"/>
  <c r="P8" i="12"/>
  <c r="P31" i="12"/>
  <c r="P63" i="12"/>
  <c r="P57" i="12"/>
  <c r="P82" i="12"/>
  <c r="P52" i="12"/>
  <c r="P40" i="12"/>
  <c r="P18" i="12"/>
  <c r="P80" i="12"/>
  <c r="P19" i="12"/>
  <c r="P78" i="12"/>
  <c r="P76" i="12"/>
  <c r="P21" i="12"/>
  <c r="P17" i="12"/>
  <c r="P9" i="12"/>
  <c r="P48" i="12"/>
  <c r="P27" i="12"/>
  <c r="P43" i="12"/>
  <c r="P54" i="12"/>
  <c r="P42" i="12"/>
  <c r="P4" i="12"/>
  <c r="P66" i="12"/>
  <c r="P33" i="12"/>
  <c r="P7" i="12"/>
  <c r="P32" i="12"/>
  <c r="P5" i="12"/>
  <c r="P61" i="12"/>
  <c r="P26" i="12"/>
  <c r="P22" i="12"/>
  <c r="P59" i="12"/>
  <c r="P37" i="12"/>
  <c r="P12" i="12"/>
  <c r="P73" i="12"/>
  <c r="P13" i="12"/>
  <c r="P51" i="12"/>
  <c r="P69" i="12"/>
  <c r="P14" i="12"/>
  <c r="P79" i="12"/>
  <c r="P44" i="12"/>
  <c r="P70" i="12"/>
  <c r="P81" i="12"/>
  <c r="P24" i="12"/>
  <c r="P16" i="12"/>
  <c r="P25" i="12"/>
  <c r="P62" i="12"/>
  <c r="P74" i="12"/>
  <c r="P68" i="12"/>
  <c r="P67" i="12"/>
  <c r="P64" i="12"/>
  <c r="P46" i="12"/>
  <c r="P71" i="12"/>
  <c r="P75" i="12"/>
  <c r="P35" i="12"/>
  <c r="P10" i="12"/>
  <c r="P39" i="12"/>
  <c r="P11" i="12"/>
  <c r="P29" i="12"/>
  <c r="P38" i="12"/>
  <c r="P83" i="12"/>
  <c r="P56" i="12"/>
  <c r="P6" i="12"/>
  <c r="P45" i="12"/>
  <c r="P49" i="12"/>
  <c r="P36" i="12"/>
  <c r="P41" i="12"/>
  <c r="E5" i="12"/>
  <c r="E6" i="12" s="1"/>
  <c r="E7" i="12" s="1"/>
  <c r="E8" i="12" s="1"/>
  <c r="E9" i="12" s="1"/>
  <c r="E10" i="12" s="1"/>
  <c r="E11" i="12" s="1"/>
  <c r="E12" i="12" s="1"/>
  <c r="E13" i="12" s="1"/>
  <c r="E14" i="12" s="1"/>
  <c r="E15" i="12" s="1"/>
  <c r="E16" i="12" s="1"/>
  <c r="E17" i="12" s="1"/>
  <c r="E18" i="12" s="1"/>
  <c r="E19" i="12" s="1"/>
  <c r="E20" i="12" s="1"/>
  <c r="E21" i="12" s="1"/>
  <c r="E22" i="12" s="1"/>
  <c r="E23" i="12" s="1"/>
  <c r="E24" i="12" s="1"/>
  <c r="E25" i="12" s="1"/>
  <c r="E26" i="12" s="1"/>
  <c r="E27" i="12" s="1"/>
  <c r="E28" i="12" s="1"/>
  <c r="E29" i="12" s="1"/>
  <c r="E30" i="12" s="1"/>
  <c r="E31" i="12" s="1"/>
  <c r="E32" i="12" s="1"/>
  <c r="E33" i="12" s="1"/>
  <c r="E34" i="12" s="1"/>
  <c r="E35" i="12" s="1"/>
  <c r="E36" i="12" s="1"/>
  <c r="E37" i="12" s="1"/>
  <c r="E38" i="12" s="1"/>
  <c r="E39" i="12" s="1"/>
  <c r="E40" i="12" s="1"/>
  <c r="E41" i="12" s="1"/>
  <c r="E42" i="12" s="1"/>
  <c r="E43" i="12" s="1"/>
  <c r="E44" i="12" s="1"/>
  <c r="E45" i="12" s="1"/>
  <c r="E46" i="12" s="1"/>
  <c r="E47" i="12" s="1"/>
  <c r="E48" i="12" s="1"/>
  <c r="E49" i="12" s="1"/>
  <c r="E50" i="12" s="1"/>
  <c r="E51" i="12" s="1"/>
  <c r="E52" i="12" s="1"/>
  <c r="E53" i="12" s="1"/>
  <c r="E54" i="12" s="1"/>
  <c r="E55" i="12" s="1"/>
  <c r="E56" i="12" s="1"/>
  <c r="E57" i="12" s="1"/>
  <c r="E58" i="12" s="1"/>
  <c r="E59" i="12" s="1"/>
  <c r="E60" i="12" s="1"/>
  <c r="E61" i="12" s="1"/>
  <c r="E62" i="12" s="1"/>
  <c r="E63" i="12" s="1"/>
  <c r="E64" i="12" s="1"/>
  <c r="E65" i="12" s="1"/>
  <c r="E66" i="12" s="1"/>
  <c r="E67" i="12" s="1"/>
  <c r="E68" i="12" s="1"/>
  <c r="E69" i="12" s="1"/>
  <c r="E70" i="12" s="1"/>
  <c r="E71" i="12" s="1"/>
  <c r="E72" i="12" s="1"/>
  <c r="E73" i="12" s="1"/>
  <c r="E74" i="12" s="1"/>
  <c r="E75" i="12" s="1"/>
  <c r="E76" i="12" s="1"/>
  <c r="E77" i="12" s="1"/>
  <c r="E78" i="12" s="1"/>
  <c r="E79" i="12" s="1"/>
  <c r="E80" i="12" s="1"/>
  <c r="E81" i="12" s="1"/>
  <c r="E82" i="12" s="1"/>
  <c r="E83" i="12" s="1"/>
  <c r="G83" i="12" s="1"/>
  <c r="G4" i="12"/>
  <c r="F4" i="12"/>
  <c r="R74" i="13"/>
  <c r="F80" i="2"/>
  <c r="F72" i="2"/>
  <c r="F64" i="2"/>
  <c r="F56" i="2"/>
  <c r="F48" i="2"/>
  <c r="F40" i="2"/>
  <c r="F32" i="2"/>
  <c r="F23" i="2"/>
  <c r="F15" i="2"/>
  <c r="F7" i="2"/>
  <c r="F82" i="2"/>
  <c r="F74" i="2"/>
  <c r="F66" i="2"/>
  <c r="F58" i="2"/>
  <c r="F50" i="2"/>
  <c r="F42" i="2"/>
  <c r="F34" i="2"/>
  <c r="F25" i="2"/>
  <c r="F17" i="2"/>
  <c r="F9" i="2"/>
  <c r="F79" i="2"/>
  <c r="F71" i="2"/>
  <c r="F63" i="2"/>
  <c r="F55" i="2"/>
  <c r="F47" i="2"/>
  <c r="F39" i="2"/>
  <c r="F31" i="2"/>
  <c r="F3" i="2"/>
  <c r="R81" i="13"/>
  <c r="R44" i="13"/>
  <c r="R59" i="13"/>
  <c r="R27" i="13"/>
  <c r="R35" i="13"/>
  <c r="R9" i="13"/>
  <c r="R11" i="13"/>
  <c r="R29" i="13"/>
  <c r="R19" i="13"/>
  <c r="R83" i="13"/>
  <c r="D3" i="13"/>
  <c r="G3" i="13" s="1"/>
  <c r="H3" i="13" s="1"/>
  <c r="R10" i="13"/>
  <c r="Q10" i="13"/>
  <c r="R75" i="13"/>
  <c r="R67" i="13"/>
  <c r="R52" i="13"/>
  <c r="R68" i="13"/>
  <c r="R33" i="13"/>
  <c r="R26" i="13"/>
  <c r="R18" i="13"/>
  <c r="R66" i="13"/>
  <c r="R57" i="13"/>
  <c r="R73" i="13"/>
  <c r="R42" i="13"/>
  <c r="F81" i="2"/>
  <c r="F73" i="2"/>
  <c r="F65" i="2"/>
  <c r="F57" i="2"/>
  <c r="F49" i="2"/>
  <c r="F41" i="2"/>
  <c r="F33" i="2"/>
  <c r="F24" i="2"/>
  <c r="F16" i="2"/>
  <c r="F8" i="2"/>
  <c r="F78" i="2"/>
  <c r="F70" i="2"/>
  <c r="F62" i="2"/>
  <c r="F54" i="2"/>
  <c r="F46" i="2"/>
  <c r="F38" i="2"/>
  <c r="F30" i="2"/>
  <c r="F21" i="2"/>
  <c r="F13" i="2"/>
  <c r="F5" i="2"/>
  <c r="F6" i="2"/>
  <c r="F77" i="2"/>
  <c r="F69" i="2"/>
  <c r="F61" i="2"/>
  <c r="F53" i="2"/>
  <c r="F45" i="2"/>
  <c r="F37" i="2"/>
  <c r="F29" i="2"/>
  <c r="F20" i="2"/>
  <c r="F12" i="2"/>
  <c r="F4" i="2"/>
  <c r="F22" i="2"/>
  <c r="F76" i="2"/>
  <c r="F68" i="2"/>
  <c r="F60" i="2"/>
  <c r="F52" i="2"/>
  <c r="F44" i="2"/>
  <c r="F36" i="2"/>
  <c r="F28" i="2"/>
  <c r="F19" i="2"/>
  <c r="F11" i="2"/>
  <c r="F14" i="2"/>
  <c r="F83" i="2"/>
  <c r="F75" i="2"/>
  <c r="F67" i="2"/>
  <c r="F59" i="2"/>
  <c r="F51" i="2"/>
  <c r="F43" i="2"/>
  <c r="F35" i="2"/>
  <c r="F26" i="2"/>
  <c r="F18" i="2"/>
  <c r="F10" i="2"/>
  <c r="F27" i="2"/>
  <c r="F3" i="12"/>
  <c r="G3" i="12"/>
  <c r="V3" i="12"/>
  <c r="Q4" i="5"/>
  <c r="J4" i="5"/>
  <c r="S4" i="5"/>
  <c r="R4" i="5" s="1"/>
  <c r="G4" i="5"/>
  <c r="Q78" i="5"/>
  <c r="Q70" i="5"/>
  <c r="Q62" i="5"/>
  <c r="Q54" i="5"/>
  <c r="Q46" i="5"/>
  <c r="Q38" i="5"/>
  <c r="Q30" i="5"/>
  <c r="Q22" i="5"/>
  <c r="Q6" i="5"/>
  <c r="Q13" i="5"/>
  <c r="Q5" i="5"/>
  <c r="Q80" i="5"/>
  <c r="Q64" i="5"/>
  <c r="Q48" i="5"/>
  <c r="Q32" i="5"/>
  <c r="Q24" i="5"/>
  <c r="Q72" i="5"/>
  <c r="Q84" i="5"/>
  <c r="Q60" i="5"/>
  <c r="Q36" i="5"/>
  <c r="Q20" i="5"/>
  <c r="Q11" i="5"/>
  <c r="Q83" i="5"/>
  <c r="Q67" i="5"/>
  <c r="Q59" i="5"/>
  <c r="Q51" i="5"/>
  <c r="Q35" i="5"/>
  <c r="Q27" i="5"/>
  <c r="Q19" i="5"/>
  <c r="Q74" i="5"/>
  <c r="Q66" i="5"/>
  <c r="Q42" i="5"/>
  <c r="Q34" i="5"/>
  <c r="Q10" i="5"/>
  <c r="Q76" i="5"/>
  <c r="Q44" i="5"/>
  <c r="Q8" i="5"/>
  <c r="Q40" i="5"/>
  <c r="Q56" i="5"/>
  <c r="R72" i="5"/>
  <c r="Q25" i="5"/>
  <c r="Q9" i="5"/>
  <c r="Q68" i="5"/>
  <c r="Q52" i="5"/>
  <c r="Q28" i="5"/>
  <c r="Q12" i="5"/>
  <c r="R12" i="5"/>
  <c r="Q50" i="5"/>
  <c r="Q26" i="5"/>
  <c r="Q7" i="5"/>
  <c r="Q16" i="5"/>
  <c r="Q82" i="5"/>
  <c r="Q58" i="5"/>
  <c r="Q31" i="5"/>
  <c r="Q14" i="5"/>
  <c r="Q43" i="5"/>
  <c r="R53" i="5"/>
  <c r="Q53" i="5"/>
  <c r="Q15" i="5"/>
  <c r="Q18" i="5"/>
  <c r="Q21" i="5"/>
  <c r="Q23" i="5"/>
  <c r="R31" i="5"/>
  <c r="R33" i="5"/>
  <c r="Q33" i="5"/>
  <c r="R55" i="5"/>
  <c r="Q55" i="5"/>
  <c r="R57" i="5"/>
  <c r="Q57" i="5"/>
  <c r="R59" i="5"/>
  <c r="R61" i="5"/>
  <c r="Q61" i="5"/>
  <c r="R63" i="5"/>
  <c r="Q63" i="5"/>
  <c r="R65" i="5"/>
  <c r="Q65" i="5"/>
  <c r="R67" i="5"/>
  <c r="R69" i="5"/>
  <c r="Q69" i="5"/>
  <c r="R71" i="5"/>
  <c r="Q71" i="5"/>
  <c r="R73" i="5"/>
  <c r="Q73" i="5"/>
  <c r="R75" i="5"/>
  <c r="Q75" i="5"/>
  <c r="R77" i="5"/>
  <c r="Q77" i="5"/>
  <c r="R79" i="5"/>
  <c r="Q79" i="5"/>
  <c r="R81" i="5"/>
  <c r="Q81" i="5"/>
  <c r="R83" i="5"/>
  <c r="R45" i="5"/>
  <c r="Q45" i="5"/>
  <c r="R25" i="5"/>
  <c r="Q47" i="5"/>
  <c r="R37" i="5"/>
  <c r="Q37" i="5"/>
  <c r="R41" i="5"/>
  <c r="Q41" i="5"/>
  <c r="Q17" i="5"/>
  <c r="R14" i="5"/>
  <c r="Q39" i="5"/>
  <c r="R47" i="5"/>
  <c r="R49" i="5"/>
  <c r="Q49" i="5"/>
  <c r="R35" i="5"/>
  <c r="R27" i="5"/>
  <c r="R29" i="5"/>
  <c r="Q29" i="5"/>
  <c r="G5" i="2"/>
  <c r="G7" i="2"/>
  <c r="G8" i="2"/>
  <c r="G13" i="2"/>
  <c r="G15" i="2"/>
  <c r="G21" i="2"/>
  <c r="G23" i="2"/>
  <c r="G24" i="2"/>
  <c r="G29" i="2"/>
  <c r="G31" i="2"/>
  <c r="G32" i="2"/>
  <c r="G37" i="2"/>
  <c r="G40" i="2"/>
  <c r="G45" i="2"/>
  <c r="G47" i="2"/>
  <c r="G48" i="2"/>
  <c r="G53" i="2"/>
  <c r="G55" i="2"/>
  <c r="G56" i="2"/>
  <c r="G63" i="2"/>
  <c r="G64" i="2"/>
  <c r="G69" i="2"/>
  <c r="G71" i="2"/>
  <c r="G72" i="2"/>
  <c r="G77" i="2"/>
  <c r="G79" i="2"/>
  <c r="G84" i="2" l="1"/>
  <c r="F12" i="12"/>
  <c r="G6" i="12"/>
  <c r="G5" i="12"/>
  <c r="F7" i="12"/>
  <c r="F14" i="12"/>
  <c r="G8" i="12"/>
  <c r="I4" i="5"/>
  <c r="G15" i="12"/>
  <c r="G7" i="12"/>
  <c r="F6" i="12"/>
  <c r="F8" i="12"/>
  <c r="G11" i="12"/>
  <c r="G12" i="12"/>
  <c r="F10" i="12"/>
  <c r="F5" i="12"/>
  <c r="F15" i="12"/>
  <c r="G10" i="12"/>
  <c r="G14" i="12"/>
  <c r="F11" i="12"/>
  <c r="F24" i="12"/>
  <c r="F20" i="12"/>
  <c r="G24" i="12"/>
  <c r="G20" i="12"/>
  <c r="F29" i="12"/>
  <c r="G29" i="12"/>
  <c r="F17" i="12"/>
  <c r="F26" i="12"/>
  <c r="G26" i="12"/>
  <c r="F28" i="12"/>
  <c r="F38" i="12"/>
  <c r="F23" i="12"/>
  <c r="G38" i="12"/>
  <c r="F33" i="12"/>
  <c r="G23" i="12"/>
  <c r="F32" i="12"/>
  <c r="G17" i="12"/>
  <c r="F43" i="12"/>
  <c r="G43" i="12"/>
  <c r="G22" i="12"/>
  <c r="F47" i="12"/>
  <c r="G33" i="12"/>
  <c r="F34" i="12"/>
  <c r="F16" i="12"/>
  <c r="G37" i="12"/>
  <c r="F56" i="12"/>
  <c r="F37" i="12"/>
  <c r="F27" i="12"/>
  <c r="G47" i="12"/>
  <c r="G28" i="12"/>
  <c r="G34" i="12"/>
  <c r="F31" i="12"/>
  <c r="G56" i="12"/>
  <c r="F22" i="12"/>
  <c r="F52" i="12"/>
  <c r="G16" i="12"/>
  <c r="G52" i="12"/>
  <c r="G32" i="12"/>
  <c r="G46" i="12"/>
  <c r="F61" i="12"/>
  <c r="G58" i="12"/>
  <c r="G45" i="12"/>
  <c r="F21" i="12"/>
  <c r="G61" i="12"/>
  <c r="G36" i="12"/>
  <c r="F13" i="12"/>
  <c r="F46" i="12"/>
  <c r="F36" i="12"/>
  <c r="F30" i="12"/>
  <c r="G75" i="12"/>
  <c r="G31" i="12"/>
  <c r="G70" i="12"/>
  <c r="F55" i="12"/>
  <c r="G21" i="12"/>
  <c r="F70" i="12"/>
  <c r="F51" i="12"/>
  <c r="F41" i="12"/>
  <c r="F40" i="12"/>
  <c r="G27" i="12"/>
  <c r="F58" i="12"/>
  <c r="G51" i="12"/>
  <c r="G41" i="12"/>
  <c r="G40" i="12"/>
  <c r="G13" i="12"/>
  <c r="G55" i="12"/>
  <c r="G66" i="12"/>
  <c r="F64" i="12"/>
  <c r="G64" i="12"/>
  <c r="G80" i="12"/>
  <c r="F65" i="12"/>
  <c r="F83" i="12"/>
  <c r="F77" i="12"/>
  <c r="F42" i="12"/>
  <c r="F62" i="12"/>
  <c r="F18" i="12"/>
  <c r="G65" i="12"/>
  <c r="F60" i="12"/>
  <c r="G54" i="12"/>
  <c r="G42" i="12"/>
  <c r="G18" i="12"/>
  <c r="F75" i="12"/>
  <c r="G60" i="12"/>
  <c r="F45" i="12"/>
  <c r="G30" i="12"/>
  <c r="F50" i="12"/>
  <c r="F66" i="12"/>
  <c r="G77" i="12"/>
  <c r="F54" i="12"/>
  <c r="F76" i="12"/>
  <c r="F53" i="12"/>
  <c r="G50" i="12"/>
  <c r="G78" i="12"/>
  <c r="F68" i="12"/>
  <c r="F74" i="12"/>
  <c r="G76" i="12"/>
  <c r="G53" i="12"/>
  <c r="F82" i="12"/>
  <c r="F78" i="12"/>
  <c r="G68" i="12"/>
  <c r="G74" i="12"/>
  <c r="F71" i="12"/>
  <c r="F44" i="12"/>
  <c r="G82" i="12"/>
  <c r="F69" i="12"/>
  <c r="F63" i="12"/>
  <c r="F81" i="12"/>
  <c r="G71" i="12"/>
  <c r="G44" i="12"/>
  <c r="F57" i="12"/>
  <c r="G69" i="12"/>
  <c r="G63" i="12"/>
  <c r="G81" i="12"/>
  <c r="F48" i="12"/>
  <c r="F67" i="12"/>
  <c r="G57" i="12"/>
  <c r="F72" i="12"/>
  <c r="F59" i="12"/>
  <c r="F49" i="12"/>
  <c r="G48" i="12"/>
  <c r="G67" i="12"/>
  <c r="F35" i="12"/>
  <c r="F25" i="12"/>
  <c r="G72" i="12"/>
  <c r="G59" i="12"/>
  <c r="G49" i="12"/>
  <c r="F80" i="12"/>
  <c r="G62" i="12"/>
  <c r="G35" i="12"/>
  <c r="G25" i="12"/>
  <c r="G19" i="12"/>
  <c r="F19" i="12"/>
  <c r="G73" i="12"/>
  <c r="F73" i="12"/>
  <c r="G9" i="12"/>
  <c r="F9" i="12"/>
  <c r="G79" i="12"/>
  <c r="F79" i="12"/>
  <c r="G39" i="12"/>
  <c r="F39" i="12"/>
  <c r="T5" i="5"/>
  <c r="T3" i="5"/>
  <c r="I3" i="13"/>
  <c r="P50" i="13"/>
  <c r="Q50" i="13" s="1"/>
  <c r="P3" i="13"/>
  <c r="R3" i="13" s="1"/>
  <c r="P54" i="13"/>
  <c r="Q54" i="13" s="1"/>
  <c r="P14" i="13"/>
  <c r="Q14" i="13" s="1"/>
  <c r="P21" i="13"/>
  <c r="Q21" i="13" s="1"/>
  <c r="P82" i="13"/>
  <c r="P22" i="13"/>
  <c r="Q22" i="13" s="1"/>
  <c r="P47" i="13"/>
  <c r="Q47" i="13" s="1"/>
  <c r="P30" i="13"/>
  <c r="Q30" i="13" s="1"/>
  <c r="P60" i="13"/>
  <c r="R60" i="13" s="1"/>
  <c r="P39" i="13"/>
  <c r="Q39" i="13" s="1"/>
  <c r="P31" i="13"/>
  <c r="R31" i="13" s="1"/>
  <c r="P51" i="13"/>
  <c r="R51" i="13" s="1"/>
  <c r="P69" i="13"/>
  <c r="R69" i="13" s="1"/>
  <c r="P80" i="13"/>
  <c r="Q80" i="13" s="1"/>
  <c r="P48" i="13"/>
  <c r="Q48" i="13" s="1"/>
  <c r="P15" i="13"/>
  <c r="Q15" i="13" s="1"/>
  <c r="P25" i="13"/>
  <c r="Q25" i="13" s="1"/>
  <c r="P56" i="13"/>
  <c r="Q56" i="13" s="1"/>
  <c r="P63" i="13"/>
  <c r="Q63" i="13" s="1"/>
  <c r="P6" i="13"/>
  <c r="Q6" i="13" s="1"/>
  <c r="P20" i="13"/>
  <c r="R20" i="13" s="1"/>
  <c r="P12" i="13"/>
  <c r="Q12" i="13" s="1"/>
  <c r="P76" i="13"/>
  <c r="Q76" i="13" s="1"/>
  <c r="P36" i="13"/>
  <c r="R36" i="13" s="1"/>
  <c r="P32" i="13"/>
  <c r="R32" i="13" s="1"/>
  <c r="P77" i="13"/>
  <c r="Q77" i="13" s="1"/>
  <c r="P65" i="13"/>
  <c r="Q65" i="13" s="1"/>
  <c r="P72" i="13"/>
  <c r="Q72" i="13" s="1"/>
  <c r="P7" i="13"/>
  <c r="R7" i="13" s="1"/>
  <c r="P34" i="13"/>
  <c r="P53" i="13"/>
  <c r="P24" i="13"/>
  <c r="P45" i="13"/>
  <c r="P16" i="13"/>
  <c r="P37" i="13"/>
  <c r="P8" i="13"/>
  <c r="P28" i="13"/>
  <c r="P23" i="13"/>
  <c r="P79" i="13"/>
  <c r="P5" i="13"/>
  <c r="P71" i="13"/>
  <c r="P4" i="13"/>
  <c r="P43" i="13"/>
  <c r="P55" i="13"/>
  <c r="P78" i="13"/>
  <c r="P49" i="13"/>
  <c r="P70" i="13"/>
  <c r="P41" i="13"/>
  <c r="P62" i="13"/>
  <c r="P64" i="13"/>
  <c r="P13" i="13"/>
  <c r="P17" i="13"/>
  <c r="P46" i="13"/>
  <c r="P58" i="13"/>
  <c r="P38" i="13"/>
  <c r="P40" i="13"/>
  <c r="P61" i="13"/>
  <c r="P3" i="12"/>
  <c r="O3" i="12"/>
  <c r="H4" i="5"/>
  <c r="G5" i="5"/>
  <c r="G6" i="2"/>
  <c r="G80" i="2"/>
  <c r="G61" i="2"/>
  <c r="G39" i="2"/>
  <c r="G16" i="2"/>
  <c r="H5" i="5" l="1"/>
  <c r="I5" i="5"/>
  <c r="R63" i="13"/>
  <c r="R77" i="13"/>
  <c r="Q51" i="13"/>
  <c r="R14" i="13"/>
  <c r="R80" i="13"/>
  <c r="Q3" i="13"/>
  <c r="Q69" i="13"/>
  <c r="R12" i="13"/>
  <c r="R22" i="13"/>
  <c r="R48" i="13"/>
  <c r="R50" i="13"/>
  <c r="Q20" i="13"/>
  <c r="R56" i="13"/>
  <c r="Q31" i="13"/>
  <c r="R72" i="13"/>
  <c r="R47" i="13"/>
  <c r="Q60" i="13"/>
  <c r="Q36" i="13"/>
  <c r="R25" i="13"/>
  <c r="R54" i="13"/>
  <c r="R39" i="13"/>
  <c r="R30" i="13"/>
  <c r="R21" i="13"/>
  <c r="R15" i="13"/>
  <c r="Q7" i="13"/>
  <c r="Q32" i="13"/>
  <c r="Q82" i="13"/>
  <c r="R82" i="13"/>
  <c r="R6" i="13"/>
  <c r="K3" i="13"/>
  <c r="K5" i="13"/>
  <c r="R76" i="13"/>
  <c r="R65" i="13"/>
  <c r="Q46" i="13"/>
  <c r="R46" i="13"/>
  <c r="Q78" i="13"/>
  <c r="R78" i="13"/>
  <c r="Q5" i="13"/>
  <c r="R5" i="13"/>
  <c r="Q24" i="13"/>
  <c r="R24" i="13"/>
  <c r="Q17" i="13"/>
  <c r="R17" i="13"/>
  <c r="Q55" i="13"/>
  <c r="R55" i="13"/>
  <c r="Q79" i="13"/>
  <c r="R79" i="13"/>
  <c r="Q53" i="13"/>
  <c r="R53" i="13"/>
  <c r="Q13" i="13"/>
  <c r="R13" i="13"/>
  <c r="Q23" i="13"/>
  <c r="R23" i="13"/>
  <c r="Q34" i="13"/>
  <c r="R34" i="13"/>
  <c r="Q64" i="13"/>
  <c r="R64" i="13"/>
  <c r="Q28" i="13"/>
  <c r="R28" i="13"/>
  <c r="Q61" i="13"/>
  <c r="R61" i="13"/>
  <c r="Q62" i="13"/>
  <c r="R62" i="13"/>
  <c r="Q8" i="13"/>
  <c r="R8" i="13"/>
  <c r="Q40" i="13"/>
  <c r="R40" i="13"/>
  <c r="Q41" i="13"/>
  <c r="R41" i="13"/>
  <c r="Q43" i="13"/>
  <c r="R43" i="13"/>
  <c r="Q37" i="13"/>
  <c r="R37" i="13"/>
  <c r="Q38" i="13"/>
  <c r="R38" i="13"/>
  <c r="Q70" i="13"/>
  <c r="R70" i="13"/>
  <c r="Q4" i="13"/>
  <c r="R4" i="13"/>
  <c r="Q16" i="13"/>
  <c r="R16" i="13"/>
  <c r="Q58" i="13"/>
  <c r="R58" i="13"/>
  <c r="Q49" i="13"/>
  <c r="R49" i="13"/>
  <c r="Q71" i="13"/>
  <c r="R71" i="13"/>
  <c r="Q45" i="13"/>
  <c r="R45" i="13"/>
  <c r="R3" i="12"/>
  <c r="R5" i="12"/>
  <c r="U3" i="5"/>
  <c r="U5" i="5" s="1"/>
  <c r="G6" i="5"/>
  <c r="G66" i="2"/>
  <c r="G83" i="2"/>
  <c r="G28" i="2"/>
  <c r="G46" i="2"/>
  <c r="G57" i="2"/>
  <c r="G10" i="2"/>
  <c r="G74" i="2"/>
  <c r="G27" i="2"/>
  <c r="G36" i="2"/>
  <c r="G54" i="2"/>
  <c r="G65" i="2"/>
  <c r="G18" i="2"/>
  <c r="G82" i="2"/>
  <c r="G35" i="2"/>
  <c r="G44" i="2"/>
  <c r="G62" i="2"/>
  <c r="G9" i="2"/>
  <c r="G73" i="2"/>
  <c r="G26" i="2"/>
  <c r="G43" i="2"/>
  <c r="G52" i="2"/>
  <c r="G38" i="2"/>
  <c r="G70" i="2"/>
  <c r="G17" i="2"/>
  <c r="G81" i="2"/>
  <c r="G34" i="2"/>
  <c r="G51" i="2"/>
  <c r="G60" i="2"/>
  <c r="G49" i="2"/>
  <c r="G14" i="2"/>
  <c r="G78" i="2"/>
  <c r="G25" i="2"/>
  <c r="G42" i="2"/>
  <c r="G59" i="2"/>
  <c r="G4" i="2"/>
  <c r="G68" i="2"/>
  <c r="G22" i="2"/>
  <c r="G33" i="2"/>
  <c r="G50" i="2"/>
  <c r="G67" i="2"/>
  <c r="G12" i="2"/>
  <c r="G76" i="2"/>
  <c r="G19" i="2"/>
  <c r="G30" i="2"/>
  <c r="G41" i="2"/>
  <c r="G58" i="2"/>
  <c r="G11" i="2"/>
  <c r="G75" i="2"/>
  <c r="G20" i="2"/>
  <c r="R3" i="2"/>
  <c r="I5" i="2" l="1"/>
  <c r="H6" i="5"/>
  <c r="I6" i="5"/>
  <c r="L3" i="13"/>
  <c r="L5" i="13" s="1"/>
  <c r="T5" i="13"/>
  <c r="T3" i="13"/>
  <c r="S3" i="12"/>
  <c r="S5" i="12" s="1"/>
  <c r="G7" i="5"/>
  <c r="I3" i="2"/>
  <c r="H7" i="5" l="1"/>
  <c r="I7" i="5"/>
  <c r="U3" i="13"/>
  <c r="U5" i="13" s="1"/>
  <c r="Y6" i="13" s="1"/>
  <c r="G8" i="5"/>
  <c r="J3" i="2"/>
  <c r="J5" i="2" s="1"/>
  <c r="H8" i="5" l="1"/>
  <c r="I8" i="5"/>
  <c r="G9" i="5"/>
  <c r="H9" i="5" l="1"/>
  <c r="I9" i="5"/>
  <c r="G10" i="5"/>
  <c r="H10" i="5" l="1"/>
  <c r="I10" i="5"/>
  <c r="G11" i="5"/>
  <c r="H11" i="5" l="1"/>
  <c r="I11" i="5"/>
  <c r="G12" i="5"/>
  <c r="H12" i="5" l="1"/>
  <c r="I12" i="5"/>
  <c r="G13" i="5"/>
  <c r="H13" i="5" l="1"/>
  <c r="I13" i="5"/>
  <c r="G14" i="5"/>
  <c r="H14" i="5" l="1"/>
  <c r="I14" i="5"/>
  <c r="G15" i="5"/>
  <c r="H15" i="5" l="1"/>
  <c r="I15" i="5"/>
  <c r="G16" i="5"/>
  <c r="H16" i="5" l="1"/>
  <c r="I16" i="5"/>
  <c r="G17" i="5"/>
  <c r="H17" i="5" l="1"/>
  <c r="I17" i="5"/>
  <c r="G18" i="5"/>
  <c r="H18" i="5" l="1"/>
  <c r="I18" i="5"/>
  <c r="G19" i="5"/>
  <c r="H19" i="5" l="1"/>
  <c r="I19" i="5"/>
  <c r="G20" i="5"/>
  <c r="H20" i="5" l="1"/>
  <c r="I20" i="5"/>
  <c r="G21" i="5"/>
  <c r="H21" i="5" l="1"/>
  <c r="I21" i="5"/>
  <c r="G22" i="5"/>
  <c r="H22" i="5" l="1"/>
  <c r="I22" i="5"/>
  <c r="G23" i="5"/>
  <c r="H23" i="5" l="1"/>
  <c r="I23" i="5"/>
  <c r="G24" i="5"/>
  <c r="H24" i="5" l="1"/>
  <c r="I24" i="5"/>
  <c r="G25" i="5"/>
  <c r="H25" i="5" l="1"/>
  <c r="I25" i="5"/>
  <c r="G26" i="5"/>
  <c r="H26" i="5" l="1"/>
  <c r="I26" i="5"/>
  <c r="G27" i="5"/>
  <c r="H27" i="5" l="1"/>
  <c r="I27" i="5"/>
  <c r="G28" i="5"/>
  <c r="H28" i="5" l="1"/>
  <c r="I28" i="5"/>
  <c r="G29" i="5"/>
  <c r="H29" i="5" l="1"/>
  <c r="I29" i="5"/>
  <c r="G30" i="5"/>
  <c r="H30" i="5" l="1"/>
  <c r="I30" i="5"/>
  <c r="G31" i="5"/>
  <c r="H31" i="5" l="1"/>
  <c r="I31" i="5"/>
  <c r="G32" i="5"/>
  <c r="H32" i="5" l="1"/>
  <c r="I32" i="5"/>
  <c r="G33" i="5"/>
  <c r="H33" i="5" l="1"/>
  <c r="I33" i="5"/>
  <c r="G34" i="5"/>
  <c r="H34" i="5" l="1"/>
  <c r="I34" i="5"/>
  <c r="G35" i="5"/>
  <c r="H35" i="5" l="1"/>
  <c r="I35" i="5"/>
  <c r="G36" i="5"/>
  <c r="H36" i="5" l="1"/>
  <c r="I36" i="5"/>
  <c r="G37" i="5"/>
  <c r="H37" i="5" l="1"/>
  <c r="I37" i="5"/>
  <c r="G38" i="5"/>
  <c r="H38" i="5" l="1"/>
  <c r="I38" i="5"/>
  <c r="G39" i="5"/>
  <c r="H39" i="5" l="1"/>
  <c r="I39" i="5"/>
  <c r="G40" i="5"/>
  <c r="H40" i="5" l="1"/>
  <c r="I40" i="5"/>
  <c r="G41" i="5"/>
  <c r="H41" i="5" l="1"/>
  <c r="I41" i="5"/>
  <c r="G42" i="5"/>
  <c r="H42" i="5" l="1"/>
  <c r="I42" i="5"/>
  <c r="G43" i="5"/>
  <c r="H43" i="5" l="1"/>
  <c r="I43" i="5"/>
  <c r="G44" i="5"/>
  <c r="H44" i="5" l="1"/>
  <c r="I44" i="5"/>
  <c r="G45" i="5"/>
  <c r="H45" i="5" l="1"/>
  <c r="I45" i="5"/>
  <c r="G46" i="5"/>
  <c r="H46" i="5" l="1"/>
  <c r="I46" i="5"/>
  <c r="G47" i="5"/>
  <c r="H47" i="5" l="1"/>
  <c r="I47" i="5"/>
  <c r="G48" i="5"/>
  <c r="H48" i="5" l="1"/>
  <c r="I48" i="5"/>
  <c r="G49" i="5"/>
  <c r="H49" i="5" l="1"/>
  <c r="I49" i="5"/>
  <c r="G50" i="5"/>
  <c r="H50" i="5" l="1"/>
  <c r="I50" i="5"/>
  <c r="G51" i="5"/>
  <c r="H51" i="5" l="1"/>
  <c r="I51" i="5"/>
  <c r="G52" i="5"/>
  <c r="H52" i="5" l="1"/>
  <c r="I52" i="5"/>
  <c r="G53" i="5"/>
  <c r="H53" i="5" l="1"/>
  <c r="I53" i="5"/>
  <c r="G54" i="5"/>
  <c r="H54" i="5" l="1"/>
  <c r="I54" i="5"/>
  <c r="G55" i="5"/>
  <c r="H55" i="5" l="1"/>
  <c r="I55" i="5"/>
  <c r="G56" i="5"/>
  <c r="H56" i="5" l="1"/>
  <c r="I56" i="5"/>
  <c r="G57" i="5"/>
  <c r="H57" i="5" l="1"/>
  <c r="I57" i="5"/>
  <c r="G58" i="5"/>
  <c r="H58" i="5" l="1"/>
  <c r="I58" i="5"/>
  <c r="G59" i="5"/>
  <c r="H59" i="5" l="1"/>
  <c r="I59" i="5"/>
  <c r="G60" i="5"/>
  <c r="H60" i="5" l="1"/>
  <c r="I60" i="5"/>
  <c r="G61" i="5"/>
  <c r="H61" i="5" l="1"/>
  <c r="I61" i="5"/>
  <c r="G62" i="5"/>
  <c r="H62" i="5" l="1"/>
  <c r="I62" i="5"/>
  <c r="G63" i="5"/>
  <c r="H63" i="5" l="1"/>
  <c r="I63" i="5"/>
  <c r="G64" i="5"/>
  <c r="H64" i="5" l="1"/>
  <c r="I64" i="5"/>
  <c r="G65" i="5"/>
  <c r="H65" i="5" l="1"/>
  <c r="I65" i="5"/>
  <c r="G66" i="5"/>
  <c r="H66" i="5" l="1"/>
  <c r="I66" i="5"/>
  <c r="G67" i="5"/>
  <c r="H67" i="5" l="1"/>
  <c r="I67" i="5"/>
  <c r="G68" i="5"/>
  <c r="H68" i="5" l="1"/>
  <c r="I68" i="5"/>
  <c r="G69" i="5"/>
  <c r="H69" i="5" l="1"/>
  <c r="I69" i="5"/>
  <c r="G70" i="5"/>
  <c r="H70" i="5" l="1"/>
  <c r="I70" i="5"/>
  <c r="G71" i="5"/>
  <c r="H71" i="5" l="1"/>
  <c r="I71" i="5"/>
  <c r="G72" i="5"/>
  <c r="H72" i="5" l="1"/>
  <c r="I72" i="5"/>
  <c r="G73" i="5"/>
  <c r="H73" i="5" l="1"/>
  <c r="I73" i="5"/>
  <c r="G74" i="5"/>
  <c r="H74" i="5" l="1"/>
  <c r="I74" i="5"/>
  <c r="G75" i="5"/>
  <c r="H75" i="5" l="1"/>
  <c r="I75" i="5"/>
  <c r="G76" i="5"/>
  <c r="H76" i="5" l="1"/>
  <c r="I76" i="5"/>
  <c r="G77" i="5"/>
  <c r="H77" i="5" l="1"/>
  <c r="I77" i="5"/>
  <c r="G78" i="5"/>
  <c r="H78" i="5" l="1"/>
  <c r="I78" i="5"/>
  <c r="G79" i="5"/>
  <c r="H79" i="5" l="1"/>
  <c r="I79" i="5"/>
  <c r="G80" i="5"/>
  <c r="H80" i="5" l="1"/>
  <c r="I80" i="5"/>
  <c r="G81" i="5"/>
  <c r="H81" i="5" l="1"/>
  <c r="I81" i="5"/>
  <c r="G82" i="5"/>
  <c r="H82" i="5" l="1"/>
  <c r="I82" i="5"/>
  <c r="G83" i="5"/>
  <c r="H83" i="5" l="1"/>
  <c r="I83" i="5"/>
  <c r="G84" i="5"/>
  <c r="H84" i="5" l="1"/>
  <c r="I84" i="5"/>
  <c r="I3" i="12"/>
  <c r="I5" i="12"/>
  <c r="J3" i="12" l="1"/>
  <c r="J5" i="12" s="1"/>
  <c r="W6" i="12" s="1"/>
  <c r="K3" i="5"/>
  <c r="K5" i="5"/>
  <c r="L3" i="5" l="1"/>
  <c r="L5" i="5" s="1"/>
  <c r="U8" i="5" l="1"/>
  <c r="P81" i="2"/>
  <c r="P71" i="2"/>
  <c r="P23" i="2"/>
  <c r="P38" i="2"/>
  <c r="P57" i="2"/>
  <c r="P70" i="2"/>
  <c r="P74" i="2"/>
  <c r="P48" i="2"/>
  <c r="P41" i="2"/>
  <c r="P47" i="2"/>
  <c r="P14" i="2"/>
  <c r="P32" i="2"/>
  <c r="P42" i="2"/>
  <c r="P34" i="2"/>
  <c r="P31" i="2"/>
  <c r="P36" i="2"/>
  <c r="P54" i="2"/>
  <c r="P45" i="2"/>
  <c r="P39" i="2"/>
  <c r="P29" i="2"/>
  <c r="P78" i="2"/>
  <c r="P9" i="2"/>
  <c r="P51" i="2"/>
  <c r="P11" i="2"/>
  <c r="P82" i="2"/>
  <c r="P49" i="2"/>
  <c r="P44" i="2"/>
  <c r="P69" i="2"/>
  <c r="P84" i="2"/>
  <c r="P64" i="2"/>
  <c r="P65" i="2"/>
  <c r="P46" i="2"/>
  <c r="P60" i="2"/>
  <c r="P37" i="2"/>
  <c r="P72" i="2"/>
  <c r="P10" i="2"/>
  <c r="P28" i="2"/>
  <c r="P26" i="2"/>
  <c r="P67" i="2"/>
  <c r="P17" i="2"/>
  <c r="P66" i="2"/>
  <c r="P27" i="2"/>
  <c r="P62" i="2"/>
  <c r="P30" i="2"/>
  <c r="P4" i="2"/>
  <c r="P63" i="2"/>
  <c r="P53" i="2"/>
  <c r="P43" i="2"/>
  <c r="P61" i="2"/>
  <c r="P12" i="2"/>
  <c r="P13" i="2"/>
  <c r="P25" i="2"/>
  <c r="P50" i="2"/>
  <c r="P59" i="2"/>
  <c r="P20" i="2"/>
  <c r="P5" i="2"/>
  <c r="P15" i="2"/>
  <c r="P68" i="2"/>
  <c r="P24" i="2"/>
  <c r="P16" i="2"/>
  <c r="P75" i="2"/>
  <c r="P33" i="2"/>
  <c r="P79" i="2"/>
  <c r="P76" i="2"/>
  <c r="P7" i="2"/>
  <c r="P56" i="2"/>
  <c r="P80" i="2"/>
  <c r="P52" i="2"/>
  <c r="P55" i="2"/>
  <c r="P83" i="2"/>
  <c r="P18" i="2"/>
  <c r="P22" i="2"/>
  <c r="P58" i="2"/>
  <c r="P8" i="2"/>
  <c r="P35" i="2"/>
  <c r="P21" i="2"/>
  <c r="P19" i="2"/>
  <c r="P40" i="2"/>
  <c r="P77" i="2"/>
  <c r="P73" i="2"/>
  <c r="P6" i="2"/>
  <c r="P3" i="2"/>
  <c r="R5" i="2" l="1"/>
  <c r="S3" i="2" s="1"/>
  <c r="S5" i="2" s="1"/>
  <c r="W6" i="2" s="1"/>
</calcChain>
</file>

<file path=xl/sharedStrings.xml><?xml version="1.0" encoding="utf-8"?>
<sst xmlns="http://schemas.openxmlformats.org/spreadsheetml/2006/main" count="730" uniqueCount="466">
  <si>
    <t>y</t>
  </si>
  <si>
    <t>s</t>
  </si>
  <si>
    <t>Difsq</t>
  </si>
  <si>
    <t>R2</t>
  </si>
  <si>
    <t>SqDif</t>
  </si>
  <si>
    <t>SqDif_mean</t>
  </si>
  <si>
    <t>Adj R2</t>
  </si>
  <si>
    <t>Sample Size</t>
  </si>
  <si>
    <t>y(model)</t>
  </si>
  <si>
    <t>t(days)</t>
  </si>
  <si>
    <t>Ac</t>
  </si>
  <si>
    <t>Mean</t>
  </si>
  <si>
    <t>Sigma</t>
  </si>
  <si>
    <t>Muc</t>
  </si>
  <si>
    <t>Ln(t)</t>
  </si>
  <si>
    <t>z</t>
  </si>
  <si>
    <t>y-y1c</t>
  </si>
  <si>
    <t>DifofAdjR2</t>
  </si>
  <si>
    <t>CDF</t>
  </si>
  <si>
    <t>PDF</t>
  </si>
  <si>
    <t>Y-Y0C</t>
  </si>
  <si>
    <t>y-y0P</t>
  </si>
  <si>
    <t>Ac= area; infected population(model)</t>
  </si>
  <si>
    <t>Ac*0.8413</t>
  </si>
  <si>
    <t>Ac*0.9772</t>
  </si>
  <si>
    <t>Population</t>
  </si>
  <si>
    <t>Days</t>
  </si>
  <si>
    <t>Actual Poupulation</t>
  </si>
  <si>
    <t>Diff_AdjR2</t>
  </si>
  <si>
    <t>u(days)</t>
  </si>
  <si>
    <t>t(original)</t>
  </si>
  <si>
    <t>w</t>
  </si>
  <si>
    <t>kx</t>
  </si>
  <si>
    <t>k</t>
  </si>
  <si>
    <t>d</t>
  </si>
  <si>
    <t>(kx)^d</t>
  </si>
  <si>
    <t>Date</t>
  </si>
  <si>
    <t>Day</t>
  </si>
  <si>
    <t>Infec/1M</t>
  </si>
  <si>
    <t>7-day Avg-Cumulative</t>
  </si>
  <si>
    <t>Daily-7day</t>
  </si>
  <si>
    <t>Infection 1/22/20 /1M</t>
  </si>
  <si>
    <t>7-dayCumulative</t>
  </si>
  <si>
    <t>Daily-7dayavg</t>
  </si>
  <si>
    <t>Infection 1/23/20 /1M</t>
  </si>
  <si>
    <t>Infection 1/24/20 /1M</t>
  </si>
  <si>
    <t>Infection 1/25/20 /1M</t>
  </si>
  <si>
    <t>Infection 1/26/20 /1M</t>
  </si>
  <si>
    <t>Infection 1/27/20 /1M</t>
  </si>
  <si>
    <t>Infection 1/28/20 /1M</t>
  </si>
  <si>
    <t>Infection 1/29/20 /1M</t>
  </si>
  <si>
    <t>Infection 1/30/20 /1M</t>
  </si>
  <si>
    <t>Infection 1/31/20 /1M</t>
  </si>
  <si>
    <t>Infection 2/1/20 /1M</t>
  </si>
  <si>
    <t>Infection 2/2/20 /1M</t>
  </si>
  <si>
    <t>Infection 2/3/20 /1M</t>
  </si>
  <si>
    <t>Infection 2/4/20 /1M</t>
  </si>
  <si>
    <t>Infection 2/5/20 /1M</t>
  </si>
  <si>
    <t>Infection 2/6/20 /1M</t>
  </si>
  <si>
    <t>Infection 2/7/20 /1M</t>
  </si>
  <si>
    <t>Infection 2/8/20 /1M</t>
  </si>
  <si>
    <t>Infection 2/9/20 /1M</t>
  </si>
  <si>
    <t>Infection 2/10/20 /1M</t>
  </si>
  <si>
    <t>Infection 2/11/20 /1M</t>
  </si>
  <si>
    <t>Infection 2/12/20 /1M</t>
  </si>
  <si>
    <t>Infection 2/13/20 /1M</t>
  </si>
  <si>
    <t>Infection 2/14/20 /1M</t>
  </si>
  <si>
    <t>Infection 2/15/20 /1M</t>
  </si>
  <si>
    <t>Infection 2/16/20 /1M</t>
  </si>
  <si>
    <t>Infection 2/17/20 /1M</t>
  </si>
  <si>
    <t>Infection 2/18/20 /1M</t>
  </si>
  <si>
    <t>Infection 2/19/20 /1M</t>
  </si>
  <si>
    <t>Infection 2/20/20 /1M</t>
  </si>
  <si>
    <t>Infection 2/21/20 /1M</t>
  </si>
  <si>
    <t>Infection 2/22/20 /1M</t>
  </si>
  <si>
    <t>Infection 2/23/20 /1M</t>
  </si>
  <si>
    <t>Infection 2/24/20 /1M</t>
  </si>
  <si>
    <t>Infection 2/25/20 /1M</t>
  </si>
  <si>
    <t>Infection 2/26/20 /1M</t>
  </si>
  <si>
    <t>Infection 2/27/20 /1M</t>
  </si>
  <si>
    <t>Infection 2/28/20 /1M</t>
  </si>
  <si>
    <t>Infection 2/29/20 /1M</t>
  </si>
  <si>
    <t>Infection 3/1/20 /1M</t>
  </si>
  <si>
    <t>Infection 3/2/20 /1M</t>
  </si>
  <si>
    <t>Infection 3/3/20 /1M</t>
  </si>
  <si>
    <t>Infection 3/4/20 /1M</t>
  </si>
  <si>
    <t>Infection 3/5/20 /1M</t>
  </si>
  <si>
    <t>Infection 3/6/20 /1M</t>
  </si>
  <si>
    <t>Infection 3/7/20 /1M</t>
  </si>
  <si>
    <t>Infection 3/8/20 /1M</t>
  </si>
  <si>
    <t>Infection 3/9/20 /1M</t>
  </si>
  <si>
    <t>Infection 3/10/20 /1M</t>
  </si>
  <si>
    <t>Infection 3/11/20 /1M</t>
  </si>
  <si>
    <t>Infection 3/12/20 /1M</t>
  </si>
  <si>
    <t>Infection 3/13/20 /1M</t>
  </si>
  <si>
    <t>Infection 3/14/20 /1M</t>
  </si>
  <si>
    <t>Infection 3/15/20 /1M</t>
  </si>
  <si>
    <t>Infection 3/16/20 /1M</t>
  </si>
  <si>
    <t>Infection 3/17/20 /1M</t>
  </si>
  <si>
    <t>Infection 3/18/20 /1M</t>
  </si>
  <si>
    <t>Infection 3/19/20 /1M</t>
  </si>
  <si>
    <t>Infection 3/20/20 /1M</t>
  </si>
  <si>
    <t>Infection 3/21/20 /1M</t>
  </si>
  <si>
    <t>Infection 3/22/20 /1M</t>
  </si>
  <si>
    <t>Infection 3/23/20 /1M</t>
  </si>
  <si>
    <t>Infection 3/24/20 /1M</t>
  </si>
  <si>
    <t>Infection 3/25/20 /1M</t>
  </si>
  <si>
    <t>Infection 3/26/20 /1M</t>
  </si>
  <si>
    <t>Infection 3/27/20 /1M</t>
  </si>
  <si>
    <t>Infection 3/28/20 /1M</t>
  </si>
  <si>
    <t>Infection 3/29/20 /1M</t>
  </si>
  <si>
    <t>Infection 3/30/20 /1M</t>
  </si>
  <si>
    <t>Infection 3/31/20 /1M</t>
  </si>
  <si>
    <t>Infection 4/1/20 /1M</t>
  </si>
  <si>
    <t>Infection 4/2/20 /1M</t>
  </si>
  <si>
    <t>Infection 4/3/20 /1M</t>
  </si>
  <si>
    <t>Infection 4/4/20 /1M</t>
  </si>
  <si>
    <t>Infection 4/5/20 /1M</t>
  </si>
  <si>
    <t>Infection 4/6/20 /1M</t>
  </si>
  <si>
    <t>Infection 4/7/20 /1M</t>
  </si>
  <si>
    <t>Infection 4/8/20 /1M</t>
  </si>
  <si>
    <t>Infection 4/9/20 /1M</t>
  </si>
  <si>
    <t>Infection 4/10/20 /1M</t>
  </si>
  <si>
    <t>Infection 4/11/20 /1M</t>
  </si>
  <si>
    <t>Infection 4/12/20 /1M</t>
  </si>
  <si>
    <t>Infection 4/13/20 /1M</t>
  </si>
  <si>
    <t>Infection 4/14/20 /1M</t>
  </si>
  <si>
    <t>Infection 4/15/20 /1M</t>
  </si>
  <si>
    <t>Infection 4/16/20 /1M</t>
  </si>
  <si>
    <t>Infection 4/17/20 /1M</t>
  </si>
  <si>
    <t>Infection 4/18/20 /1M</t>
  </si>
  <si>
    <t>Infection 4/19/20 /1M</t>
  </si>
  <si>
    <t>Infection 4/20/20 /1M</t>
  </si>
  <si>
    <t>Infection 4/21/20 /1M</t>
  </si>
  <si>
    <t>Infection 4/22/20 /1M</t>
  </si>
  <si>
    <t>Infection 4/23/20 /1M</t>
  </si>
  <si>
    <t>Infection 4/24/20 /1M</t>
  </si>
  <si>
    <t>Infection 4/25/20 /1M</t>
  </si>
  <si>
    <t>Infection 4/26/20 /1M</t>
  </si>
  <si>
    <t>Infection 4/27/20 /1M</t>
  </si>
  <si>
    <t>Infection 4/28/20 /1M</t>
  </si>
  <si>
    <t>Infection 4/29/20 /1M</t>
  </si>
  <si>
    <t>Infection 4/30/20 /1M</t>
  </si>
  <si>
    <t>Infection 5/1/20 /1M</t>
  </si>
  <si>
    <t>Infection 5/2/20 /1M</t>
  </si>
  <si>
    <t>Infection 5/3/20 /1M</t>
  </si>
  <si>
    <t>Infection 5/4/20 /1M</t>
  </si>
  <si>
    <t>Infection 5/5/20 /1M</t>
  </si>
  <si>
    <t>Infection 5/6/20 /1M</t>
  </si>
  <si>
    <t>Infection 5/7/20 /1M</t>
  </si>
  <si>
    <t>Infection 5/8/20 /1M</t>
  </si>
  <si>
    <t>Infection 5/9/20 /1M</t>
  </si>
  <si>
    <t>Infection 5/10/20 /1M</t>
  </si>
  <si>
    <t>Infection 5/11/20 /1M</t>
  </si>
  <si>
    <t>Infection 5/12/20 /1M</t>
  </si>
  <si>
    <t>Infection 5/13/20 /1M</t>
  </si>
  <si>
    <t>Infection 5/14/20 /1M</t>
  </si>
  <si>
    <t>Infection 5/15/20 /1M</t>
  </si>
  <si>
    <t>Infection 5/16/20 /1M</t>
  </si>
  <si>
    <t>Infection 5/17/20 /1M</t>
  </si>
  <si>
    <t>Infection 5/18/20 /1M</t>
  </si>
  <si>
    <t>Infection 5/19/20 /1M</t>
  </si>
  <si>
    <t>Infection 5/20/20 /1M</t>
  </si>
  <si>
    <t>Infection 5/21/20 /1M</t>
  </si>
  <si>
    <t>Infection 5/22/20 /1M</t>
  </si>
  <si>
    <t>Infection 5/23/20 /1M</t>
  </si>
  <si>
    <t>Infection 5/24/20 /1M</t>
  </si>
  <si>
    <t>Infection 5/25/20 /1M</t>
  </si>
  <si>
    <t>Infection 5/26/20 /1M</t>
  </si>
  <si>
    <t>Infection 5/27/20 /1M</t>
  </si>
  <si>
    <t>Infection 5/28/20 /1M</t>
  </si>
  <si>
    <t>Infection 5/29/20 /1M</t>
  </si>
  <si>
    <t>Infection 5/30/20 /1M</t>
  </si>
  <si>
    <t>Infection 5/31/20 /1M</t>
  </si>
  <si>
    <t>Infection 6/1/20 /1M</t>
  </si>
  <si>
    <t>Infection 6/2/20 /1M</t>
  </si>
  <si>
    <t>Infection 6/3/20 /1M</t>
  </si>
  <si>
    <t>Infection 6/4/20 /1M</t>
  </si>
  <si>
    <t>Infection 6/5/20 /1M</t>
  </si>
  <si>
    <t>Infection 6/6/20 /1M</t>
  </si>
  <si>
    <t>Infection 6/7/20 /1M</t>
  </si>
  <si>
    <t>Infection 6/8/20 /1M</t>
  </si>
  <si>
    <t>Infection 6/9/20 /1M</t>
  </si>
  <si>
    <t>Infection 6/10/20 /1M</t>
  </si>
  <si>
    <t>Infection 6/11/20 /1M</t>
  </si>
  <si>
    <t>Infection 6/12/20 /1M</t>
  </si>
  <si>
    <t>Infection 6/13/20 /1M</t>
  </si>
  <si>
    <t>Infection 6/14/20 /1M</t>
  </si>
  <si>
    <t>Infection 6/15/20 /1M</t>
  </si>
  <si>
    <t>Infection 6/16/20 /1M</t>
  </si>
  <si>
    <t>Infection 6/17/20 /1M</t>
  </si>
  <si>
    <t>Infection 6/18/20 /1M</t>
  </si>
  <si>
    <t>Infection 6/19/20 /1M</t>
  </si>
  <si>
    <t>Infection 6/20/20 /1M</t>
  </si>
  <si>
    <t>Infection 6/21/20 /1M</t>
  </si>
  <si>
    <t>Infection 6/22/20 /1M</t>
  </si>
  <si>
    <t>Infection 6/23/20 /1M</t>
  </si>
  <si>
    <t>Infection 6/24/20 /1M</t>
  </si>
  <si>
    <t>Infection 6/25/20 /1M</t>
  </si>
  <si>
    <t>Infection 6/26/20 /1M</t>
  </si>
  <si>
    <t>Infection 6/27/20 /1M</t>
  </si>
  <si>
    <t>Infection 6/28/20 /1M</t>
  </si>
  <si>
    <t>Infection 6/29/20 /1M</t>
  </si>
  <si>
    <t>Infection 6/30/20 /1M</t>
  </si>
  <si>
    <t>Infection 7/1/20 /1M</t>
  </si>
  <si>
    <t>Infection 7/2/20 /1M</t>
  </si>
  <si>
    <t>Infection 7/3/20 /1M</t>
  </si>
  <si>
    <t>Infection 7/4/20 /1M</t>
  </si>
  <si>
    <t>Infection 7/5/20 /1M</t>
  </si>
  <si>
    <t>Infection 7/6/20 /1M</t>
  </si>
  <si>
    <t>Infection 7/7/20 /1M</t>
  </si>
  <si>
    <t>Infection 7/8/20 /1M</t>
  </si>
  <si>
    <t>Infection 7/9/20 /1M</t>
  </si>
  <si>
    <t>Infection 7/10/20 /1M</t>
  </si>
  <si>
    <t>Infection 7/11/20 /1M</t>
  </si>
  <si>
    <t>Infection 7/12/20 /1M</t>
  </si>
  <si>
    <t>Infection 7/13/20 /1M</t>
  </si>
  <si>
    <t>Infection 7/14/20 /1M</t>
  </si>
  <si>
    <t>Infection 7/15/20 /1M</t>
  </si>
  <si>
    <t>Infection 7/16/20 /1M</t>
  </si>
  <si>
    <t>Infection 7/17/20 /1M</t>
  </si>
  <si>
    <t>Infection 7/18/20 /1M</t>
  </si>
  <si>
    <t>Infection 7/19/20 /1M</t>
  </si>
  <si>
    <t>Infection 7/20/20 /1M</t>
  </si>
  <si>
    <t>Infection 7/21/20 /1M</t>
  </si>
  <si>
    <t>Infection 7/22/20 /1M</t>
  </si>
  <si>
    <t>Infection 7/23/20 /1M</t>
  </si>
  <si>
    <t>Infection 7/24/20 /1M</t>
  </si>
  <si>
    <t>Infection 7/25/20 /1M</t>
  </si>
  <si>
    <t>Infection 7/26/20 /1M</t>
  </si>
  <si>
    <t>Infection 7/27/20 /1M</t>
  </si>
  <si>
    <t>Infection 7/28/20 /1M</t>
  </si>
  <si>
    <t>Infection 7/29/20 /1M</t>
  </si>
  <si>
    <t>Infection 7/30/20 /1M</t>
  </si>
  <si>
    <t>Infection 7/31/20 /1M</t>
  </si>
  <si>
    <t>Infection 8/1/20 /1M</t>
  </si>
  <si>
    <t>Infection 8/2/20 /1M</t>
  </si>
  <si>
    <t>Infection 8/3/20 /1M</t>
  </si>
  <si>
    <t>Infection 8/4/20 /1M</t>
  </si>
  <si>
    <t>Infection 8/5/20 /1M</t>
  </si>
  <si>
    <t>Infection 8/6/20 /1M</t>
  </si>
  <si>
    <t>Infection 8/7/20 /1M</t>
  </si>
  <si>
    <t>Infection 8/8/20 /1M</t>
  </si>
  <si>
    <t>Infection 8/9/20 /1M</t>
  </si>
  <si>
    <t>Infection 8/10/20 /1M</t>
  </si>
  <si>
    <t>Infection 8/11/20 /1M</t>
  </si>
  <si>
    <t>Infection 8/12/20 /1M</t>
  </si>
  <si>
    <t>Infection 8/13/20 /1M</t>
  </si>
  <si>
    <t>Infection 8/14/20 /1M</t>
  </si>
  <si>
    <t>Infection 8/15/20 /1M</t>
  </si>
  <si>
    <t>Infection 8/16/20 /1M</t>
  </si>
  <si>
    <t>Infection 8/17/20 /1M</t>
  </si>
  <si>
    <t>Infection 8/18/20 /1M</t>
  </si>
  <si>
    <t>Infection 8/19/20 /1M</t>
  </si>
  <si>
    <t>Infection 8/20/20 /1M</t>
  </si>
  <si>
    <t>Infection 8/21/20 /1M</t>
  </si>
  <si>
    <t>Infection 8/22/20 /1M</t>
  </si>
  <si>
    <t>Infection 8/23/20 /1M</t>
  </si>
  <si>
    <t>Infection 8/24/20 /1M</t>
  </si>
  <si>
    <t>Infection 8/25/20 /1M</t>
  </si>
  <si>
    <t>Infection 8/26/20 /1M</t>
  </si>
  <si>
    <t>Infection 8/27/20 /1M</t>
  </si>
  <si>
    <t>Infection 8/28/20 /1M</t>
  </si>
  <si>
    <t>Infection 8/29/20 /1M</t>
  </si>
  <si>
    <t>Infection 8/30/20 /1M</t>
  </si>
  <si>
    <t>Infection 8/31/20 /1M</t>
  </si>
  <si>
    <t>Infection 9/1/20 /1M</t>
  </si>
  <si>
    <t>Infection 9/2/20 /1M</t>
  </si>
  <si>
    <t>Infection 9/3/20 /1M</t>
  </si>
  <si>
    <t>Infection 9/4/20 /1M</t>
  </si>
  <si>
    <t>Infection 9/5/20 /1M</t>
  </si>
  <si>
    <t>Infection 9/6/20 /1M</t>
  </si>
  <si>
    <t>Infection 9/7/20 /1M</t>
  </si>
  <si>
    <t>Infection 9/8/20 /1M</t>
  </si>
  <si>
    <t>Infection 9/9/20 /1M</t>
  </si>
  <si>
    <t>Infection 9/10/20 /1M</t>
  </si>
  <si>
    <t>Infection 9/11/20 /1M</t>
  </si>
  <si>
    <t>Infection 9/12/20 /1M</t>
  </si>
  <si>
    <t>Infection 9/13/20 /1M</t>
  </si>
  <si>
    <t>Infection 9/14/20 /1M</t>
  </si>
  <si>
    <t>Infection 9/15/20 /1M</t>
  </si>
  <si>
    <t>Infection 9/16/20 /1M</t>
  </si>
  <si>
    <t>Infection 9/17/20 /1M</t>
  </si>
  <si>
    <t>Infection 9/18/20 /1M</t>
  </si>
  <si>
    <t>Infection 9/19/20 /1M</t>
  </si>
  <si>
    <t>Infection 9/20/20 /1M</t>
  </si>
  <si>
    <t>Infection 9/21/20 /1M</t>
  </si>
  <si>
    <t>Infection 9/22/20 /1M</t>
  </si>
  <si>
    <t>Infection 9/23/20 /1M</t>
  </si>
  <si>
    <t>Infection 9/24/20 /1M</t>
  </si>
  <si>
    <t>Infection 9/25/20 /1M</t>
  </si>
  <si>
    <t>Infection 9/26/20 /1M</t>
  </si>
  <si>
    <t>Infection 9/27/20 /1M</t>
  </si>
  <si>
    <t>Infection 9/28/20 /1M</t>
  </si>
  <si>
    <t>Infection 9/29/20 /1M</t>
  </si>
  <si>
    <t>Infection 9/30/20 /1M</t>
  </si>
  <si>
    <t>Infection 10/1/20 /1M</t>
  </si>
  <si>
    <t>Infection 10/2/20 /1M</t>
  </si>
  <si>
    <t>Infection 10/3/20 /1M</t>
  </si>
  <si>
    <t>Infection 10/4/20 /1M</t>
  </si>
  <si>
    <t>Infection 10/5/20 /1M</t>
  </si>
  <si>
    <t>Infection 10/6/20 /1M</t>
  </si>
  <si>
    <t>Infection 10/7/20 /1M</t>
  </si>
  <si>
    <t>Infection 10/8/20 /1M</t>
  </si>
  <si>
    <t>Infection 10/9/20 /1M</t>
  </si>
  <si>
    <t>Infection 10/10/20 /1M</t>
  </si>
  <si>
    <t>Infection 10/11/20 /1M</t>
  </si>
  <si>
    <t>Infection 10/12/20 /1M</t>
  </si>
  <si>
    <t>Infection 10/13/20 /1M</t>
  </si>
  <si>
    <t>Infection 10/14/20 /1M</t>
  </si>
  <si>
    <t>Infection 10/15/20 /1M</t>
  </si>
  <si>
    <t>Infection 10/16/20 /1M</t>
  </si>
  <si>
    <t>Infection 10/17/20 /1M</t>
  </si>
  <si>
    <t>Infection 10/18/20 /1M</t>
  </si>
  <si>
    <t>Infection 10/19/20 /1M</t>
  </si>
  <si>
    <t>Infection 10/20/20 /1M</t>
  </si>
  <si>
    <t>Infection 10/21/20 /1M</t>
  </si>
  <si>
    <t>Infection 10/22/20 /1M</t>
  </si>
  <si>
    <t>Infection 10/23/20 /1M</t>
  </si>
  <si>
    <t>Infection 10/24/20 /1M</t>
  </si>
  <si>
    <t>Infection 10/25/20 /1M</t>
  </si>
  <si>
    <t>Infection 10/26/20 /1M</t>
  </si>
  <si>
    <t>Infection 10/27/20 /1M</t>
  </si>
  <si>
    <t>Infection 10/28/20 /1M</t>
  </si>
  <si>
    <t>Infection 10/29/20 /1M</t>
  </si>
  <si>
    <t>Infection 10/30/20 /1M</t>
  </si>
  <si>
    <t>Infection 10/31/20 /1M</t>
  </si>
  <si>
    <t>Infection 11/1/20 /1M</t>
  </si>
  <si>
    <t>Infection 11/2/20 /1M</t>
  </si>
  <si>
    <t>Infection 11/3/20 /1M</t>
  </si>
  <si>
    <t>Infection 11/4/20 /1M</t>
  </si>
  <si>
    <t>Infection 11/5/20 /1M</t>
  </si>
  <si>
    <t>Infection 11/6/20 /1M</t>
  </si>
  <si>
    <t>Infection 11/7/20 /1M</t>
  </si>
  <si>
    <t>Infection 11/8/20 /1M</t>
  </si>
  <si>
    <t>Infection 11/9/20 /1M</t>
  </si>
  <si>
    <t>Infection 11/10/20 /1M</t>
  </si>
  <si>
    <t>Infection 11/11/20 /1M</t>
  </si>
  <si>
    <t>Infection 11/12/20 /1M</t>
  </si>
  <si>
    <t>Infection 11/13/20 /1M</t>
  </si>
  <si>
    <t>Infection 11/14/20 /1M</t>
  </si>
  <si>
    <t>Infection 11/15/20 /1M</t>
  </si>
  <si>
    <t>Infection 11/16/20 /1M</t>
  </si>
  <si>
    <t>Infection 11/17/20 /1M</t>
  </si>
  <si>
    <t>Infection 11/18/20 /1M</t>
  </si>
  <si>
    <t>Infection 11/19/20 /1M</t>
  </si>
  <si>
    <t>Infection 11/20/20 /1M</t>
  </si>
  <si>
    <t>Infection 11/21/20 /1M</t>
  </si>
  <si>
    <t>Infection 11/22/20 /1M</t>
  </si>
  <si>
    <t>Infection 11/23/20 /1M</t>
  </si>
  <si>
    <t>Infection 11/24/20 /1M</t>
  </si>
  <si>
    <t>Infection 11/25/20 /1M</t>
  </si>
  <si>
    <t>Infection 11/26/20 /1M</t>
  </si>
  <si>
    <t>Infection 11/27/20 /1M</t>
  </si>
  <si>
    <t>Infection 11/28/20 /1M</t>
  </si>
  <si>
    <t>Infection 11/29/20 /1M</t>
  </si>
  <si>
    <t>Infection 11/30/20 /1M</t>
  </si>
  <si>
    <t>Infection 12/1/20 /1M</t>
  </si>
  <si>
    <t>Infection 12/2/20 /1M</t>
  </si>
  <si>
    <t>Infection 12/3/20 /1M</t>
  </si>
  <si>
    <t>Infection 12/4/20 /1M</t>
  </si>
  <si>
    <t>Infection 12/5/20 /1M</t>
  </si>
  <si>
    <t>Infection 12/6/20 /1M</t>
  </si>
  <si>
    <t>Infection 12/7/20 /1M</t>
  </si>
  <si>
    <t>Infection 12/8/20 /1M</t>
  </si>
  <si>
    <t>Infection 12/9/20 /1M</t>
  </si>
  <si>
    <t>Infection 12/10/20 /1M</t>
  </si>
  <si>
    <t>Infection 12/11/20 /1M</t>
  </si>
  <si>
    <t>Infection 12/12/20 /1M</t>
  </si>
  <si>
    <t>Infection 12/13/20 /1M</t>
  </si>
  <si>
    <t>Infection 12/14/20 /1M</t>
  </si>
  <si>
    <t>Infection 12/15/20 /1M</t>
  </si>
  <si>
    <t>Infection 12/16/20 /1M</t>
  </si>
  <si>
    <t>Infection 12/17/20 /1M</t>
  </si>
  <si>
    <t>Infection 12/18/20 /1M</t>
  </si>
  <si>
    <t>Infection 12/19/20 /1M</t>
  </si>
  <si>
    <t>Infection 12/20/20 /1M</t>
  </si>
  <si>
    <t>Infection 12/21/20 /1M</t>
  </si>
  <si>
    <t>Infection 12/22/20 /1M</t>
  </si>
  <si>
    <t>Infection 12/23/20 /1M</t>
  </si>
  <si>
    <t>Infection 12/24/20 /1M</t>
  </si>
  <si>
    <t>Infection 12/25/20 /1M</t>
  </si>
  <si>
    <t>Infection 12/26/20 /1M</t>
  </si>
  <si>
    <t>Infection 12/27/20 /1M</t>
  </si>
  <si>
    <t>Infection 12/28/20 /1M</t>
  </si>
  <si>
    <t>Infection 12/29/20 /1M</t>
  </si>
  <si>
    <t>Infection 12/30/20 /1M</t>
  </si>
  <si>
    <t>Infection 12/31/20 /1M</t>
  </si>
  <si>
    <t>Infection 1/1/21 /1M</t>
  </si>
  <si>
    <t>Infection 1/2/21 /1M</t>
  </si>
  <si>
    <t>Infection 1/3/21 /1M</t>
  </si>
  <si>
    <t>Infection 1/4/21 /1M</t>
  </si>
  <si>
    <t>Infection 1/5/21 /1M</t>
  </si>
  <si>
    <t>Infection 1/6/21 /1M</t>
  </si>
  <si>
    <t>Infection 1/7/21 /1M</t>
  </si>
  <si>
    <t>Infection 1/8/21 /1M</t>
  </si>
  <si>
    <t>Infection 1/9/21 /1M</t>
  </si>
  <si>
    <t>Infection 1/10/21 /1M</t>
  </si>
  <si>
    <t>Infection 1/11/21 /1M</t>
  </si>
  <si>
    <t>Infection 1/12/21 /1M</t>
  </si>
  <si>
    <t>Infection 1/13/21 /1M</t>
  </si>
  <si>
    <t>Infection 1/14/21 /1M</t>
  </si>
  <si>
    <t>Infection 1/15/21 /1M</t>
  </si>
  <si>
    <t>Infection 1/16/21 /1M</t>
  </si>
  <si>
    <t>Infection 1/17/21 /1M</t>
  </si>
  <si>
    <t>Infection 1/18/21 /1M</t>
  </si>
  <si>
    <t>Infection 1/19/21 /1M</t>
  </si>
  <si>
    <t>Infection 1/20/21 /1M</t>
  </si>
  <si>
    <t>Infection 1/21/21 /1M</t>
  </si>
  <si>
    <t>Infection 1/22/21 /1M</t>
  </si>
  <si>
    <t>Infection 1/23/21 /1M</t>
  </si>
  <si>
    <t>Infection 1/24/21 /1M</t>
  </si>
  <si>
    <t>Infection 1/25/21 /1M</t>
  </si>
  <si>
    <t>Infection 1/26/21 /1M</t>
  </si>
  <si>
    <t>Infection 1/27/21 /1M</t>
  </si>
  <si>
    <t>Infection 1/28/21 /1M</t>
  </si>
  <si>
    <t>Infection 1/29/21 /1M</t>
  </si>
  <si>
    <t>Infection 1/30/21 /1M</t>
  </si>
  <si>
    <t>Infection 1/31/21 /1M</t>
  </si>
  <si>
    <t>Infection 2/1/21 /1M</t>
  </si>
  <si>
    <t>Infection 2/2/21 /1M</t>
  </si>
  <si>
    <t>Infection 2/3/21 /1M</t>
  </si>
  <si>
    <t>Infection 2/4/21 /1M</t>
  </si>
  <si>
    <t>Infection 2/5/21 /1M</t>
  </si>
  <si>
    <t>Infection 2/6/21 /1M</t>
  </si>
  <si>
    <t>Infection 2/7/21 /1M</t>
  </si>
  <si>
    <t>Infection 2/8/21 /1M</t>
  </si>
  <si>
    <t>Infection 2/9/21 /1M</t>
  </si>
  <si>
    <t>Infection 2/10/21 /1M</t>
  </si>
  <si>
    <t>Infection 2/11/21 /1M</t>
  </si>
  <si>
    <t>Infection 2/12/21 /1M</t>
  </si>
  <si>
    <t>Infection 2/13/21 /1M</t>
  </si>
  <si>
    <t>Infection 2/14/21 /1M</t>
  </si>
  <si>
    <t>Infection 2/15/21 /1M</t>
  </si>
  <si>
    <t>Infection 2/16/21 /1M</t>
  </si>
  <si>
    <t>Infection 2/17/21 /1M</t>
  </si>
  <si>
    <t>Infection 2/18/21 /1M</t>
  </si>
  <si>
    <t>Infection 2/19/21 /1M</t>
  </si>
  <si>
    <t>Infection 2/20/21 /1M</t>
  </si>
  <si>
    <t>Infection 2/21/21 /1M</t>
  </si>
  <si>
    <t>Infection 2/22/21 /1M</t>
  </si>
  <si>
    <t>Infection 2/23/21 /1M</t>
  </si>
  <si>
    <t>Infection 2/24/21 /1M</t>
  </si>
  <si>
    <t>Infection 2/25/21 /1M</t>
  </si>
  <si>
    <t>Infection 2/26/21 /1M</t>
  </si>
  <si>
    <t>Infection 2/27/21 /1M</t>
  </si>
  <si>
    <t>Infection 2/28/21 /1M</t>
  </si>
  <si>
    <t>Infection 3/1/21 /1M</t>
  </si>
  <si>
    <t>Infection 3/2/21 /1M</t>
  </si>
  <si>
    <t>Infection 3/3/21 /1M</t>
  </si>
  <si>
    <t>Infection 3/4/21 /1M</t>
  </si>
  <si>
    <t>Infection 3/5/21 /1M</t>
  </si>
  <si>
    <t>Infection 3/6/21 /1M</t>
  </si>
  <si>
    <t>Infection 3/7/21 /1M</t>
  </si>
  <si>
    <t>Infection 3/8/21 /1M</t>
  </si>
  <si>
    <t>Infection 3/9/21 /1M</t>
  </si>
  <si>
    <t>Infection 3/10/21 /1M</t>
  </si>
  <si>
    <t>Infection 3/11/21 /1M</t>
  </si>
  <si>
    <t>Infection 3/12/21 /1M</t>
  </si>
  <si>
    <t>Infection 3/13/21 /1M</t>
  </si>
  <si>
    <t>Infection 3/14/21 /1M</t>
  </si>
  <si>
    <t>Infection 3/15/21 /1M</t>
  </si>
  <si>
    <t>Country: Name</t>
  </si>
  <si>
    <t>Y</t>
  </si>
  <si>
    <t>exp(x)</t>
  </si>
  <si>
    <t>Wave(insert number)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</si>
</sst>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"/>
    <numFmt numFmtId="165" formatCode="0.00000000"/>
  </numFmts>
  <fonts count="9" x14ac:knownFonts="1">
    <font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9"/>
      <color rgb="FF000000"/>
      <name val="Arial"/>
      <family val="2"/>
    </font>
    <font>
      <sz val="9"/>
      <color rgb="FF000000"/>
      <name val="Arial"/>
      <family val="2"/>
    </font>
    <font>
      <b/>
      <sz val="9"/>
      <color rgb="FF000000"/>
      <name val="Helvetica"/>
      <family val="2"/>
    </font>
    <font>
      <sz val="9"/>
      <color rgb="FF000000"/>
      <name val="Helvetica"/>
      <family val="2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rgb="FFFFCCFF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0" xfId="0" applyFill="1"/>
    <xf numFmtId="164" fontId="0" fillId="0" borderId="0" xfId="0" applyNumberFormat="1"/>
    <xf numFmtId="0" fontId="4" fillId="0" borderId="0" xfId="0" applyFont="1"/>
    <xf numFmtId="0" fontId="5" fillId="6" borderId="0" xfId="0" applyFont="1" applyFill="1" applyAlignment="1">
      <alignment horizontal="center" vertical="center" wrapText="1"/>
    </xf>
    <xf numFmtId="0" fontId="6" fillId="7" borderId="0" xfId="0" applyFont="1" applyFill="1" applyAlignment="1">
      <alignment horizontal="center" vertical="center" wrapText="1"/>
    </xf>
    <xf numFmtId="0" fontId="7" fillId="6" borderId="0" xfId="0" applyFont="1" applyFill="1" applyAlignment="1">
      <alignment horizontal="right" vertical="center" wrapText="1"/>
    </xf>
    <xf numFmtId="165" fontId="8" fillId="7" borderId="0" xfId="0" applyNumberFormat="1" applyFont="1" applyFill="1" applyAlignment="1">
      <alignment horizontal="right" vertical="center" wrapText="1"/>
    </xf>
    <xf numFmtId="0" fontId="0" fillId="0" borderId="1" xfId="0" applyBorder="1"/>
    <xf numFmtId="2" fontId="0" fillId="0" borderId="0" xfId="0" applyNumberFormat="1"/>
    <xf numFmtId="0" fontId="7" fillId="2" borderId="0" xfId="0" applyFont="1" applyFill="1" applyAlignment="1">
      <alignment horizontal="right" vertical="center" wrapText="1"/>
    </xf>
    <xf numFmtId="0" fontId="0" fillId="9" borderId="0" xfId="0" applyFill="1" applyAlignment="1">
      <alignment horizontal="center"/>
    </xf>
    <xf numFmtId="0" fontId="0" fillId="10" borderId="0" xfId="0" applyFill="1"/>
    <xf numFmtId="0" fontId="0" fillId="11" borderId="0" xfId="0" applyFill="1"/>
    <xf numFmtId="0" fontId="0" fillId="9" borderId="2" xfId="0" applyFill="1" applyBorder="1"/>
    <xf numFmtId="0" fontId="0" fillId="9" borderId="3" xfId="0" applyFill="1" applyBorder="1"/>
    <xf numFmtId="0" fontId="0" fillId="9" borderId="4" xfId="0" applyFill="1" applyBorder="1"/>
    <xf numFmtId="164" fontId="0" fillId="9" borderId="5" xfId="0" applyNumberFormat="1" applyFill="1" applyBorder="1"/>
    <xf numFmtId="0" fontId="0" fillId="9" borderId="6" xfId="0" applyFill="1" applyBorder="1"/>
    <xf numFmtId="0" fontId="0" fillId="9" borderId="7" xfId="0" applyFill="1" applyBorder="1"/>
    <xf numFmtId="0" fontId="0" fillId="9" borderId="0" xfId="0" applyFill="1"/>
    <xf numFmtId="0" fontId="0" fillId="9" borderId="5" xfId="0" applyFill="1" applyBorder="1"/>
    <xf numFmtId="164" fontId="0" fillId="9" borderId="1" xfId="0" applyNumberFormat="1" applyFill="1" applyBorder="1"/>
    <xf numFmtId="0" fontId="4" fillId="0" borderId="0" xfId="0" applyFont="1" applyAlignment="1">
      <alignment horizontal="center"/>
    </xf>
    <xf numFmtId="0" fontId="0" fillId="8" borderId="8" xfId="0" applyFill="1" applyBorder="1" applyAlignment="1">
      <alignment horizontal="center"/>
    </xf>
    <xf numFmtId="0" fontId="1" fillId="5" borderId="0" xfId="0" applyFont="1" applyFill="1" applyAlignment="1">
      <alignment horizontal="center"/>
    </xf>
    <xf numFmtId="0" fontId="0" fillId="0" borderId="0" xfId="0" applyAlignment="1">
      <alignment horizontal="left" vertical="top"/>
    </xf>
    <xf numFmtId="0" fontId="2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</cellXfs>
  <cellStyles count="1">
    <cellStyle name="Normal" xfId="0" builtinId="0"/>
  </cellStyles>
  <dxfs count="18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logistic!$D$1</c:f>
              <c:strCache>
                <c:ptCount val="1"/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strRef>
              <c:f>logistic!$B$2:$B$326</c:f>
              <c:strCache>
                <c:ptCount val="83"/>
                <c:pt idx="0">
                  <c:v>t(days)</c:v>
                </c:pt>
                <c:pt idx="1">
                  <c:v>0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  <c:pt idx="7">
                  <c:v>6</c:v>
                </c:pt>
                <c:pt idx="8">
                  <c:v>7</c:v>
                </c:pt>
                <c:pt idx="9">
                  <c:v>8</c:v>
                </c:pt>
                <c:pt idx="10">
                  <c:v>9</c:v>
                </c:pt>
                <c:pt idx="11">
                  <c:v>10</c:v>
                </c:pt>
                <c:pt idx="12">
                  <c:v>11</c:v>
                </c:pt>
                <c:pt idx="13">
                  <c:v>12</c:v>
                </c:pt>
                <c:pt idx="14">
                  <c:v>13</c:v>
                </c:pt>
                <c:pt idx="15">
                  <c:v>14</c:v>
                </c:pt>
                <c:pt idx="16">
                  <c:v>15</c:v>
                </c:pt>
                <c:pt idx="17">
                  <c:v>16</c:v>
                </c:pt>
                <c:pt idx="18">
                  <c:v>17</c:v>
                </c:pt>
                <c:pt idx="19">
                  <c:v>18</c:v>
                </c:pt>
                <c:pt idx="20">
                  <c:v>19</c:v>
                </c:pt>
                <c:pt idx="21">
                  <c:v>20</c:v>
                </c:pt>
                <c:pt idx="22">
                  <c:v>21</c:v>
                </c:pt>
                <c:pt idx="23">
                  <c:v>22</c:v>
                </c:pt>
                <c:pt idx="24">
                  <c:v>23</c:v>
                </c:pt>
                <c:pt idx="25">
                  <c:v>24</c:v>
                </c:pt>
                <c:pt idx="26">
                  <c:v>25</c:v>
                </c:pt>
                <c:pt idx="27">
                  <c:v>26</c:v>
                </c:pt>
                <c:pt idx="28">
                  <c:v>27</c:v>
                </c:pt>
                <c:pt idx="29">
                  <c:v>28</c:v>
                </c:pt>
                <c:pt idx="30">
                  <c:v>29</c:v>
                </c:pt>
                <c:pt idx="31">
                  <c:v>30</c:v>
                </c:pt>
                <c:pt idx="32">
                  <c:v>31</c:v>
                </c:pt>
                <c:pt idx="33">
                  <c:v>32</c:v>
                </c:pt>
                <c:pt idx="34">
                  <c:v>33</c:v>
                </c:pt>
                <c:pt idx="35">
                  <c:v>34</c:v>
                </c:pt>
                <c:pt idx="36">
                  <c:v>35</c:v>
                </c:pt>
                <c:pt idx="37">
                  <c:v>36</c:v>
                </c:pt>
                <c:pt idx="38">
                  <c:v>37</c:v>
                </c:pt>
                <c:pt idx="39">
                  <c:v>38</c:v>
                </c:pt>
                <c:pt idx="40">
                  <c:v>39</c:v>
                </c:pt>
                <c:pt idx="41">
                  <c:v>40</c:v>
                </c:pt>
                <c:pt idx="42">
                  <c:v>41</c:v>
                </c:pt>
                <c:pt idx="43">
                  <c:v>42</c:v>
                </c:pt>
                <c:pt idx="44">
                  <c:v>43</c:v>
                </c:pt>
                <c:pt idx="45">
                  <c:v>44</c:v>
                </c:pt>
                <c:pt idx="46">
                  <c:v>45</c:v>
                </c:pt>
                <c:pt idx="47">
                  <c:v>46</c:v>
                </c:pt>
                <c:pt idx="48">
                  <c:v>47</c:v>
                </c:pt>
                <c:pt idx="49">
                  <c:v>48</c:v>
                </c:pt>
                <c:pt idx="50">
                  <c:v>49</c:v>
                </c:pt>
                <c:pt idx="51">
                  <c:v>50</c:v>
                </c:pt>
                <c:pt idx="52">
                  <c:v>51</c:v>
                </c:pt>
                <c:pt idx="53">
                  <c:v>52</c:v>
                </c:pt>
                <c:pt idx="54">
                  <c:v>53</c:v>
                </c:pt>
                <c:pt idx="55">
                  <c:v>54</c:v>
                </c:pt>
                <c:pt idx="56">
                  <c:v>55</c:v>
                </c:pt>
                <c:pt idx="57">
                  <c:v>56</c:v>
                </c:pt>
                <c:pt idx="58">
                  <c:v>57</c:v>
                </c:pt>
                <c:pt idx="59">
                  <c:v>58</c:v>
                </c:pt>
                <c:pt idx="60">
                  <c:v>59</c:v>
                </c:pt>
                <c:pt idx="61">
                  <c:v>60</c:v>
                </c:pt>
                <c:pt idx="62">
                  <c:v>61</c:v>
                </c:pt>
                <c:pt idx="63">
                  <c:v>62</c:v>
                </c:pt>
                <c:pt idx="64">
                  <c:v>63</c:v>
                </c:pt>
                <c:pt idx="65">
                  <c:v>64</c:v>
                </c:pt>
                <c:pt idx="66">
                  <c:v>65</c:v>
                </c:pt>
                <c:pt idx="67">
                  <c:v>66</c:v>
                </c:pt>
                <c:pt idx="68">
                  <c:v>67</c:v>
                </c:pt>
                <c:pt idx="69">
                  <c:v>68</c:v>
                </c:pt>
                <c:pt idx="70">
                  <c:v>69</c:v>
                </c:pt>
                <c:pt idx="71">
                  <c:v>70</c:v>
                </c:pt>
                <c:pt idx="72">
                  <c:v>71</c:v>
                </c:pt>
                <c:pt idx="73">
                  <c:v>72</c:v>
                </c:pt>
                <c:pt idx="74">
                  <c:v>73</c:v>
                </c:pt>
                <c:pt idx="75">
                  <c:v>74</c:v>
                </c:pt>
                <c:pt idx="76">
                  <c:v>75</c:v>
                </c:pt>
                <c:pt idx="77">
                  <c:v>76</c:v>
                </c:pt>
                <c:pt idx="78">
                  <c:v>77</c:v>
                </c:pt>
                <c:pt idx="79">
                  <c:v>78</c:v>
                </c:pt>
                <c:pt idx="80">
                  <c:v>79</c:v>
                </c:pt>
                <c:pt idx="81">
                  <c:v>80</c:v>
                </c:pt>
                <c:pt idx="82">
                  <c:v>81</c:v>
                </c:pt>
              </c:strCache>
            </c:strRef>
          </c:xVal>
          <c:yVal>
            <c:numRef>
              <c:f>logistic!$D$2:$D$326</c:f>
              <c:numCache>
                <c:formatCode>General</c:formatCode>
                <c:ptCount val="325"/>
                <c:pt idx="0">
                  <c:v>0</c:v>
                </c:pt>
                <c:pt idx="1">
                  <c:v>0</c:v>
                </c:pt>
                <c:pt idx="2">
                  <c:v>0.37019028571428569</c:v>
                </c:pt>
                <c:pt idx="3">
                  <c:v>0.77815514285714305</c:v>
                </c:pt>
                <c:pt idx="4">
                  <c:v>1.3863248571428572</c:v>
                </c:pt>
                <c:pt idx="5">
                  <c:v>2.2022545714285715</c:v>
                </c:pt>
                <c:pt idx="6">
                  <c:v>3.0332941428571427</c:v>
                </c:pt>
                <c:pt idx="7">
                  <c:v>4.1891945714285725</c:v>
                </c:pt>
                <c:pt idx="8">
                  <c:v>5.5377451428571431</c:v>
                </c:pt>
                <c:pt idx="9">
                  <c:v>7.1733820000000001</c:v>
                </c:pt>
                <c:pt idx="10">
                  <c:v>9.1187698571428566</c:v>
                </c:pt>
                <c:pt idx="11">
                  <c:v>11.279472714285715</c:v>
                </c:pt>
                <c:pt idx="12">
                  <c:v>13.783923571428572</c:v>
                </c:pt>
                <c:pt idx="13">
                  <c:v>16.805885428571429</c:v>
                </c:pt>
                <c:pt idx="14">
                  <c:v>20.077159142857141</c:v>
                </c:pt>
                <c:pt idx="15">
                  <c:v>23.718623142857144</c:v>
                </c:pt>
                <c:pt idx="16">
                  <c:v>27.88137557142857</c:v>
                </c:pt>
                <c:pt idx="17">
                  <c:v>32.520087142857143</c:v>
                </c:pt>
                <c:pt idx="18">
                  <c:v>37.453439857142861</c:v>
                </c:pt>
                <c:pt idx="19">
                  <c:v>42.779647571428569</c:v>
                </c:pt>
                <c:pt idx="20">
                  <c:v>48.457158428571432</c:v>
                </c:pt>
                <c:pt idx="21">
                  <c:v>54.973263714285707</c:v>
                </c:pt>
                <c:pt idx="22">
                  <c:v>62.505503714285709</c:v>
                </c:pt>
                <c:pt idx="23">
                  <c:v>70.018856428571425</c:v>
                </c:pt>
                <c:pt idx="24">
                  <c:v>78.480349571428562</c:v>
                </c:pt>
                <c:pt idx="25">
                  <c:v>87.387582142857127</c:v>
                </c:pt>
                <c:pt idx="26">
                  <c:v>96.970978714285721</c:v>
                </c:pt>
                <c:pt idx="27">
                  <c:v>106.98500485714285</c:v>
                </c:pt>
                <c:pt idx="28">
                  <c:v>116.915927</c:v>
                </c:pt>
                <c:pt idx="29">
                  <c:v>126.63153428571428</c:v>
                </c:pt>
                <c:pt idx="30">
                  <c:v>136.94020171428573</c:v>
                </c:pt>
                <c:pt idx="31">
                  <c:v>146.65580914285715</c:v>
                </c:pt>
                <c:pt idx="32">
                  <c:v>156.17876642857141</c:v>
                </c:pt>
                <c:pt idx="33">
                  <c:v>165.07088928571432</c:v>
                </c:pt>
                <c:pt idx="34">
                  <c:v>174.04989342857144</c:v>
                </c:pt>
                <c:pt idx="35">
                  <c:v>182.90046428571429</c:v>
                </c:pt>
                <c:pt idx="36">
                  <c:v>192.05700885714288</c:v>
                </c:pt>
                <c:pt idx="37">
                  <c:v>201.07001014285714</c:v>
                </c:pt>
                <c:pt idx="38">
                  <c:v>210.94049314285712</c:v>
                </c:pt>
                <c:pt idx="39">
                  <c:v>220.98473899999999</c:v>
                </c:pt>
                <c:pt idx="40">
                  <c:v>231.01009742857141</c:v>
                </c:pt>
                <c:pt idx="41">
                  <c:v>240.78236657142858</c:v>
                </c:pt>
                <c:pt idx="42">
                  <c:v>250.57730042857148</c:v>
                </c:pt>
                <c:pt idx="43">
                  <c:v>260.07003814285719</c:v>
                </c:pt>
                <c:pt idx="44">
                  <c:v>269.63076999999998</c:v>
                </c:pt>
                <c:pt idx="45">
                  <c:v>278.43223385714288</c:v>
                </c:pt>
                <c:pt idx="46">
                  <c:v>287.15437128571432</c:v>
                </c:pt>
                <c:pt idx="47">
                  <c:v>296.07671371428569</c:v>
                </c:pt>
                <c:pt idx="48">
                  <c:v>305.41079842857141</c:v>
                </c:pt>
                <c:pt idx="49">
                  <c:v>314.34825071428577</c:v>
                </c:pt>
                <c:pt idx="50">
                  <c:v>322.70775271428579</c:v>
                </c:pt>
                <c:pt idx="51">
                  <c:v>330.64795757142861</c:v>
                </c:pt>
                <c:pt idx="52">
                  <c:v>338.48994871428567</c:v>
                </c:pt>
                <c:pt idx="53">
                  <c:v>346.4377084285714</c:v>
                </c:pt>
                <c:pt idx="54">
                  <c:v>354.79721042857136</c:v>
                </c:pt>
                <c:pt idx="55">
                  <c:v>362.72986042857144</c:v>
                </c:pt>
                <c:pt idx="56">
                  <c:v>370.92693200000002</c:v>
                </c:pt>
                <c:pt idx="57">
                  <c:v>379.46775171428573</c:v>
                </c:pt>
                <c:pt idx="58">
                  <c:v>388.06523314285715</c:v>
                </c:pt>
                <c:pt idx="59">
                  <c:v>396.76470585714281</c:v>
                </c:pt>
                <c:pt idx="60">
                  <c:v>405.52839514285716</c:v>
                </c:pt>
                <c:pt idx="61">
                  <c:v>414.93425142857137</c:v>
                </c:pt>
                <c:pt idx="62">
                  <c:v>424.241894</c:v>
                </c:pt>
                <c:pt idx="63">
                  <c:v>433.94239157142857</c:v>
                </c:pt>
                <c:pt idx="64">
                  <c:v>443.95264028571427</c:v>
                </c:pt>
                <c:pt idx="65">
                  <c:v>453.7966811428571</c:v>
                </c:pt>
                <c:pt idx="66">
                  <c:v>463.36496785714274</c:v>
                </c:pt>
                <c:pt idx="67">
                  <c:v>473.03146842857132</c:v>
                </c:pt>
                <c:pt idx="68">
                  <c:v>481.89714914285713</c:v>
                </c:pt>
                <c:pt idx="69">
                  <c:v>491.47299071428574</c:v>
                </c:pt>
                <c:pt idx="70">
                  <c:v>501.02239014285709</c:v>
                </c:pt>
                <c:pt idx="71">
                  <c:v>510.85509857142864</c:v>
                </c:pt>
                <c:pt idx="72">
                  <c:v>520.956006</c:v>
                </c:pt>
                <c:pt idx="73">
                  <c:v>531.52154014285713</c:v>
                </c:pt>
                <c:pt idx="74">
                  <c:v>541.89442428571431</c:v>
                </c:pt>
                <c:pt idx="75">
                  <c:v>552.49395557142861</c:v>
                </c:pt>
                <c:pt idx="76">
                  <c:v>562.82151028571434</c:v>
                </c:pt>
                <c:pt idx="77">
                  <c:v>572.95263742857151</c:v>
                </c:pt>
                <c:pt idx="78">
                  <c:v>582.53225642857137</c:v>
                </c:pt>
                <c:pt idx="79">
                  <c:v>592.50473071428564</c:v>
                </c:pt>
                <c:pt idx="80">
                  <c:v>601.79726342857134</c:v>
                </c:pt>
                <c:pt idx="81">
                  <c:v>611.36932757142858</c:v>
                </c:pt>
                <c:pt idx="82">
                  <c:v>620.13679442857142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0-BEEB-4EC5-9B0A-3DB2CAAC225D}"/>
            </c:ext>
          </c:extLst>
        </c:ser>
        <c:ser>
          <c:idx val="1"/>
          <c:order val="1"/>
          <c:tx>
            <c:strRef>
              <c:f>logistic!$E$1</c:f>
              <c:strCache>
                <c:ptCount val="1"/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strRef>
              <c:f>logistic!$B$2:$B$326</c:f>
              <c:strCache>
                <c:ptCount val="83"/>
                <c:pt idx="0">
                  <c:v>t(days)</c:v>
                </c:pt>
                <c:pt idx="1">
                  <c:v>0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  <c:pt idx="7">
                  <c:v>6</c:v>
                </c:pt>
                <c:pt idx="8">
                  <c:v>7</c:v>
                </c:pt>
                <c:pt idx="9">
                  <c:v>8</c:v>
                </c:pt>
                <c:pt idx="10">
                  <c:v>9</c:v>
                </c:pt>
                <c:pt idx="11">
                  <c:v>10</c:v>
                </c:pt>
                <c:pt idx="12">
                  <c:v>11</c:v>
                </c:pt>
                <c:pt idx="13">
                  <c:v>12</c:v>
                </c:pt>
                <c:pt idx="14">
                  <c:v>13</c:v>
                </c:pt>
                <c:pt idx="15">
                  <c:v>14</c:v>
                </c:pt>
                <c:pt idx="16">
                  <c:v>15</c:v>
                </c:pt>
                <c:pt idx="17">
                  <c:v>16</c:v>
                </c:pt>
                <c:pt idx="18">
                  <c:v>17</c:v>
                </c:pt>
                <c:pt idx="19">
                  <c:v>18</c:v>
                </c:pt>
                <c:pt idx="20">
                  <c:v>19</c:v>
                </c:pt>
                <c:pt idx="21">
                  <c:v>20</c:v>
                </c:pt>
                <c:pt idx="22">
                  <c:v>21</c:v>
                </c:pt>
                <c:pt idx="23">
                  <c:v>22</c:v>
                </c:pt>
                <c:pt idx="24">
                  <c:v>23</c:v>
                </c:pt>
                <c:pt idx="25">
                  <c:v>24</c:v>
                </c:pt>
                <c:pt idx="26">
                  <c:v>25</c:v>
                </c:pt>
                <c:pt idx="27">
                  <c:v>26</c:v>
                </c:pt>
                <c:pt idx="28">
                  <c:v>27</c:v>
                </c:pt>
                <c:pt idx="29">
                  <c:v>28</c:v>
                </c:pt>
                <c:pt idx="30">
                  <c:v>29</c:v>
                </c:pt>
                <c:pt idx="31">
                  <c:v>30</c:v>
                </c:pt>
                <c:pt idx="32">
                  <c:v>31</c:v>
                </c:pt>
                <c:pt idx="33">
                  <c:v>32</c:v>
                </c:pt>
                <c:pt idx="34">
                  <c:v>33</c:v>
                </c:pt>
                <c:pt idx="35">
                  <c:v>34</c:v>
                </c:pt>
                <c:pt idx="36">
                  <c:v>35</c:v>
                </c:pt>
                <c:pt idx="37">
                  <c:v>36</c:v>
                </c:pt>
                <c:pt idx="38">
                  <c:v>37</c:v>
                </c:pt>
                <c:pt idx="39">
                  <c:v>38</c:v>
                </c:pt>
                <c:pt idx="40">
                  <c:v>39</c:v>
                </c:pt>
                <c:pt idx="41">
                  <c:v>40</c:v>
                </c:pt>
                <c:pt idx="42">
                  <c:v>41</c:v>
                </c:pt>
                <c:pt idx="43">
                  <c:v>42</c:v>
                </c:pt>
                <c:pt idx="44">
                  <c:v>43</c:v>
                </c:pt>
                <c:pt idx="45">
                  <c:v>44</c:v>
                </c:pt>
                <c:pt idx="46">
                  <c:v>45</c:v>
                </c:pt>
                <c:pt idx="47">
                  <c:v>46</c:v>
                </c:pt>
                <c:pt idx="48">
                  <c:v>47</c:v>
                </c:pt>
                <c:pt idx="49">
                  <c:v>48</c:v>
                </c:pt>
                <c:pt idx="50">
                  <c:v>49</c:v>
                </c:pt>
                <c:pt idx="51">
                  <c:v>50</c:v>
                </c:pt>
                <c:pt idx="52">
                  <c:v>51</c:v>
                </c:pt>
                <c:pt idx="53">
                  <c:v>52</c:v>
                </c:pt>
                <c:pt idx="54">
                  <c:v>53</c:v>
                </c:pt>
                <c:pt idx="55">
                  <c:v>54</c:v>
                </c:pt>
                <c:pt idx="56">
                  <c:v>55</c:v>
                </c:pt>
                <c:pt idx="57">
                  <c:v>56</c:v>
                </c:pt>
                <c:pt idx="58">
                  <c:v>57</c:v>
                </c:pt>
                <c:pt idx="59">
                  <c:v>58</c:v>
                </c:pt>
                <c:pt idx="60">
                  <c:v>59</c:v>
                </c:pt>
                <c:pt idx="61">
                  <c:v>60</c:v>
                </c:pt>
                <c:pt idx="62">
                  <c:v>61</c:v>
                </c:pt>
                <c:pt idx="63">
                  <c:v>62</c:v>
                </c:pt>
                <c:pt idx="64">
                  <c:v>63</c:v>
                </c:pt>
                <c:pt idx="65">
                  <c:v>64</c:v>
                </c:pt>
                <c:pt idx="66">
                  <c:v>65</c:v>
                </c:pt>
                <c:pt idx="67">
                  <c:v>66</c:v>
                </c:pt>
                <c:pt idx="68">
                  <c:v>67</c:v>
                </c:pt>
                <c:pt idx="69">
                  <c:v>68</c:v>
                </c:pt>
                <c:pt idx="70">
                  <c:v>69</c:v>
                </c:pt>
                <c:pt idx="71">
                  <c:v>70</c:v>
                </c:pt>
                <c:pt idx="72">
                  <c:v>71</c:v>
                </c:pt>
                <c:pt idx="73">
                  <c:v>72</c:v>
                </c:pt>
                <c:pt idx="74">
                  <c:v>73</c:v>
                </c:pt>
                <c:pt idx="75">
                  <c:v>74</c:v>
                </c:pt>
                <c:pt idx="76">
                  <c:v>75</c:v>
                </c:pt>
                <c:pt idx="77">
                  <c:v>76</c:v>
                </c:pt>
                <c:pt idx="78">
                  <c:v>77</c:v>
                </c:pt>
                <c:pt idx="79">
                  <c:v>78</c:v>
                </c:pt>
                <c:pt idx="80">
                  <c:v>79</c:v>
                </c:pt>
                <c:pt idx="81">
                  <c:v>80</c:v>
                </c:pt>
                <c:pt idx="82">
                  <c:v>81</c:v>
                </c:pt>
              </c:strCache>
            </c:strRef>
          </c:xVal>
          <c:yVal>
            <c:numRef>
              <c:f>logistic!$E$2:$E$326</c:f>
              <c:numCache>
                <c:formatCode>General</c:formatCode>
                <c:ptCount val="325"/>
                <c:pt idx="0">
                  <c:v>0</c:v>
                </c:pt>
                <c:pt idx="1">
                  <c:v>161.13568954897588</c:v>
                </c:pt>
                <c:pt idx="2">
                  <c:v>166.92239448175292</c:v>
                </c:pt>
                <c:pt idx="3">
                  <c:v>172.91690046796128</c:v>
                </c:pt>
                <c:pt idx="4">
                  <c:v>179.12666884938341</c:v>
                </c:pt>
                <c:pt idx="5">
                  <c:v>185.55942881675955</c:v>
                </c:pt>
                <c:pt idx="6">
                  <c:v>192.22318702075609</c:v>
                </c:pt>
                <c:pt idx="7">
                  <c:v>199.12623752747518</c:v>
                </c:pt>
                <c:pt idx="8">
                  <c:v>206.2771721308379</c:v>
                </c:pt>
                <c:pt idx="9">
                  <c:v>213.68489103460749</c:v>
                </c:pt>
                <c:pt idx="10">
                  <c:v>221.35861391727542</c:v>
                </c:pt>
                <c:pt idx="11">
                  <c:v>229.30789139350426</c:v>
                </c:pt>
                <c:pt idx="12">
                  <c:v>237.5426168863091</c:v>
                </c:pt>
                <c:pt idx="13">
                  <c:v>246.07303892466365</c:v>
                </c:pt>
                <c:pt idx="14">
                  <c:v>254.90977388173852</c:v>
                </c:pt>
                <c:pt idx="15">
                  <c:v>264.06381916952779</c:v>
                </c:pt>
                <c:pt idx="16">
                  <c:v>273.54656690616611</c:v>
                </c:pt>
                <c:pt idx="17">
                  <c:v>283.36981807283263</c:v>
                </c:pt>
                <c:pt idx="18">
                  <c:v>293.54579717773083</c:v>
                </c:pt>
                <c:pt idx="19">
                  <c:v>304.08716744525611</c:v>
                </c:pt>
                <c:pt idx="20">
                  <c:v>315.00704654910646</c:v>
                </c:pt>
                <c:pt idx="21">
                  <c:v>326.31902290875865</c:v>
                </c:pt>
                <c:pt idx="22">
                  <c:v>338.03717256941894</c:v>
                </c:pt>
                <c:pt idx="23">
                  <c:v>350.17607668627335</c:v>
                </c:pt>
                <c:pt idx="24">
                  <c:v>362.75083963459582</c:v>
                </c:pt>
                <c:pt idx="25">
                  <c:v>375.77710776804975</c:v>
                </c:pt>
                <c:pt idx="26">
                  <c:v>389.27108884828743</c:v>
                </c:pt>
                <c:pt idx="27">
                  <c:v>403.24957216979197</c:v>
                </c:pt>
                <c:pt idx="28">
                  <c:v>417.7299494047395</c:v>
                </c:pt>
                <c:pt idx="29">
                  <c:v>432.73023619354313</c:v>
                </c:pt>
                <c:pt idx="30">
                  <c:v>448.26909450764157</c:v>
                </c:pt>
                <c:pt idx="31">
                  <c:v>464.36585581203786</c:v>
                </c:pt>
                <c:pt idx="32">
                  <c:v>481.04054505606427</c:v>
                </c:pt>
                <c:pt idx="33">
                  <c:v>498.31390552184666</c:v>
                </c:pt>
                <c:pt idx="34">
                  <c:v>516.20742456100061</c:v>
                </c:pt>
                <c:pt idx="35">
                  <c:v>534.74336025113666</c:v>
                </c:pt>
                <c:pt idx="36">
                  <c:v>553.94476900489326</c:v>
                </c:pt>
                <c:pt idx="37">
                  <c:v>573.83553416535062</c:v>
                </c:pt>
                <c:pt idx="38">
                  <c:v>594.44039562287264</c:v>
                </c:pt>
                <c:pt idx="39">
                  <c:v>615.78498048965616</c:v>
                </c:pt>
                <c:pt idx="40">
                  <c:v>637.89583486954029</c:v>
                </c:pt>
                <c:pt idx="41">
                  <c:v>660.80045676194402</c:v>
                </c:pt>
                <c:pt idx="42">
                  <c:v>684.52733014016349</c:v>
                </c:pt>
                <c:pt idx="43">
                  <c:v>709.10596024566337</c:v>
                </c:pt>
                <c:pt idx="44">
                  <c:v>734.56691014147418</c:v>
                </c:pt>
                <c:pt idx="45">
                  <c:v>760.94183856927293</c:v>
                </c:pt>
                <c:pt idx="46">
                  <c:v>788.26353915632512</c:v>
                </c:pt>
                <c:pt idx="47">
                  <c:v>816.56598102004477</c:v>
                </c:pt>
                <c:pt idx="48">
                  <c:v>845.88435081960995</c:v>
                </c:pt>
                <c:pt idx="49">
                  <c:v>876.25509630577983</c:v>
                </c:pt>
                <c:pt idx="50">
                  <c:v>907.71597142184476</c:v>
                </c:pt>
                <c:pt idx="51">
                  <c:v>940.30608301047448</c:v>
                </c:pt>
                <c:pt idx="52">
                  <c:v>974.06593918311899</c:v>
                </c:pt>
                <c:pt idx="53">
                  <c:v>1009.0374994106102</c:v>
                </c:pt>
                <c:pt idx="54">
                  <c:v>1045.2642263955829</c:v>
                </c:pt>
                <c:pt idx="55">
                  <c:v>1082.7911397894852</c:v>
                </c:pt>
                <c:pt idx="56">
                  <c:v>1121.6648718190731</c:v>
                </c:pt>
                <c:pt idx="57">
                  <c:v>1161.9337248895347</c:v>
                </c:pt>
                <c:pt idx="58">
                  <c:v>1203.6477312336872</c:v>
                </c:pt>
                <c:pt idx="59">
                  <c:v>1246.8587146790762</c:v>
                </c:pt>
                <c:pt idx="60">
                  <c:v>1291.6203546072738</c:v>
                </c:pt>
                <c:pt idx="61">
                  <c:v>1337.9882521821864</c:v>
                </c:pt>
                <c:pt idx="62">
                  <c:v>1386.0199989268344</c:v>
                </c:pt>
                <c:pt idx="63">
                  <c:v>1435.7752477307506</c:v>
                </c:pt>
                <c:pt idx="64">
                  <c:v>1487.3157863729323</c:v>
                </c:pt>
                <c:pt idx="65">
                  <c:v>1540.7056136481951</c:v>
                </c:pt>
                <c:pt idx="66">
                  <c:v>1596.0110181876878</c:v>
                </c:pt>
                <c:pt idx="67">
                  <c:v>1653.3006600674526</c:v>
                </c:pt>
                <c:pt idx="68">
                  <c:v>1712.645655302041</c:v>
                </c:pt>
                <c:pt idx="69">
                  <c:v>1774.1196633234467</c:v>
                </c:pt>
                <c:pt idx="70">
                  <c:v>1837.7989775490234</c:v>
                </c:pt>
                <c:pt idx="71">
                  <c:v>1903.762619145444</c:v>
                </c:pt>
                <c:pt idx="72">
                  <c:v>1972.0924340993906</c:v>
                </c:pt>
                <c:pt idx="73">
                  <c:v>2042.8731937093087</c:v>
                </c:pt>
                <c:pt idx="74">
                  <c:v>2116.1926986163353</c:v>
                </c:pt>
                <c:pt idx="75">
                  <c:v>2192.1418864964535</c:v>
                </c:pt>
                <c:pt idx="76">
                  <c:v>2270.8149435398718</c:v>
                </c:pt>
                <c:pt idx="77">
                  <c:v>2352.3094198478207</c:v>
                </c:pt>
                <c:pt idx="78">
                  <c:v>2436.7263488811645</c:v>
                </c:pt>
                <c:pt idx="79">
                  <c:v>2524.1703710996421</c:v>
                </c:pt>
                <c:pt idx="80">
                  <c:v>2614.7498619349913</c:v>
                </c:pt>
                <c:pt idx="81">
                  <c:v>2708.5770642458856</c:v>
                </c:pt>
                <c:pt idx="82">
                  <c:v>2805.768225407337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1-BEEB-4EC5-9B0A-3DB2CAAC22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7760256"/>
        <c:axId val="167904000"/>
      </c:scatterChart>
      <c:valAx>
        <c:axId val="1677602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7904000"/>
        <c:crosses val="autoZero"/>
        <c:crossBetween val="midCat"/>
      </c:valAx>
      <c:valAx>
        <c:axId val="167904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776025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logistic!$M$1</c:f>
              <c:strCache>
                <c:ptCount val="1"/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strRef>
              <c:f>logistic!$B$2:$B$326</c:f>
              <c:strCache>
                <c:ptCount val="83"/>
                <c:pt idx="0">
                  <c:v>t(days)</c:v>
                </c:pt>
                <c:pt idx="1">
                  <c:v>0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  <c:pt idx="7">
                  <c:v>6</c:v>
                </c:pt>
                <c:pt idx="8">
                  <c:v>7</c:v>
                </c:pt>
                <c:pt idx="9">
                  <c:v>8</c:v>
                </c:pt>
                <c:pt idx="10">
                  <c:v>9</c:v>
                </c:pt>
                <c:pt idx="11">
                  <c:v>10</c:v>
                </c:pt>
                <c:pt idx="12">
                  <c:v>11</c:v>
                </c:pt>
                <c:pt idx="13">
                  <c:v>12</c:v>
                </c:pt>
                <c:pt idx="14">
                  <c:v>13</c:v>
                </c:pt>
                <c:pt idx="15">
                  <c:v>14</c:v>
                </c:pt>
                <c:pt idx="16">
                  <c:v>15</c:v>
                </c:pt>
                <c:pt idx="17">
                  <c:v>16</c:v>
                </c:pt>
                <c:pt idx="18">
                  <c:v>17</c:v>
                </c:pt>
                <c:pt idx="19">
                  <c:v>18</c:v>
                </c:pt>
                <c:pt idx="20">
                  <c:v>19</c:v>
                </c:pt>
                <c:pt idx="21">
                  <c:v>20</c:v>
                </c:pt>
                <c:pt idx="22">
                  <c:v>21</c:v>
                </c:pt>
                <c:pt idx="23">
                  <c:v>22</c:v>
                </c:pt>
                <c:pt idx="24">
                  <c:v>23</c:v>
                </c:pt>
                <c:pt idx="25">
                  <c:v>24</c:v>
                </c:pt>
                <c:pt idx="26">
                  <c:v>25</c:v>
                </c:pt>
                <c:pt idx="27">
                  <c:v>26</c:v>
                </c:pt>
                <c:pt idx="28">
                  <c:v>27</c:v>
                </c:pt>
                <c:pt idx="29">
                  <c:v>28</c:v>
                </c:pt>
                <c:pt idx="30">
                  <c:v>29</c:v>
                </c:pt>
                <c:pt idx="31">
                  <c:v>30</c:v>
                </c:pt>
                <c:pt idx="32">
                  <c:v>31</c:v>
                </c:pt>
                <c:pt idx="33">
                  <c:v>32</c:v>
                </c:pt>
                <c:pt idx="34">
                  <c:v>33</c:v>
                </c:pt>
                <c:pt idx="35">
                  <c:v>34</c:v>
                </c:pt>
                <c:pt idx="36">
                  <c:v>35</c:v>
                </c:pt>
                <c:pt idx="37">
                  <c:v>36</c:v>
                </c:pt>
                <c:pt idx="38">
                  <c:v>37</c:v>
                </c:pt>
                <c:pt idx="39">
                  <c:v>38</c:v>
                </c:pt>
                <c:pt idx="40">
                  <c:v>39</c:v>
                </c:pt>
                <c:pt idx="41">
                  <c:v>40</c:v>
                </c:pt>
                <c:pt idx="42">
                  <c:v>41</c:v>
                </c:pt>
                <c:pt idx="43">
                  <c:v>42</c:v>
                </c:pt>
                <c:pt idx="44">
                  <c:v>43</c:v>
                </c:pt>
                <c:pt idx="45">
                  <c:v>44</c:v>
                </c:pt>
                <c:pt idx="46">
                  <c:v>45</c:v>
                </c:pt>
                <c:pt idx="47">
                  <c:v>46</c:v>
                </c:pt>
                <c:pt idx="48">
                  <c:v>47</c:v>
                </c:pt>
                <c:pt idx="49">
                  <c:v>48</c:v>
                </c:pt>
                <c:pt idx="50">
                  <c:v>49</c:v>
                </c:pt>
                <c:pt idx="51">
                  <c:v>50</c:v>
                </c:pt>
                <c:pt idx="52">
                  <c:v>51</c:v>
                </c:pt>
                <c:pt idx="53">
                  <c:v>52</c:v>
                </c:pt>
                <c:pt idx="54">
                  <c:v>53</c:v>
                </c:pt>
                <c:pt idx="55">
                  <c:v>54</c:v>
                </c:pt>
                <c:pt idx="56">
                  <c:v>55</c:v>
                </c:pt>
                <c:pt idx="57">
                  <c:v>56</c:v>
                </c:pt>
                <c:pt idx="58">
                  <c:v>57</c:v>
                </c:pt>
                <c:pt idx="59">
                  <c:v>58</c:v>
                </c:pt>
                <c:pt idx="60">
                  <c:v>59</c:v>
                </c:pt>
                <c:pt idx="61">
                  <c:v>60</c:v>
                </c:pt>
                <c:pt idx="62">
                  <c:v>61</c:v>
                </c:pt>
                <c:pt idx="63">
                  <c:v>62</c:v>
                </c:pt>
                <c:pt idx="64">
                  <c:v>63</c:v>
                </c:pt>
                <c:pt idx="65">
                  <c:v>64</c:v>
                </c:pt>
                <c:pt idx="66">
                  <c:v>65</c:v>
                </c:pt>
                <c:pt idx="67">
                  <c:v>66</c:v>
                </c:pt>
                <c:pt idx="68">
                  <c:v>67</c:v>
                </c:pt>
                <c:pt idx="69">
                  <c:v>68</c:v>
                </c:pt>
                <c:pt idx="70">
                  <c:v>69</c:v>
                </c:pt>
                <c:pt idx="71">
                  <c:v>70</c:v>
                </c:pt>
                <c:pt idx="72">
                  <c:v>71</c:v>
                </c:pt>
                <c:pt idx="73">
                  <c:v>72</c:v>
                </c:pt>
                <c:pt idx="74">
                  <c:v>73</c:v>
                </c:pt>
                <c:pt idx="75">
                  <c:v>74</c:v>
                </c:pt>
                <c:pt idx="76">
                  <c:v>75</c:v>
                </c:pt>
                <c:pt idx="77">
                  <c:v>76</c:v>
                </c:pt>
                <c:pt idx="78">
                  <c:v>77</c:v>
                </c:pt>
                <c:pt idx="79">
                  <c:v>78</c:v>
                </c:pt>
                <c:pt idx="80">
                  <c:v>79</c:v>
                </c:pt>
                <c:pt idx="81">
                  <c:v>80</c:v>
                </c:pt>
                <c:pt idx="82">
                  <c:v>81</c:v>
                </c:pt>
              </c:strCache>
            </c:strRef>
          </c:xVal>
          <c:yVal>
            <c:numRef>
              <c:f>logistic!$M$2:$M$326</c:f>
              <c:numCache>
                <c:formatCode>General</c:formatCode>
                <c:ptCount val="325"/>
                <c:pt idx="0">
                  <c:v>0</c:v>
                </c:pt>
                <c:pt idx="1">
                  <c:v>0</c:v>
                </c:pt>
                <c:pt idx="2">
                  <c:v>0.13221085714285719</c:v>
                </c:pt>
                <c:pt idx="3">
                  <c:v>0.16998542857142884</c:v>
                </c:pt>
                <c:pt idx="4">
                  <c:v>0.3701902857142858</c:v>
                </c:pt>
                <c:pt idx="5">
                  <c:v>0.57795028571428575</c:v>
                </c:pt>
                <c:pt idx="6">
                  <c:v>0.5930601428571427</c:v>
                </c:pt>
                <c:pt idx="7">
                  <c:v>0.91792100000000088</c:v>
                </c:pt>
                <c:pt idx="8">
                  <c:v>1.1105711428571421</c:v>
                </c:pt>
                <c:pt idx="9">
                  <c:v>1.3976574285714285</c:v>
                </c:pt>
                <c:pt idx="10">
                  <c:v>1.7074084285714288</c:v>
                </c:pt>
                <c:pt idx="11">
                  <c:v>1.9227234285714301</c:v>
                </c:pt>
                <c:pt idx="12">
                  <c:v>2.2664714285714282</c:v>
                </c:pt>
                <c:pt idx="13">
                  <c:v>2.7839824285714272</c:v>
                </c:pt>
                <c:pt idx="14">
                  <c:v>3.0332942857142839</c:v>
                </c:pt>
                <c:pt idx="15">
                  <c:v>3.4034845714285744</c:v>
                </c:pt>
                <c:pt idx="16">
                  <c:v>3.9247729999999983</c:v>
                </c:pt>
                <c:pt idx="17">
                  <c:v>4.400732142857148</c:v>
                </c:pt>
                <c:pt idx="18">
                  <c:v>4.6953732857142896</c:v>
                </c:pt>
                <c:pt idx="19">
                  <c:v>5.0882282857142798</c:v>
                </c:pt>
                <c:pt idx="20">
                  <c:v>5.4395314285714349</c:v>
                </c:pt>
                <c:pt idx="21">
                  <c:v>6.2781258571428467</c:v>
                </c:pt>
                <c:pt idx="22">
                  <c:v>7.2942605714285733</c:v>
                </c:pt>
                <c:pt idx="23">
                  <c:v>7.2753732857142879</c:v>
                </c:pt>
                <c:pt idx="24">
                  <c:v>8.2235137142857084</c:v>
                </c:pt>
                <c:pt idx="25">
                  <c:v>8.6692531428571371</c:v>
                </c:pt>
                <c:pt idx="26">
                  <c:v>9.3454171428571655</c:v>
                </c:pt>
                <c:pt idx="27">
                  <c:v>9.7760467142857053</c:v>
                </c:pt>
                <c:pt idx="28">
                  <c:v>9.6929427142857136</c:v>
                </c:pt>
                <c:pt idx="29">
                  <c:v>9.4776278571428563</c:v>
                </c:pt>
                <c:pt idx="30">
                  <c:v>10.070688000000011</c:v>
                </c:pt>
                <c:pt idx="31">
                  <c:v>9.4776279999999886</c:v>
                </c:pt>
                <c:pt idx="32">
                  <c:v>9.2849778571428274</c:v>
                </c:pt>
                <c:pt idx="33">
                  <c:v>8.65414342857148</c:v>
                </c:pt>
                <c:pt idx="34">
                  <c:v>8.7410247142856932</c:v>
                </c:pt>
                <c:pt idx="35">
                  <c:v>8.6125914285714273</c:v>
                </c:pt>
                <c:pt idx="36">
                  <c:v>8.9185651428571546</c:v>
                </c:pt>
                <c:pt idx="37">
                  <c:v>8.7750218571428391</c:v>
                </c:pt>
                <c:pt idx="38">
                  <c:v>9.6325035714285505</c:v>
                </c:pt>
                <c:pt idx="39">
                  <c:v>9.8062664285714405</c:v>
                </c:pt>
                <c:pt idx="40">
                  <c:v>9.7873789999999943</c:v>
                </c:pt>
                <c:pt idx="41">
                  <c:v>9.534289714285741</c:v>
                </c:pt>
                <c:pt idx="42">
                  <c:v>9.5569544285714656</c:v>
                </c:pt>
                <c:pt idx="43">
                  <c:v>9.2547582857143098</c:v>
                </c:pt>
                <c:pt idx="44">
                  <c:v>9.3227524285713699</c:v>
                </c:pt>
                <c:pt idx="45">
                  <c:v>8.5634844285714635</c:v>
                </c:pt>
                <c:pt idx="46">
                  <c:v>8.484158000000015</c:v>
                </c:pt>
                <c:pt idx="47">
                  <c:v>8.6843629999999408</c:v>
                </c:pt>
                <c:pt idx="48">
                  <c:v>9.0961052857142946</c:v>
                </c:pt>
                <c:pt idx="49">
                  <c:v>8.6994728571429292</c:v>
                </c:pt>
                <c:pt idx="50">
                  <c:v>8.1215225714285921</c:v>
                </c:pt>
                <c:pt idx="51">
                  <c:v>7.7022254285713885</c:v>
                </c:pt>
                <c:pt idx="52">
                  <c:v>7.6040117142856403</c:v>
                </c:pt>
                <c:pt idx="53">
                  <c:v>7.7097802857142952</c:v>
                </c:pt>
                <c:pt idx="54">
                  <c:v>8.1215225714285353</c:v>
                </c:pt>
                <c:pt idx="55">
                  <c:v>7.6946705714286523</c:v>
                </c:pt>
                <c:pt idx="56">
                  <c:v>7.9590921428571519</c:v>
                </c:pt>
                <c:pt idx="57">
                  <c:v>8.3028402857142751</c:v>
                </c:pt>
                <c:pt idx="58">
                  <c:v>8.3595019999999991</c:v>
                </c:pt>
                <c:pt idx="59">
                  <c:v>8.4614932857142335</c:v>
                </c:pt>
                <c:pt idx="60">
                  <c:v>8.5257098571429211</c:v>
                </c:pt>
                <c:pt idx="61">
                  <c:v>9.1678768571427796</c:v>
                </c:pt>
                <c:pt idx="62">
                  <c:v>9.0696631428572019</c:v>
                </c:pt>
                <c:pt idx="63">
                  <c:v>9.4625181428571423</c:v>
                </c:pt>
                <c:pt idx="64">
                  <c:v>9.7722692857142661</c:v>
                </c:pt>
                <c:pt idx="65">
                  <c:v>9.606061428571401</c:v>
                </c:pt>
                <c:pt idx="66">
                  <c:v>9.3303072857142197</c:v>
                </c:pt>
                <c:pt idx="67">
                  <c:v>9.4285211428571429</c:v>
                </c:pt>
                <c:pt idx="68">
                  <c:v>8.6277012857143873</c:v>
                </c:pt>
                <c:pt idx="69">
                  <c:v>9.3378621428571833</c:v>
                </c:pt>
                <c:pt idx="70">
                  <c:v>9.3114199999999201</c:v>
                </c:pt>
                <c:pt idx="71">
                  <c:v>9.5947290000001217</c:v>
                </c:pt>
                <c:pt idx="72">
                  <c:v>9.8629279999999326</c:v>
                </c:pt>
                <c:pt idx="73">
                  <c:v>10.327554714285704</c:v>
                </c:pt>
                <c:pt idx="74">
                  <c:v>10.134904714285746</c:v>
                </c:pt>
                <c:pt idx="75">
                  <c:v>10.361551857142878</c:v>
                </c:pt>
                <c:pt idx="76">
                  <c:v>10.089575285714297</c:v>
                </c:pt>
                <c:pt idx="77">
                  <c:v>9.8931477142857389</c:v>
                </c:pt>
                <c:pt idx="78">
                  <c:v>9.3416395714284377</c:v>
                </c:pt>
                <c:pt idx="79">
                  <c:v>9.7344948571428418</c:v>
                </c:pt>
                <c:pt idx="80">
                  <c:v>9.0545532857142703</c:v>
                </c:pt>
                <c:pt idx="81">
                  <c:v>9.3340847142858152</c:v>
                </c:pt>
                <c:pt idx="82">
                  <c:v>8.5294874285714073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0-1585-46F9-B4D8-C9D271814468}"/>
            </c:ext>
          </c:extLst>
        </c:ser>
        <c:ser>
          <c:idx val="1"/>
          <c:order val="1"/>
          <c:tx>
            <c:strRef>
              <c:f>logistic!$N$1</c:f>
              <c:strCache>
                <c:ptCount val="1"/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strRef>
              <c:f>logistic!$B$2:$B$326</c:f>
              <c:strCache>
                <c:ptCount val="83"/>
                <c:pt idx="0">
                  <c:v>t(days)</c:v>
                </c:pt>
                <c:pt idx="1">
                  <c:v>0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  <c:pt idx="7">
                  <c:v>6</c:v>
                </c:pt>
                <c:pt idx="8">
                  <c:v>7</c:v>
                </c:pt>
                <c:pt idx="9">
                  <c:v>8</c:v>
                </c:pt>
                <c:pt idx="10">
                  <c:v>9</c:v>
                </c:pt>
                <c:pt idx="11">
                  <c:v>10</c:v>
                </c:pt>
                <c:pt idx="12">
                  <c:v>11</c:v>
                </c:pt>
                <c:pt idx="13">
                  <c:v>12</c:v>
                </c:pt>
                <c:pt idx="14">
                  <c:v>13</c:v>
                </c:pt>
                <c:pt idx="15">
                  <c:v>14</c:v>
                </c:pt>
                <c:pt idx="16">
                  <c:v>15</c:v>
                </c:pt>
                <c:pt idx="17">
                  <c:v>16</c:v>
                </c:pt>
                <c:pt idx="18">
                  <c:v>17</c:v>
                </c:pt>
                <c:pt idx="19">
                  <c:v>18</c:v>
                </c:pt>
                <c:pt idx="20">
                  <c:v>19</c:v>
                </c:pt>
                <c:pt idx="21">
                  <c:v>20</c:v>
                </c:pt>
                <c:pt idx="22">
                  <c:v>21</c:v>
                </c:pt>
                <c:pt idx="23">
                  <c:v>22</c:v>
                </c:pt>
                <c:pt idx="24">
                  <c:v>23</c:v>
                </c:pt>
                <c:pt idx="25">
                  <c:v>24</c:v>
                </c:pt>
                <c:pt idx="26">
                  <c:v>25</c:v>
                </c:pt>
                <c:pt idx="27">
                  <c:v>26</c:v>
                </c:pt>
                <c:pt idx="28">
                  <c:v>27</c:v>
                </c:pt>
                <c:pt idx="29">
                  <c:v>28</c:v>
                </c:pt>
                <c:pt idx="30">
                  <c:v>29</c:v>
                </c:pt>
                <c:pt idx="31">
                  <c:v>30</c:v>
                </c:pt>
                <c:pt idx="32">
                  <c:v>31</c:v>
                </c:pt>
                <c:pt idx="33">
                  <c:v>32</c:v>
                </c:pt>
                <c:pt idx="34">
                  <c:v>33</c:v>
                </c:pt>
                <c:pt idx="35">
                  <c:v>34</c:v>
                </c:pt>
                <c:pt idx="36">
                  <c:v>35</c:v>
                </c:pt>
                <c:pt idx="37">
                  <c:v>36</c:v>
                </c:pt>
                <c:pt idx="38">
                  <c:v>37</c:v>
                </c:pt>
                <c:pt idx="39">
                  <c:v>38</c:v>
                </c:pt>
                <c:pt idx="40">
                  <c:v>39</c:v>
                </c:pt>
                <c:pt idx="41">
                  <c:v>40</c:v>
                </c:pt>
                <c:pt idx="42">
                  <c:v>41</c:v>
                </c:pt>
                <c:pt idx="43">
                  <c:v>42</c:v>
                </c:pt>
                <c:pt idx="44">
                  <c:v>43</c:v>
                </c:pt>
                <c:pt idx="45">
                  <c:v>44</c:v>
                </c:pt>
                <c:pt idx="46">
                  <c:v>45</c:v>
                </c:pt>
                <c:pt idx="47">
                  <c:v>46</c:v>
                </c:pt>
                <c:pt idx="48">
                  <c:v>47</c:v>
                </c:pt>
                <c:pt idx="49">
                  <c:v>48</c:v>
                </c:pt>
                <c:pt idx="50">
                  <c:v>49</c:v>
                </c:pt>
                <c:pt idx="51">
                  <c:v>50</c:v>
                </c:pt>
                <c:pt idx="52">
                  <c:v>51</c:v>
                </c:pt>
                <c:pt idx="53">
                  <c:v>52</c:v>
                </c:pt>
                <c:pt idx="54">
                  <c:v>53</c:v>
                </c:pt>
                <c:pt idx="55">
                  <c:v>54</c:v>
                </c:pt>
                <c:pt idx="56">
                  <c:v>55</c:v>
                </c:pt>
                <c:pt idx="57">
                  <c:v>56</c:v>
                </c:pt>
                <c:pt idx="58">
                  <c:v>57</c:v>
                </c:pt>
                <c:pt idx="59">
                  <c:v>58</c:v>
                </c:pt>
                <c:pt idx="60">
                  <c:v>59</c:v>
                </c:pt>
                <c:pt idx="61">
                  <c:v>60</c:v>
                </c:pt>
                <c:pt idx="62">
                  <c:v>61</c:v>
                </c:pt>
                <c:pt idx="63">
                  <c:v>62</c:v>
                </c:pt>
                <c:pt idx="64">
                  <c:v>63</c:v>
                </c:pt>
                <c:pt idx="65">
                  <c:v>64</c:v>
                </c:pt>
                <c:pt idx="66">
                  <c:v>65</c:v>
                </c:pt>
                <c:pt idx="67">
                  <c:v>66</c:v>
                </c:pt>
                <c:pt idx="68">
                  <c:v>67</c:v>
                </c:pt>
                <c:pt idx="69">
                  <c:v>68</c:v>
                </c:pt>
                <c:pt idx="70">
                  <c:v>69</c:v>
                </c:pt>
                <c:pt idx="71">
                  <c:v>70</c:v>
                </c:pt>
                <c:pt idx="72">
                  <c:v>71</c:v>
                </c:pt>
                <c:pt idx="73">
                  <c:v>72</c:v>
                </c:pt>
                <c:pt idx="74">
                  <c:v>73</c:v>
                </c:pt>
                <c:pt idx="75">
                  <c:v>74</c:v>
                </c:pt>
                <c:pt idx="76">
                  <c:v>75</c:v>
                </c:pt>
                <c:pt idx="77">
                  <c:v>76</c:v>
                </c:pt>
                <c:pt idx="78">
                  <c:v>77</c:v>
                </c:pt>
                <c:pt idx="79">
                  <c:v>78</c:v>
                </c:pt>
                <c:pt idx="80">
                  <c:v>79</c:v>
                </c:pt>
                <c:pt idx="81">
                  <c:v>80</c:v>
                </c:pt>
                <c:pt idx="82">
                  <c:v>81</c:v>
                </c:pt>
              </c:strCache>
            </c:strRef>
          </c:xVal>
          <c:yVal>
            <c:numRef>
              <c:f>logistic!$N$2:$N$326</c:f>
              <c:numCache>
                <c:formatCode>General</c:formatCode>
                <c:ptCount val="325"/>
                <c:pt idx="0">
                  <c:v>0</c:v>
                </c:pt>
                <c:pt idx="1">
                  <c:v>5.9232058527978069</c:v>
                </c:pt>
                <c:pt idx="2">
                  <c:v>6.1273631824975876</c:v>
                </c:pt>
                <c:pt idx="3">
                  <c:v>6.3388510494143251</c:v>
                </c:pt>
                <c:pt idx="4">
                  <c:v>6.5579326088746308</c:v>
                </c:pt>
                <c:pt idx="5">
                  <c:v>6.7848804589023963</c:v>
                </c:pt>
                <c:pt idx="6">
                  <c:v>7.0199769787413162</c:v>
                </c:pt>
                <c:pt idx="7">
                  <c:v>7.2635146794910606</c:v>
                </c:pt>
                <c:pt idx="8">
                  <c:v>7.5157965672890183</c:v>
                </c:pt>
                <c:pt idx="9">
                  <c:v>7.77713651948471</c:v>
                </c:pt>
                <c:pt idx="10">
                  <c:v>8.0478596742697803</c:v>
                </c:pt>
                <c:pt idx="11">
                  <c:v>8.3283028342428533</c:v>
                </c:pt>
                <c:pt idx="12">
                  <c:v>8.618814884405456</c:v>
                </c:pt>
                <c:pt idx="13">
                  <c:v>8.9197572251026926</c:v>
                </c:pt>
                <c:pt idx="14">
                  <c:v>9.2315042204404865</c:v>
                </c:pt>
                <c:pt idx="15">
                  <c:v>9.5544436627300726</c:v>
                </c:pt>
                <c:pt idx="16">
                  <c:v>9.8889772535295002</c:v>
                </c:pt>
                <c:pt idx="17">
                  <c:v>10.235521101872301</c:v>
                </c:pt>
                <c:pt idx="18">
                  <c:v>10.594506240294038</c:v>
                </c:pt>
                <c:pt idx="19">
                  <c:v>10.966379159288975</c:v>
                </c:pt>
                <c:pt idx="20">
                  <c:v>11.351602360851214</c:v>
                </c:pt>
                <c:pt idx="21">
                  <c:v>11.750654931777776</c:v>
                </c:pt>
                <c:pt idx="22">
                  <c:v>12.1640331374347</c:v>
                </c:pt>
                <c:pt idx="23">
                  <c:v>12.592251036711755</c:v>
                </c:pt>
                <c:pt idx="24">
                  <c:v>13.035841118916863</c:v>
                </c:pt>
                <c:pt idx="25">
                  <c:v>13.495354963387712</c:v>
                </c:pt>
                <c:pt idx="26">
                  <c:v>13.971363922624629</c:v>
                </c:pt>
                <c:pt idx="27">
                  <c:v>14.464459829777553</c:v>
                </c:pt>
                <c:pt idx="28">
                  <c:v>14.975255731348408</c:v>
                </c:pt>
                <c:pt idx="29">
                  <c:v>15.504386646000505</c:v>
                </c:pt>
                <c:pt idx="30">
                  <c:v>16.052510350397291</c:v>
                </c:pt>
                <c:pt idx="31">
                  <c:v>16.6203081930251</c:v>
                </c:pt>
                <c:pt idx="32">
                  <c:v>17.208485936987405</c:v>
                </c:pt>
                <c:pt idx="33">
                  <c:v>17.817774632792261</c:v>
                </c:pt>
                <c:pt idx="34">
                  <c:v>18.448931522190474</c:v>
                </c:pt>
                <c:pt idx="35">
                  <c:v>19.10274097415753</c:v>
                </c:pt>
                <c:pt idx="36">
                  <c:v>19.780015454151112</c:v>
                </c:pt>
                <c:pt idx="37">
                  <c:v>20.48159652781424</c:v>
                </c:pt>
                <c:pt idx="38">
                  <c:v>21.208355900334606</c:v>
                </c:pt>
                <c:pt idx="39">
                  <c:v>21.961196492712201</c:v>
                </c:pt>
                <c:pt idx="40">
                  <c:v>22.741053556230021</c:v>
                </c:pt>
                <c:pt idx="41">
                  <c:v>23.54889582646727</c:v>
                </c:pt>
                <c:pt idx="42">
                  <c:v>24.385726718239791</c:v>
                </c:pt>
                <c:pt idx="43">
                  <c:v>25.252585562899753</c:v>
                </c:pt>
                <c:pt idx="44">
                  <c:v>26.150548889475854</c:v>
                </c:pt>
                <c:pt idx="45">
                  <c:v>27.080731751184256</c:v>
                </c:pt>
                <c:pt idx="46">
                  <c:v>28.044289098893731</c:v>
                </c:pt>
                <c:pt idx="47">
                  <c:v>29.042417203180893</c:v>
                </c:pt>
                <c:pt idx="48">
                  <c:v>30.07635512666706</c:v>
                </c:pt>
                <c:pt idx="49">
                  <c:v>31.147386248384972</c:v>
                </c:pt>
                <c:pt idx="50">
                  <c:v>32.256839841982021</c:v>
                </c:pt>
                <c:pt idx="51">
                  <c:v>33.406092709627394</c:v>
                </c:pt>
                <c:pt idx="52">
                  <c:v>34.596570873552217</c:v>
                </c:pt>
                <c:pt idx="53">
                  <c:v>35.829751327216954</c:v>
                </c:pt>
                <c:pt idx="54">
                  <c:v>37.107163848164767</c:v>
                </c:pt>
                <c:pt idx="55">
                  <c:v>38.430392874689026</c:v>
                </c:pt>
                <c:pt idx="56">
                  <c:v>39.801079448512553</c:v>
                </c:pt>
                <c:pt idx="57">
                  <c:v>41.220923225748074</c:v>
                </c:pt>
                <c:pt idx="58">
                  <c:v>42.691684558484184</c:v>
                </c:pt>
                <c:pt idx="59">
                  <c:v>44.21518664941631</c:v>
                </c:pt>
                <c:pt idx="60">
                  <c:v>45.793317782022456</c:v>
                </c:pt>
                <c:pt idx="61">
                  <c:v>47.428033628861812</c:v>
                </c:pt>
                <c:pt idx="62">
                  <c:v>49.121359640659421</c:v>
                </c:pt>
                <c:pt idx="63">
                  <c:v>50.875393518923978</c:v>
                </c:pt>
                <c:pt idx="64">
                  <c:v>52.692307774933603</c:v>
                </c:pt>
                <c:pt idx="65">
                  <c:v>54.57435237801505</c:v>
                </c:pt>
                <c:pt idx="66">
                  <c:v>56.523857496132301</c:v>
                </c:pt>
                <c:pt idx="67">
                  <c:v>58.54323633189702</c:v>
                </c:pt>
                <c:pt idx="68">
                  <c:v>60.634988057209199</c:v>
                </c:pt>
                <c:pt idx="69">
                  <c:v>62.801700849835242</c:v>
                </c:pt>
                <c:pt idx="70">
                  <c:v>65.046055035334831</c:v>
                </c:pt>
                <c:pt idx="71">
                  <c:v>67.370826337848811</c:v>
                </c:pt>
                <c:pt idx="72">
                  <c:v>69.778889243370102</c:v>
                </c:pt>
                <c:pt idx="73">
                  <c:v>72.273220479227021</c:v>
                </c:pt>
                <c:pt idx="74">
                  <c:v>74.856902613620051</c:v>
                </c:pt>
                <c:pt idx="75">
                  <c:v>77.533127779168424</c:v>
                </c:pt>
                <c:pt idx="76">
                  <c:v>80.305201524536798</c:v>
                </c:pt>
                <c:pt idx="77">
                  <c:v>83.17654679833295</c:v>
                </c:pt>
                <c:pt idx="78">
                  <c:v>86.150708069587367</c:v>
                </c:pt>
                <c:pt idx="79">
                  <c:v>89.231355589249205</c:v>
                </c:pt>
                <c:pt idx="80">
                  <c:v>92.422289797257292</c:v>
                </c:pt>
                <c:pt idx="81">
                  <c:v>95.727445879873613</c:v>
                </c:pt>
                <c:pt idx="82">
                  <c:v>99.150898482094703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1-1585-46F9-B4D8-C9D2718144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32821888"/>
        <c:axId val="232823808"/>
      </c:scatterChart>
      <c:valAx>
        <c:axId val="2328218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2823808"/>
        <c:crosses val="autoZero"/>
        <c:crossBetween val="midCat"/>
      </c:valAx>
      <c:valAx>
        <c:axId val="2328238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282188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LogNormal!$F$1</c:f>
              <c:strCache>
                <c:ptCount val="1"/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strRef>
              <c:f>LogNormal!$B$2:$B$194</c:f>
              <c:strCache>
                <c:ptCount val="83"/>
                <c:pt idx="0">
                  <c:v>t(days)</c:v>
                </c:pt>
                <c:pt idx="1">
                  <c:v>0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  <c:pt idx="7">
                  <c:v>6</c:v>
                </c:pt>
                <c:pt idx="8">
                  <c:v>7</c:v>
                </c:pt>
                <c:pt idx="9">
                  <c:v>8</c:v>
                </c:pt>
                <c:pt idx="10">
                  <c:v>9</c:v>
                </c:pt>
                <c:pt idx="11">
                  <c:v>10</c:v>
                </c:pt>
                <c:pt idx="12">
                  <c:v>11</c:v>
                </c:pt>
                <c:pt idx="13">
                  <c:v>12</c:v>
                </c:pt>
                <c:pt idx="14">
                  <c:v>13</c:v>
                </c:pt>
                <c:pt idx="15">
                  <c:v>14</c:v>
                </c:pt>
                <c:pt idx="16">
                  <c:v>15</c:v>
                </c:pt>
                <c:pt idx="17">
                  <c:v>16</c:v>
                </c:pt>
                <c:pt idx="18">
                  <c:v>17</c:v>
                </c:pt>
                <c:pt idx="19">
                  <c:v>18</c:v>
                </c:pt>
                <c:pt idx="20">
                  <c:v>19</c:v>
                </c:pt>
                <c:pt idx="21">
                  <c:v>20</c:v>
                </c:pt>
                <c:pt idx="22">
                  <c:v>21</c:v>
                </c:pt>
                <c:pt idx="23">
                  <c:v>22</c:v>
                </c:pt>
                <c:pt idx="24">
                  <c:v>23</c:v>
                </c:pt>
                <c:pt idx="25">
                  <c:v>24</c:v>
                </c:pt>
                <c:pt idx="26">
                  <c:v>25</c:v>
                </c:pt>
                <c:pt idx="27">
                  <c:v>26</c:v>
                </c:pt>
                <c:pt idx="28">
                  <c:v>27</c:v>
                </c:pt>
                <c:pt idx="29">
                  <c:v>28</c:v>
                </c:pt>
                <c:pt idx="30">
                  <c:v>29</c:v>
                </c:pt>
                <c:pt idx="31">
                  <c:v>30</c:v>
                </c:pt>
                <c:pt idx="32">
                  <c:v>31</c:v>
                </c:pt>
                <c:pt idx="33">
                  <c:v>32</c:v>
                </c:pt>
                <c:pt idx="34">
                  <c:v>33</c:v>
                </c:pt>
                <c:pt idx="35">
                  <c:v>34</c:v>
                </c:pt>
                <c:pt idx="36">
                  <c:v>35</c:v>
                </c:pt>
                <c:pt idx="37">
                  <c:v>36</c:v>
                </c:pt>
                <c:pt idx="38">
                  <c:v>37</c:v>
                </c:pt>
                <c:pt idx="39">
                  <c:v>38</c:v>
                </c:pt>
                <c:pt idx="40">
                  <c:v>39</c:v>
                </c:pt>
                <c:pt idx="41">
                  <c:v>40</c:v>
                </c:pt>
                <c:pt idx="42">
                  <c:v>41</c:v>
                </c:pt>
                <c:pt idx="43">
                  <c:v>42</c:v>
                </c:pt>
                <c:pt idx="44">
                  <c:v>43</c:v>
                </c:pt>
                <c:pt idx="45">
                  <c:v>44</c:v>
                </c:pt>
                <c:pt idx="46">
                  <c:v>45</c:v>
                </c:pt>
                <c:pt idx="47">
                  <c:v>46</c:v>
                </c:pt>
                <c:pt idx="48">
                  <c:v>47</c:v>
                </c:pt>
                <c:pt idx="49">
                  <c:v>48</c:v>
                </c:pt>
                <c:pt idx="50">
                  <c:v>49</c:v>
                </c:pt>
                <c:pt idx="51">
                  <c:v>50</c:v>
                </c:pt>
                <c:pt idx="52">
                  <c:v>51</c:v>
                </c:pt>
                <c:pt idx="53">
                  <c:v>52</c:v>
                </c:pt>
                <c:pt idx="54">
                  <c:v>53</c:v>
                </c:pt>
                <c:pt idx="55">
                  <c:v>54</c:v>
                </c:pt>
                <c:pt idx="56">
                  <c:v>55</c:v>
                </c:pt>
                <c:pt idx="57">
                  <c:v>56</c:v>
                </c:pt>
                <c:pt idx="58">
                  <c:v>57</c:v>
                </c:pt>
                <c:pt idx="59">
                  <c:v>58</c:v>
                </c:pt>
                <c:pt idx="60">
                  <c:v>59</c:v>
                </c:pt>
                <c:pt idx="61">
                  <c:v>60</c:v>
                </c:pt>
                <c:pt idx="62">
                  <c:v>61</c:v>
                </c:pt>
                <c:pt idx="63">
                  <c:v>62</c:v>
                </c:pt>
                <c:pt idx="64">
                  <c:v>63</c:v>
                </c:pt>
                <c:pt idx="65">
                  <c:v>64</c:v>
                </c:pt>
                <c:pt idx="66">
                  <c:v>65</c:v>
                </c:pt>
                <c:pt idx="67">
                  <c:v>66</c:v>
                </c:pt>
                <c:pt idx="68">
                  <c:v>67</c:v>
                </c:pt>
                <c:pt idx="69">
                  <c:v>68</c:v>
                </c:pt>
                <c:pt idx="70">
                  <c:v>69</c:v>
                </c:pt>
                <c:pt idx="71">
                  <c:v>70</c:v>
                </c:pt>
                <c:pt idx="72">
                  <c:v>71</c:v>
                </c:pt>
                <c:pt idx="73">
                  <c:v>72</c:v>
                </c:pt>
                <c:pt idx="74">
                  <c:v>73</c:v>
                </c:pt>
                <c:pt idx="75">
                  <c:v>74</c:v>
                </c:pt>
                <c:pt idx="76">
                  <c:v>75</c:v>
                </c:pt>
                <c:pt idx="77">
                  <c:v>76</c:v>
                </c:pt>
                <c:pt idx="78">
                  <c:v>77</c:v>
                </c:pt>
                <c:pt idx="79">
                  <c:v>78</c:v>
                </c:pt>
                <c:pt idx="80">
                  <c:v>79</c:v>
                </c:pt>
                <c:pt idx="81">
                  <c:v>80</c:v>
                </c:pt>
                <c:pt idx="82">
                  <c:v>81</c:v>
                </c:pt>
              </c:strCache>
            </c:strRef>
          </c:xVal>
          <c:yVal>
            <c:numRef>
              <c:f>LogNormal!$F$2:$F$194</c:f>
              <c:numCache>
                <c:formatCode>General</c:formatCode>
                <c:ptCount val="193"/>
                <c:pt idx="0">
                  <c:v>0</c:v>
                </c:pt>
                <c:pt idx="2">
                  <c:v>0</c:v>
                </c:pt>
                <c:pt idx="3">
                  <c:v>0.40796485714285735</c:v>
                </c:pt>
                <c:pt idx="4">
                  <c:v>1.0161345714285717</c:v>
                </c:pt>
                <c:pt idx="5">
                  <c:v>1.8320642857142859</c:v>
                </c:pt>
                <c:pt idx="6">
                  <c:v>2.6631038571428571</c:v>
                </c:pt>
                <c:pt idx="7">
                  <c:v>3.8190042857142865</c:v>
                </c:pt>
                <c:pt idx="8">
                  <c:v>5.1675548571428571</c:v>
                </c:pt>
                <c:pt idx="9">
                  <c:v>6.8031917142857141</c:v>
                </c:pt>
                <c:pt idx="10">
                  <c:v>8.7485795714285715</c:v>
                </c:pt>
                <c:pt idx="11">
                  <c:v>10.90928242857143</c:v>
                </c:pt>
                <c:pt idx="12">
                  <c:v>13.413733285714287</c:v>
                </c:pt>
                <c:pt idx="13">
                  <c:v>16.435695142857142</c:v>
                </c:pt>
                <c:pt idx="14">
                  <c:v>19.706968857142854</c:v>
                </c:pt>
                <c:pt idx="15">
                  <c:v>23.348432857142857</c:v>
                </c:pt>
                <c:pt idx="16">
                  <c:v>27.511185285714284</c:v>
                </c:pt>
                <c:pt idx="17">
                  <c:v>32.149896857142863</c:v>
                </c:pt>
                <c:pt idx="18">
                  <c:v>37.083249571428581</c:v>
                </c:pt>
                <c:pt idx="19">
                  <c:v>42.409457285714282</c:v>
                </c:pt>
                <c:pt idx="20">
                  <c:v>48.086968142857145</c:v>
                </c:pt>
                <c:pt idx="21">
                  <c:v>54.60307342857142</c:v>
                </c:pt>
                <c:pt idx="22">
                  <c:v>62.135313428571422</c:v>
                </c:pt>
                <c:pt idx="23">
                  <c:v>69.648666142857138</c:v>
                </c:pt>
                <c:pt idx="24">
                  <c:v>78.110159285714275</c:v>
                </c:pt>
                <c:pt idx="25">
                  <c:v>87.01739185714284</c:v>
                </c:pt>
                <c:pt idx="26">
                  <c:v>96.600788428571434</c:v>
                </c:pt>
                <c:pt idx="27">
                  <c:v>106.61481457142857</c:v>
                </c:pt>
                <c:pt idx="28">
                  <c:v>116.54573671428571</c:v>
                </c:pt>
                <c:pt idx="29">
                  <c:v>126.26134399999999</c:v>
                </c:pt>
                <c:pt idx="30">
                  <c:v>136.57001142857143</c:v>
                </c:pt>
                <c:pt idx="31">
                  <c:v>146.28561885714285</c:v>
                </c:pt>
                <c:pt idx="32">
                  <c:v>155.80857614285711</c:v>
                </c:pt>
                <c:pt idx="33">
                  <c:v>164.70069900000001</c:v>
                </c:pt>
                <c:pt idx="34">
                  <c:v>173.67970314285714</c:v>
                </c:pt>
                <c:pt idx="35">
                  <c:v>182.53027399999999</c:v>
                </c:pt>
                <c:pt idx="36">
                  <c:v>191.68681857142857</c:v>
                </c:pt>
                <c:pt idx="37">
                  <c:v>200.69981985714284</c:v>
                </c:pt>
                <c:pt idx="38">
                  <c:v>210.57030285714282</c:v>
                </c:pt>
                <c:pt idx="39">
                  <c:v>220.61454871428569</c:v>
                </c:pt>
                <c:pt idx="40">
                  <c:v>230.63990714285711</c:v>
                </c:pt>
                <c:pt idx="41">
                  <c:v>240.41217628571428</c:v>
                </c:pt>
                <c:pt idx="42">
                  <c:v>250.20711014285718</c:v>
                </c:pt>
                <c:pt idx="43">
                  <c:v>259.69984785714291</c:v>
                </c:pt>
                <c:pt idx="44">
                  <c:v>269.26057971428571</c:v>
                </c:pt>
                <c:pt idx="45">
                  <c:v>278.0620435714286</c:v>
                </c:pt>
                <c:pt idx="46">
                  <c:v>286.78418100000005</c:v>
                </c:pt>
                <c:pt idx="47">
                  <c:v>295.70652342857142</c:v>
                </c:pt>
                <c:pt idx="48">
                  <c:v>305.04060814285714</c:v>
                </c:pt>
                <c:pt idx="49">
                  <c:v>313.9780604285715</c:v>
                </c:pt>
                <c:pt idx="50">
                  <c:v>322.33756242857152</c:v>
                </c:pt>
                <c:pt idx="51">
                  <c:v>330.27776728571433</c:v>
                </c:pt>
                <c:pt idx="52">
                  <c:v>338.1197584285714</c:v>
                </c:pt>
                <c:pt idx="53">
                  <c:v>346.06751814285712</c:v>
                </c:pt>
                <c:pt idx="54">
                  <c:v>354.42702014285709</c:v>
                </c:pt>
                <c:pt idx="55">
                  <c:v>362.35967014285717</c:v>
                </c:pt>
                <c:pt idx="56">
                  <c:v>370.55674171428575</c:v>
                </c:pt>
                <c:pt idx="57">
                  <c:v>379.09756142857145</c:v>
                </c:pt>
                <c:pt idx="58">
                  <c:v>387.69504285714288</c:v>
                </c:pt>
                <c:pt idx="59">
                  <c:v>396.39451557142854</c:v>
                </c:pt>
                <c:pt idx="60">
                  <c:v>405.15820485714289</c:v>
                </c:pt>
                <c:pt idx="61">
                  <c:v>414.5640611428571</c:v>
                </c:pt>
                <c:pt idx="62">
                  <c:v>423.87170371428573</c:v>
                </c:pt>
                <c:pt idx="63">
                  <c:v>433.5722012857143</c:v>
                </c:pt>
                <c:pt idx="64">
                  <c:v>443.58244999999999</c:v>
                </c:pt>
                <c:pt idx="65">
                  <c:v>453.42649085714282</c:v>
                </c:pt>
                <c:pt idx="66">
                  <c:v>462.99477757142847</c:v>
                </c:pt>
                <c:pt idx="67">
                  <c:v>472.66127814285704</c:v>
                </c:pt>
                <c:pt idx="68">
                  <c:v>481.52695885714286</c:v>
                </c:pt>
                <c:pt idx="69">
                  <c:v>491.10280042857147</c:v>
                </c:pt>
                <c:pt idx="70">
                  <c:v>500.65219985714282</c:v>
                </c:pt>
                <c:pt idx="71">
                  <c:v>510.48490828571437</c:v>
                </c:pt>
                <c:pt idx="72">
                  <c:v>520.58581571428579</c:v>
                </c:pt>
                <c:pt idx="73">
                  <c:v>531.15134985714292</c:v>
                </c:pt>
                <c:pt idx="74">
                  <c:v>541.52423400000009</c:v>
                </c:pt>
                <c:pt idx="75">
                  <c:v>552.1237652857144</c:v>
                </c:pt>
                <c:pt idx="76">
                  <c:v>562.45132000000012</c:v>
                </c:pt>
                <c:pt idx="77">
                  <c:v>572.58244714285729</c:v>
                </c:pt>
                <c:pt idx="78">
                  <c:v>582.16206614285716</c:v>
                </c:pt>
                <c:pt idx="79">
                  <c:v>592.13454042857143</c:v>
                </c:pt>
                <c:pt idx="80">
                  <c:v>601.42707314285713</c:v>
                </c:pt>
                <c:pt idx="81">
                  <c:v>610.99913728571437</c:v>
                </c:pt>
                <c:pt idx="82">
                  <c:v>619.7666041428572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0-74B4-47F7-BFBA-5A64C17FCF62}"/>
            </c:ext>
          </c:extLst>
        </c:ser>
        <c:ser>
          <c:idx val="1"/>
          <c:order val="1"/>
          <c:tx>
            <c:strRef>
              <c:f>LogNormal!$G$1</c:f>
              <c:strCache>
                <c:ptCount val="1"/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strRef>
              <c:f>LogNormal!$B$2:$B$194</c:f>
              <c:strCache>
                <c:ptCount val="83"/>
                <c:pt idx="0">
                  <c:v>t(days)</c:v>
                </c:pt>
                <c:pt idx="1">
                  <c:v>0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  <c:pt idx="7">
                  <c:v>6</c:v>
                </c:pt>
                <c:pt idx="8">
                  <c:v>7</c:v>
                </c:pt>
                <c:pt idx="9">
                  <c:v>8</c:v>
                </c:pt>
                <c:pt idx="10">
                  <c:v>9</c:v>
                </c:pt>
                <c:pt idx="11">
                  <c:v>10</c:v>
                </c:pt>
                <c:pt idx="12">
                  <c:v>11</c:v>
                </c:pt>
                <c:pt idx="13">
                  <c:v>12</c:v>
                </c:pt>
                <c:pt idx="14">
                  <c:v>13</c:v>
                </c:pt>
                <c:pt idx="15">
                  <c:v>14</c:v>
                </c:pt>
                <c:pt idx="16">
                  <c:v>15</c:v>
                </c:pt>
                <c:pt idx="17">
                  <c:v>16</c:v>
                </c:pt>
                <c:pt idx="18">
                  <c:v>17</c:v>
                </c:pt>
                <c:pt idx="19">
                  <c:v>18</c:v>
                </c:pt>
                <c:pt idx="20">
                  <c:v>19</c:v>
                </c:pt>
                <c:pt idx="21">
                  <c:v>20</c:v>
                </c:pt>
                <c:pt idx="22">
                  <c:v>21</c:v>
                </c:pt>
                <c:pt idx="23">
                  <c:v>22</c:v>
                </c:pt>
                <c:pt idx="24">
                  <c:v>23</c:v>
                </c:pt>
                <c:pt idx="25">
                  <c:v>24</c:v>
                </c:pt>
                <c:pt idx="26">
                  <c:v>25</c:v>
                </c:pt>
                <c:pt idx="27">
                  <c:v>26</c:v>
                </c:pt>
                <c:pt idx="28">
                  <c:v>27</c:v>
                </c:pt>
                <c:pt idx="29">
                  <c:v>28</c:v>
                </c:pt>
                <c:pt idx="30">
                  <c:v>29</c:v>
                </c:pt>
                <c:pt idx="31">
                  <c:v>30</c:v>
                </c:pt>
                <c:pt idx="32">
                  <c:v>31</c:v>
                </c:pt>
                <c:pt idx="33">
                  <c:v>32</c:v>
                </c:pt>
                <c:pt idx="34">
                  <c:v>33</c:v>
                </c:pt>
                <c:pt idx="35">
                  <c:v>34</c:v>
                </c:pt>
                <c:pt idx="36">
                  <c:v>35</c:v>
                </c:pt>
                <c:pt idx="37">
                  <c:v>36</c:v>
                </c:pt>
                <c:pt idx="38">
                  <c:v>37</c:v>
                </c:pt>
                <c:pt idx="39">
                  <c:v>38</c:v>
                </c:pt>
                <c:pt idx="40">
                  <c:v>39</c:v>
                </c:pt>
                <c:pt idx="41">
                  <c:v>40</c:v>
                </c:pt>
                <c:pt idx="42">
                  <c:v>41</c:v>
                </c:pt>
                <c:pt idx="43">
                  <c:v>42</c:v>
                </c:pt>
                <c:pt idx="44">
                  <c:v>43</c:v>
                </c:pt>
                <c:pt idx="45">
                  <c:v>44</c:v>
                </c:pt>
                <c:pt idx="46">
                  <c:v>45</c:v>
                </c:pt>
                <c:pt idx="47">
                  <c:v>46</c:v>
                </c:pt>
                <c:pt idx="48">
                  <c:v>47</c:v>
                </c:pt>
                <c:pt idx="49">
                  <c:v>48</c:v>
                </c:pt>
                <c:pt idx="50">
                  <c:v>49</c:v>
                </c:pt>
                <c:pt idx="51">
                  <c:v>50</c:v>
                </c:pt>
                <c:pt idx="52">
                  <c:v>51</c:v>
                </c:pt>
                <c:pt idx="53">
                  <c:v>52</c:v>
                </c:pt>
                <c:pt idx="54">
                  <c:v>53</c:v>
                </c:pt>
                <c:pt idx="55">
                  <c:v>54</c:v>
                </c:pt>
                <c:pt idx="56">
                  <c:v>55</c:v>
                </c:pt>
                <c:pt idx="57">
                  <c:v>56</c:v>
                </c:pt>
                <c:pt idx="58">
                  <c:v>57</c:v>
                </c:pt>
                <c:pt idx="59">
                  <c:v>58</c:v>
                </c:pt>
                <c:pt idx="60">
                  <c:v>59</c:v>
                </c:pt>
                <c:pt idx="61">
                  <c:v>60</c:v>
                </c:pt>
                <c:pt idx="62">
                  <c:v>61</c:v>
                </c:pt>
                <c:pt idx="63">
                  <c:v>62</c:v>
                </c:pt>
                <c:pt idx="64">
                  <c:v>63</c:v>
                </c:pt>
                <c:pt idx="65">
                  <c:v>64</c:v>
                </c:pt>
                <c:pt idx="66">
                  <c:v>65</c:v>
                </c:pt>
                <c:pt idx="67">
                  <c:v>66</c:v>
                </c:pt>
                <c:pt idx="68">
                  <c:v>67</c:v>
                </c:pt>
                <c:pt idx="69">
                  <c:v>68</c:v>
                </c:pt>
                <c:pt idx="70">
                  <c:v>69</c:v>
                </c:pt>
                <c:pt idx="71">
                  <c:v>70</c:v>
                </c:pt>
                <c:pt idx="72">
                  <c:v>71</c:v>
                </c:pt>
                <c:pt idx="73">
                  <c:v>72</c:v>
                </c:pt>
                <c:pt idx="74">
                  <c:v>73</c:v>
                </c:pt>
                <c:pt idx="75">
                  <c:v>74</c:v>
                </c:pt>
                <c:pt idx="76">
                  <c:v>75</c:v>
                </c:pt>
                <c:pt idx="77">
                  <c:v>76</c:v>
                </c:pt>
                <c:pt idx="78">
                  <c:v>77</c:v>
                </c:pt>
                <c:pt idx="79">
                  <c:v>78</c:v>
                </c:pt>
                <c:pt idx="80">
                  <c:v>79</c:v>
                </c:pt>
                <c:pt idx="81">
                  <c:v>80</c:v>
                </c:pt>
                <c:pt idx="82">
                  <c:v>81</c:v>
                </c:pt>
              </c:strCache>
            </c:strRef>
          </c:xVal>
          <c:yVal>
            <c:numRef>
              <c:f>LogNormal!$G$2:$G$194</c:f>
              <c:numCache>
                <c:formatCode>General</c:formatCode>
                <c:ptCount val="193"/>
                <c:pt idx="0">
                  <c:v>0</c:v>
                </c:pt>
                <c:pt idx="2">
                  <c:v>7.1538263190393126E-3</c:v>
                </c:pt>
                <c:pt idx="3">
                  <c:v>8.1978366094156235E-2</c:v>
                </c:pt>
                <c:pt idx="4">
                  <c:v>0.3204748099069763</c:v>
                </c:pt>
                <c:pt idx="5">
                  <c:v>0.81373305369243809</c:v>
                </c:pt>
                <c:pt idx="6">
                  <c:v>1.6342460930551606</c:v>
                </c:pt>
                <c:pt idx="7">
                  <c:v>2.8344129665619868</c:v>
                </c:pt>
                <c:pt idx="8">
                  <c:v>4.4489870806533283</c:v>
                </c:pt>
                <c:pt idx="9">
                  <c:v>6.498399134218328</c:v>
                </c:pt>
                <c:pt idx="10">
                  <c:v>8.9919029225001559</c:v>
                </c:pt>
                <c:pt idx="11">
                  <c:v>11.930241039327296</c:v>
                </c:pt>
                <c:pt idx="12">
                  <c:v>15.307798215305368</c:v>
                </c:pt>
                <c:pt idx="13">
                  <c:v>19.11429965938353</c:v>
                </c:pt>
                <c:pt idx="14">
                  <c:v>23.336133001707932</c:v>
                </c:pt>
                <c:pt idx="15">
                  <c:v>27.957368993919076</c:v>
                </c:pt>
                <c:pt idx="16">
                  <c:v>32.960545106062661</c:v>
                </c:pt>
                <c:pt idx="17">
                  <c:v>38.327264100228511</c:v>
                </c:pt>
                <c:pt idx="18">
                  <c:v>44.038648847109343</c:v>
                </c:pt>
                <c:pt idx="19">
                  <c:v>50.075685679347473</c:v>
                </c:pt>
                <c:pt idx="20">
                  <c:v>56.419481400804024</c:v>
                </c:pt>
                <c:pt idx="21">
                  <c:v>63.051453440532015</c:v>
                </c:pt>
                <c:pt idx="22">
                  <c:v>69.953468263990175</c:v>
                </c:pt>
                <c:pt idx="23">
                  <c:v>77.10793976773094</c:v>
                </c:pt>
                <c:pt idx="24">
                  <c:v>84.497896767404484</c:v>
                </c:pt>
                <c:pt idx="25">
                  <c:v>92.10702666681361</c:v>
                </c:pt>
                <c:pt idx="26">
                  <c:v>99.919700830838465</c:v>
                </c:pt>
                <c:pt idx="27">
                  <c:v>107.92098597157666</c:v>
                </c:pt>
                <c:pt idx="28">
                  <c:v>116.09664491393164</c:v>
                </c:pt>
                <c:pt idx="29">
                  <c:v>124.43312937211695</c:v>
                </c:pt>
                <c:pt idx="30">
                  <c:v>132.91756679471007</c:v>
                </c:pt>
                <c:pt idx="31">
                  <c:v>141.53774288669587</c:v>
                </c:pt>
                <c:pt idx="32">
                  <c:v>150.28208106455125</c:v>
                </c:pt>
                <c:pt idx="33">
                  <c:v>159.13961982344134</c:v>
                </c:pt>
                <c:pt idx="34">
                  <c:v>168.09998877752184</c:v>
                </c:pt>
                <c:pt idx="35">
                  <c:v>177.15338396241319</c:v>
                </c:pt>
                <c:pt idx="36">
                  <c:v>186.29054285322673</c:v>
                </c:pt>
                <c:pt idx="37">
                  <c:v>195.50271944438015</c:v>
                </c:pt>
                <c:pt idx="38">
                  <c:v>204.78165965282022</c:v>
                </c:pt>
                <c:pt idx="39">
                  <c:v>214.11957723946921</c:v>
                </c:pt>
                <c:pt idx="40">
                  <c:v>223.50913039102664</c:v>
                </c:pt>
                <c:pt idx="41">
                  <c:v>232.94339906277804</c:v>
                </c:pt>
                <c:pt idx="42">
                  <c:v>242.41586315048815</c:v>
                </c:pt>
                <c:pt idx="43">
                  <c:v>251.92038153396726</c:v>
                </c:pt>
                <c:pt idx="44">
                  <c:v>261.45117201505082</c:v>
                </c:pt>
                <c:pt idx="45">
                  <c:v>271.00279215737817</c:v>
                </c:pt>
                <c:pt idx="46">
                  <c:v>280.57012102358004</c:v>
                </c:pt>
                <c:pt idx="47">
                  <c:v>290.14834179655696</c:v>
                </c:pt>
                <c:pt idx="48">
                  <c:v>299.73292526486972</c:v>
                </c:pt>
                <c:pt idx="49">
                  <c:v>309.31961414740016</c:v>
                </c:pt>
                <c:pt idx="50">
                  <c:v>318.90440822900422</c:v>
                </c:pt>
                <c:pt idx="51">
                  <c:v>328.48355027656658</c:v>
                </c:pt>
                <c:pt idx="52">
                  <c:v>338.05351270344147</c:v>
                </c:pt>
                <c:pt idx="53">
                  <c:v>347.61098494952893</c:v>
                </c:pt>
                <c:pt idx="54">
                  <c:v>357.15286154404089</c:v>
                </c:pt>
                <c:pt idx="55">
                  <c:v>366.67623081822836</c:v>
                </c:pt>
                <c:pt idx="56">
                  <c:v>376.17836423587306</c:v>
                </c:pt>
                <c:pt idx="57">
                  <c:v>385.6567063101138</c:v>
                </c:pt>
                <c:pt idx="58">
                  <c:v>395.10886507611644</c:v>
                </c:pt>
                <c:pt idx="59">
                  <c:v>404.53260309015508</c:v>
                </c:pt>
                <c:pt idx="60">
                  <c:v>413.92582892681315</c:v>
                </c:pt>
                <c:pt idx="61">
                  <c:v>423.28658914720216</c:v>
                </c:pt>
                <c:pt idx="62">
                  <c:v>432.61306071231064</c:v>
                </c:pt>
                <c:pt idx="63">
                  <c:v>441.90354381681499</c:v>
                </c:pt>
                <c:pt idx="64">
                  <c:v>451.15645511989396</c:v>
                </c:pt>
                <c:pt idx="65">
                  <c:v>460.3703213507772</c:v>
                </c:pt>
                <c:pt idx="66">
                  <c:v>469.54377326791763</c:v>
                </c:pt>
                <c:pt idx="67">
                  <c:v>478.67553995180128</c:v>
                </c:pt>
                <c:pt idx="68">
                  <c:v>487.76444341249169</c:v>
                </c:pt>
                <c:pt idx="69">
                  <c:v>496.80939349404616</c:v>
                </c:pt>
                <c:pt idx="70">
                  <c:v>505.80938305893778</c:v>
                </c:pt>
                <c:pt idx="71">
                  <c:v>514.7634834365673</c:v>
                </c:pt>
                <c:pt idx="72">
                  <c:v>523.67084012085274</c:v>
                </c:pt>
                <c:pt idx="73">
                  <c:v>532.53066870274586</c:v>
                </c:pt>
                <c:pt idx="74">
                  <c:v>541.34225102433686</c:v>
                </c:pt>
                <c:pt idx="75">
                  <c:v>550.10493154198275</c:v>
                </c:pt>
                <c:pt idx="76">
                  <c:v>558.81811388662322</c:v>
                </c:pt>
                <c:pt idx="77">
                  <c:v>567.48125761013694</c:v>
                </c:pt>
                <c:pt idx="78">
                  <c:v>576.09387510724184</c:v>
                </c:pt>
                <c:pt idx="79">
                  <c:v>584.65552870305658</c:v>
                </c:pt>
                <c:pt idx="80">
                  <c:v>593.16582789701772</c:v>
                </c:pt>
                <c:pt idx="81">
                  <c:v>601.62442675439183</c:v>
                </c:pt>
                <c:pt idx="82">
                  <c:v>610.03102143713409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1-74B4-47F7-BFBA-5A64C17FCF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6455936"/>
        <c:axId val="319314176"/>
      </c:scatterChart>
      <c:valAx>
        <c:axId val="3164559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9314176"/>
        <c:crosses val="autoZero"/>
        <c:crossBetween val="midCat"/>
      </c:valAx>
      <c:valAx>
        <c:axId val="3193141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645593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LogNormal!$O$3:$O$4</c:f>
              <c:strCache>
                <c:ptCount val="1"/>
                <c:pt idx="0">
                  <c:v>0.237979429 0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strRef>
              <c:f>LogNormal!$A$2:$A$194</c:f>
              <c:strCache>
                <c:ptCount val="83"/>
                <c:pt idx="0">
                  <c:v>t(original)</c:v>
                </c:pt>
                <c:pt idx="1">
                  <c:v>0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  <c:pt idx="7">
                  <c:v>6</c:v>
                </c:pt>
                <c:pt idx="8">
                  <c:v>7</c:v>
                </c:pt>
                <c:pt idx="9">
                  <c:v>8</c:v>
                </c:pt>
                <c:pt idx="10">
                  <c:v>9</c:v>
                </c:pt>
                <c:pt idx="11">
                  <c:v>10</c:v>
                </c:pt>
                <c:pt idx="12">
                  <c:v>11</c:v>
                </c:pt>
                <c:pt idx="13">
                  <c:v>12</c:v>
                </c:pt>
                <c:pt idx="14">
                  <c:v>13</c:v>
                </c:pt>
                <c:pt idx="15">
                  <c:v>14</c:v>
                </c:pt>
                <c:pt idx="16">
                  <c:v>15</c:v>
                </c:pt>
                <c:pt idx="17">
                  <c:v>16</c:v>
                </c:pt>
                <c:pt idx="18">
                  <c:v>17</c:v>
                </c:pt>
                <c:pt idx="19">
                  <c:v>18</c:v>
                </c:pt>
                <c:pt idx="20">
                  <c:v>19</c:v>
                </c:pt>
                <c:pt idx="21">
                  <c:v>20</c:v>
                </c:pt>
                <c:pt idx="22">
                  <c:v>21</c:v>
                </c:pt>
                <c:pt idx="23">
                  <c:v>22</c:v>
                </c:pt>
                <c:pt idx="24">
                  <c:v>23</c:v>
                </c:pt>
                <c:pt idx="25">
                  <c:v>24</c:v>
                </c:pt>
                <c:pt idx="26">
                  <c:v>25</c:v>
                </c:pt>
                <c:pt idx="27">
                  <c:v>26</c:v>
                </c:pt>
                <c:pt idx="28">
                  <c:v>27</c:v>
                </c:pt>
                <c:pt idx="29">
                  <c:v>28</c:v>
                </c:pt>
                <c:pt idx="30">
                  <c:v>29</c:v>
                </c:pt>
                <c:pt idx="31">
                  <c:v>30</c:v>
                </c:pt>
                <c:pt idx="32">
                  <c:v>31</c:v>
                </c:pt>
                <c:pt idx="33">
                  <c:v>32</c:v>
                </c:pt>
                <c:pt idx="34">
                  <c:v>33</c:v>
                </c:pt>
                <c:pt idx="35">
                  <c:v>34</c:v>
                </c:pt>
                <c:pt idx="36">
                  <c:v>35</c:v>
                </c:pt>
                <c:pt idx="37">
                  <c:v>36</c:v>
                </c:pt>
                <c:pt idx="38">
                  <c:v>37</c:v>
                </c:pt>
                <c:pt idx="39">
                  <c:v>38</c:v>
                </c:pt>
                <c:pt idx="40">
                  <c:v>39</c:v>
                </c:pt>
                <c:pt idx="41">
                  <c:v>40</c:v>
                </c:pt>
                <c:pt idx="42">
                  <c:v>41</c:v>
                </c:pt>
                <c:pt idx="43">
                  <c:v>42</c:v>
                </c:pt>
                <c:pt idx="44">
                  <c:v>43</c:v>
                </c:pt>
                <c:pt idx="45">
                  <c:v>44</c:v>
                </c:pt>
                <c:pt idx="46">
                  <c:v>45</c:v>
                </c:pt>
                <c:pt idx="47">
                  <c:v>46</c:v>
                </c:pt>
                <c:pt idx="48">
                  <c:v>47</c:v>
                </c:pt>
                <c:pt idx="49">
                  <c:v>48</c:v>
                </c:pt>
                <c:pt idx="50">
                  <c:v>49</c:v>
                </c:pt>
                <c:pt idx="51">
                  <c:v>50</c:v>
                </c:pt>
                <c:pt idx="52">
                  <c:v>51</c:v>
                </c:pt>
                <c:pt idx="53">
                  <c:v>52</c:v>
                </c:pt>
                <c:pt idx="54">
                  <c:v>53</c:v>
                </c:pt>
                <c:pt idx="55">
                  <c:v>54</c:v>
                </c:pt>
                <c:pt idx="56">
                  <c:v>55</c:v>
                </c:pt>
                <c:pt idx="57">
                  <c:v>56</c:v>
                </c:pt>
                <c:pt idx="58">
                  <c:v>57</c:v>
                </c:pt>
                <c:pt idx="59">
                  <c:v>58</c:v>
                </c:pt>
                <c:pt idx="60">
                  <c:v>59</c:v>
                </c:pt>
                <c:pt idx="61">
                  <c:v>60</c:v>
                </c:pt>
                <c:pt idx="62">
                  <c:v>61</c:v>
                </c:pt>
                <c:pt idx="63">
                  <c:v>62</c:v>
                </c:pt>
                <c:pt idx="64">
                  <c:v>63</c:v>
                </c:pt>
                <c:pt idx="65">
                  <c:v>64</c:v>
                </c:pt>
                <c:pt idx="66">
                  <c:v>65</c:v>
                </c:pt>
                <c:pt idx="67">
                  <c:v>66</c:v>
                </c:pt>
                <c:pt idx="68">
                  <c:v>67</c:v>
                </c:pt>
                <c:pt idx="69">
                  <c:v>68</c:v>
                </c:pt>
                <c:pt idx="70">
                  <c:v>69</c:v>
                </c:pt>
                <c:pt idx="71">
                  <c:v>70</c:v>
                </c:pt>
                <c:pt idx="72">
                  <c:v>71</c:v>
                </c:pt>
                <c:pt idx="73">
                  <c:v>72</c:v>
                </c:pt>
                <c:pt idx="74">
                  <c:v>73</c:v>
                </c:pt>
                <c:pt idx="75">
                  <c:v>74</c:v>
                </c:pt>
                <c:pt idx="76">
                  <c:v>75</c:v>
                </c:pt>
                <c:pt idx="77">
                  <c:v>76</c:v>
                </c:pt>
                <c:pt idx="78">
                  <c:v>77</c:v>
                </c:pt>
                <c:pt idx="79">
                  <c:v>78</c:v>
                </c:pt>
                <c:pt idx="80">
                  <c:v>79</c:v>
                </c:pt>
                <c:pt idx="81">
                  <c:v>80</c:v>
                </c:pt>
                <c:pt idx="82">
                  <c:v>81</c:v>
                </c:pt>
              </c:strCache>
            </c:strRef>
          </c:xVal>
          <c:yVal>
            <c:numRef>
              <c:f>LogNormal!$O$2:$O$194</c:f>
              <c:numCache>
                <c:formatCode>General</c:formatCode>
                <c:ptCount val="193"/>
                <c:pt idx="0">
                  <c:v>0</c:v>
                </c:pt>
                <c:pt idx="2">
                  <c:v>0</c:v>
                </c:pt>
                <c:pt idx="3">
                  <c:v>3.7774571428571657E-2</c:v>
                </c:pt>
                <c:pt idx="4">
                  <c:v>0.23797942857142862</c:v>
                </c:pt>
                <c:pt idx="5">
                  <c:v>0.44573942857142856</c:v>
                </c:pt>
                <c:pt idx="6">
                  <c:v>0.46084928571428552</c:v>
                </c:pt>
                <c:pt idx="7">
                  <c:v>0.78571014285714369</c:v>
                </c:pt>
                <c:pt idx="8">
                  <c:v>0.97836028571428491</c:v>
                </c:pt>
                <c:pt idx="9">
                  <c:v>1.2654465714285714</c:v>
                </c:pt>
                <c:pt idx="10">
                  <c:v>1.5751975714285718</c:v>
                </c:pt>
                <c:pt idx="11">
                  <c:v>1.790512571428573</c:v>
                </c:pt>
                <c:pt idx="12">
                  <c:v>2.134260571428571</c:v>
                </c:pt>
                <c:pt idx="13">
                  <c:v>2.6517715714285699</c:v>
                </c:pt>
                <c:pt idx="14">
                  <c:v>2.9010834285714266</c:v>
                </c:pt>
                <c:pt idx="15">
                  <c:v>3.2712737142857171</c:v>
                </c:pt>
                <c:pt idx="16">
                  <c:v>3.792562142857141</c:v>
                </c:pt>
                <c:pt idx="17">
                  <c:v>4.2685212857142902</c:v>
                </c:pt>
                <c:pt idx="18">
                  <c:v>4.5631624285714318</c:v>
                </c:pt>
                <c:pt idx="19">
                  <c:v>4.956017428571422</c:v>
                </c:pt>
                <c:pt idx="20">
                  <c:v>5.3073205714285772</c:v>
                </c:pt>
                <c:pt idx="21">
                  <c:v>6.1459149999999889</c:v>
                </c:pt>
                <c:pt idx="22">
                  <c:v>7.1620497142857156</c:v>
                </c:pt>
                <c:pt idx="23">
                  <c:v>7.1431624285714301</c:v>
                </c:pt>
                <c:pt idx="24">
                  <c:v>8.0913028571428516</c:v>
                </c:pt>
                <c:pt idx="25">
                  <c:v>8.5370422857142803</c:v>
                </c:pt>
                <c:pt idx="26">
                  <c:v>9.2132062857143087</c:v>
                </c:pt>
                <c:pt idx="27">
                  <c:v>9.6438358571428484</c:v>
                </c:pt>
                <c:pt idx="28">
                  <c:v>9.5607318571428568</c:v>
                </c:pt>
                <c:pt idx="29">
                  <c:v>9.3454169999999994</c:v>
                </c:pt>
                <c:pt idx="30">
                  <c:v>9.9384771428571543</c:v>
                </c:pt>
                <c:pt idx="31">
                  <c:v>9.3454171428571318</c:v>
                </c:pt>
                <c:pt idx="32">
                  <c:v>9.1527669999999706</c:v>
                </c:pt>
                <c:pt idx="33">
                  <c:v>8.5219325714286231</c:v>
                </c:pt>
                <c:pt idx="34">
                  <c:v>8.6088138571428363</c:v>
                </c:pt>
                <c:pt idx="35">
                  <c:v>8.4803805714285705</c:v>
                </c:pt>
                <c:pt idx="36">
                  <c:v>8.7863542857142978</c:v>
                </c:pt>
                <c:pt idx="37">
                  <c:v>8.6428109999999823</c:v>
                </c:pt>
                <c:pt idx="38">
                  <c:v>9.5002927142856937</c:v>
                </c:pt>
                <c:pt idx="39">
                  <c:v>9.6740555714285836</c:v>
                </c:pt>
                <c:pt idx="40">
                  <c:v>9.6551681428571374</c:v>
                </c:pt>
                <c:pt idx="41">
                  <c:v>9.4020788571428842</c:v>
                </c:pt>
                <c:pt idx="42">
                  <c:v>9.4247435714286087</c:v>
                </c:pt>
                <c:pt idx="43">
                  <c:v>9.122547428571453</c:v>
                </c:pt>
                <c:pt idx="44">
                  <c:v>9.190541571428513</c:v>
                </c:pt>
                <c:pt idx="45">
                  <c:v>8.4312735714286067</c:v>
                </c:pt>
                <c:pt idx="46">
                  <c:v>8.3519471428571581</c:v>
                </c:pt>
                <c:pt idx="47">
                  <c:v>8.5521521428570839</c:v>
                </c:pt>
                <c:pt idx="48">
                  <c:v>8.9638944285714377</c:v>
                </c:pt>
                <c:pt idx="49">
                  <c:v>8.5672620000000723</c:v>
                </c:pt>
                <c:pt idx="50">
                  <c:v>7.9893117142857344</c:v>
                </c:pt>
                <c:pt idx="51">
                  <c:v>7.5700145714285307</c:v>
                </c:pt>
                <c:pt idx="52">
                  <c:v>7.4718008571427825</c:v>
                </c:pt>
                <c:pt idx="53">
                  <c:v>7.5775694285714374</c:v>
                </c:pt>
                <c:pt idx="54">
                  <c:v>7.9893117142856775</c:v>
                </c:pt>
                <c:pt idx="55">
                  <c:v>7.5624597142857946</c:v>
                </c:pt>
                <c:pt idx="56">
                  <c:v>7.8268812857142942</c:v>
                </c:pt>
                <c:pt idx="57">
                  <c:v>8.1706294285714183</c:v>
                </c:pt>
                <c:pt idx="58">
                  <c:v>8.2272911428571422</c:v>
                </c:pt>
                <c:pt idx="59">
                  <c:v>8.3292824285713767</c:v>
                </c:pt>
                <c:pt idx="60">
                  <c:v>8.3934990000000642</c:v>
                </c:pt>
                <c:pt idx="61">
                  <c:v>9.0356659999999227</c:v>
                </c:pt>
                <c:pt idx="62">
                  <c:v>8.937452285714345</c:v>
                </c:pt>
                <c:pt idx="63">
                  <c:v>9.3303072857142855</c:v>
                </c:pt>
                <c:pt idx="64">
                  <c:v>9.6400584285714093</c:v>
                </c:pt>
                <c:pt idx="65">
                  <c:v>9.4738505714285441</c:v>
                </c:pt>
                <c:pt idx="66">
                  <c:v>9.1980964285713629</c:v>
                </c:pt>
                <c:pt idx="67">
                  <c:v>9.2963102857142861</c:v>
                </c:pt>
                <c:pt idx="68">
                  <c:v>8.4954904285715305</c:v>
                </c:pt>
                <c:pt idx="69">
                  <c:v>9.2056512857143264</c:v>
                </c:pt>
                <c:pt idx="70">
                  <c:v>9.1792091428570632</c:v>
                </c:pt>
                <c:pt idx="71">
                  <c:v>9.4625181428572649</c:v>
                </c:pt>
                <c:pt idx="72">
                  <c:v>9.7307171428570758</c:v>
                </c:pt>
                <c:pt idx="73">
                  <c:v>10.195343857142847</c:v>
                </c:pt>
                <c:pt idx="74">
                  <c:v>10.002693857142889</c:v>
                </c:pt>
                <c:pt idx="75">
                  <c:v>10.229341000000021</c:v>
                </c:pt>
                <c:pt idx="76">
                  <c:v>9.9573644285714398</c:v>
                </c:pt>
                <c:pt idx="77">
                  <c:v>9.7609368571428821</c:v>
                </c:pt>
                <c:pt idx="78">
                  <c:v>9.2094287142855809</c:v>
                </c:pt>
                <c:pt idx="79">
                  <c:v>9.6022839999999849</c:v>
                </c:pt>
                <c:pt idx="80">
                  <c:v>8.9223424285714135</c:v>
                </c:pt>
                <c:pt idx="81">
                  <c:v>9.2018738571429584</c:v>
                </c:pt>
                <c:pt idx="82">
                  <c:v>8.3972765714285504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0-2FE8-4D66-BFEB-01A330FAF3E8}"/>
            </c:ext>
          </c:extLst>
        </c:ser>
        <c:ser>
          <c:idx val="1"/>
          <c:order val="1"/>
          <c:tx>
            <c:strRef>
              <c:f>LogNormal!$P$1</c:f>
              <c:strCache>
                <c:ptCount val="1"/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strRef>
              <c:f>LogNormal!$A$2:$A$194</c:f>
              <c:strCache>
                <c:ptCount val="83"/>
                <c:pt idx="0">
                  <c:v>t(original)</c:v>
                </c:pt>
                <c:pt idx="1">
                  <c:v>0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  <c:pt idx="7">
                  <c:v>6</c:v>
                </c:pt>
                <c:pt idx="8">
                  <c:v>7</c:v>
                </c:pt>
                <c:pt idx="9">
                  <c:v>8</c:v>
                </c:pt>
                <c:pt idx="10">
                  <c:v>9</c:v>
                </c:pt>
                <c:pt idx="11">
                  <c:v>10</c:v>
                </c:pt>
                <c:pt idx="12">
                  <c:v>11</c:v>
                </c:pt>
                <c:pt idx="13">
                  <c:v>12</c:v>
                </c:pt>
                <c:pt idx="14">
                  <c:v>13</c:v>
                </c:pt>
                <c:pt idx="15">
                  <c:v>14</c:v>
                </c:pt>
                <c:pt idx="16">
                  <c:v>15</c:v>
                </c:pt>
                <c:pt idx="17">
                  <c:v>16</c:v>
                </c:pt>
                <c:pt idx="18">
                  <c:v>17</c:v>
                </c:pt>
                <c:pt idx="19">
                  <c:v>18</c:v>
                </c:pt>
                <c:pt idx="20">
                  <c:v>19</c:v>
                </c:pt>
                <c:pt idx="21">
                  <c:v>20</c:v>
                </c:pt>
                <c:pt idx="22">
                  <c:v>21</c:v>
                </c:pt>
                <c:pt idx="23">
                  <c:v>22</c:v>
                </c:pt>
                <c:pt idx="24">
                  <c:v>23</c:v>
                </c:pt>
                <c:pt idx="25">
                  <c:v>24</c:v>
                </c:pt>
                <c:pt idx="26">
                  <c:v>25</c:v>
                </c:pt>
                <c:pt idx="27">
                  <c:v>26</c:v>
                </c:pt>
                <c:pt idx="28">
                  <c:v>27</c:v>
                </c:pt>
                <c:pt idx="29">
                  <c:v>28</c:v>
                </c:pt>
                <c:pt idx="30">
                  <c:v>29</c:v>
                </c:pt>
                <c:pt idx="31">
                  <c:v>30</c:v>
                </c:pt>
                <c:pt idx="32">
                  <c:v>31</c:v>
                </c:pt>
                <c:pt idx="33">
                  <c:v>32</c:v>
                </c:pt>
                <c:pt idx="34">
                  <c:v>33</c:v>
                </c:pt>
                <c:pt idx="35">
                  <c:v>34</c:v>
                </c:pt>
                <c:pt idx="36">
                  <c:v>35</c:v>
                </c:pt>
                <c:pt idx="37">
                  <c:v>36</c:v>
                </c:pt>
                <c:pt idx="38">
                  <c:v>37</c:v>
                </c:pt>
                <c:pt idx="39">
                  <c:v>38</c:v>
                </c:pt>
                <c:pt idx="40">
                  <c:v>39</c:v>
                </c:pt>
                <c:pt idx="41">
                  <c:v>40</c:v>
                </c:pt>
                <c:pt idx="42">
                  <c:v>41</c:v>
                </c:pt>
                <c:pt idx="43">
                  <c:v>42</c:v>
                </c:pt>
                <c:pt idx="44">
                  <c:v>43</c:v>
                </c:pt>
                <c:pt idx="45">
                  <c:v>44</c:v>
                </c:pt>
                <c:pt idx="46">
                  <c:v>45</c:v>
                </c:pt>
                <c:pt idx="47">
                  <c:v>46</c:v>
                </c:pt>
                <c:pt idx="48">
                  <c:v>47</c:v>
                </c:pt>
                <c:pt idx="49">
                  <c:v>48</c:v>
                </c:pt>
                <c:pt idx="50">
                  <c:v>49</c:v>
                </c:pt>
                <c:pt idx="51">
                  <c:v>50</c:v>
                </c:pt>
                <c:pt idx="52">
                  <c:v>51</c:v>
                </c:pt>
                <c:pt idx="53">
                  <c:v>52</c:v>
                </c:pt>
                <c:pt idx="54">
                  <c:v>53</c:v>
                </c:pt>
                <c:pt idx="55">
                  <c:v>54</c:v>
                </c:pt>
                <c:pt idx="56">
                  <c:v>55</c:v>
                </c:pt>
                <c:pt idx="57">
                  <c:v>56</c:v>
                </c:pt>
                <c:pt idx="58">
                  <c:v>57</c:v>
                </c:pt>
                <c:pt idx="59">
                  <c:v>58</c:v>
                </c:pt>
                <c:pt idx="60">
                  <c:v>59</c:v>
                </c:pt>
                <c:pt idx="61">
                  <c:v>60</c:v>
                </c:pt>
                <c:pt idx="62">
                  <c:v>61</c:v>
                </c:pt>
                <c:pt idx="63">
                  <c:v>62</c:v>
                </c:pt>
                <c:pt idx="64">
                  <c:v>63</c:v>
                </c:pt>
                <c:pt idx="65">
                  <c:v>64</c:v>
                </c:pt>
                <c:pt idx="66">
                  <c:v>65</c:v>
                </c:pt>
                <c:pt idx="67">
                  <c:v>66</c:v>
                </c:pt>
                <c:pt idx="68">
                  <c:v>67</c:v>
                </c:pt>
                <c:pt idx="69">
                  <c:v>68</c:v>
                </c:pt>
                <c:pt idx="70">
                  <c:v>69</c:v>
                </c:pt>
                <c:pt idx="71">
                  <c:v>70</c:v>
                </c:pt>
                <c:pt idx="72">
                  <c:v>71</c:v>
                </c:pt>
                <c:pt idx="73">
                  <c:v>72</c:v>
                </c:pt>
                <c:pt idx="74">
                  <c:v>73</c:v>
                </c:pt>
                <c:pt idx="75">
                  <c:v>74</c:v>
                </c:pt>
                <c:pt idx="76">
                  <c:v>75</c:v>
                </c:pt>
                <c:pt idx="77">
                  <c:v>76</c:v>
                </c:pt>
                <c:pt idx="78">
                  <c:v>77</c:v>
                </c:pt>
                <c:pt idx="79">
                  <c:v>78</c:v>
                </c:pt>
                <c:pt idx="80">
                  <c:v>79</c:v>
                </c:pt>
                <c:pt idx="81">
                  <c:v>80</c:v>
                </c:pt>
                <c:pt idx="82">
                  <c:v>81</c:v>
                </c:pt>
              </c:strCache>
            </c:strRef>
          </c:xVal>
          <c:yVal>
            <c:numRef>
              <c:f>LogNormal!$P$2:$P$194</c:f>
              <c:numCache>
                <c:formatCode>General</c:formatCode>
                <c:ptCount val="193"/>
                <c:pt idx="0">
                  <c:v>0</c:v>
                </c:pt>
                <c:pt idx="1">
                  <c:v>0</c:v>
                </c:pt>
                <c:pt idx="2">
                  <c:v>7.1538263190393126E-3</c:v>
                </c:pt>
                <c:pt idx="3">
                  <c:v>7.4824539775116924E-2</c:v>
                </c:pt>
                <c:pt idx="4">
                  <c:v>0.23849644381282009</c:v>
                </c:pt>
                <c:pt idx="5">
                  <c:v>0.49325824378546179</c:v>
                </c:pt>
                <c:pt idx="6">
                  <c:v>0.82051303936272235</c:v>
                </c:pt>
                <c:pt idx="7">
                  <c:v>1.2001668735068263</c:v>
                </c:pt>
                <c:pt idx="8">
                  <c:v>1.6145741140913412</c:v>
                </c:pt>
                <c:pt idx="9">
                  <c:v>2.0494120535650002</c:v>
                </c:pt>
                <c:pt idx="10">
                  <c:v>2.4935037882818269</c:v>
                </c:pt>
                <c:pt idx="11">
                  <c:v>2.9383381168271399</c:v>
                </c:pt>
                <c:pt idx="12">
                  <c:v>3.3775571759780729</c:v>
                </c:pt>
                <c:pt idx="13">
                  <c:v>3.8065014440781608</c:v>
                </c:pt>
                <c:pt idx="14">
                  <c:v>4.2218333423244028</c:v>
                </c:pt>
                <c:pt idx="15">
                  <c:v>4.621235992211143</c:v>
                </c:pt>
                <c:pt idx="16">
                  <c:v>5.0031761121435832</c:v>
                </c:pt>
                <c:pt idx="17">
                  <c:v>5.3667189941658515</c:v>
                </c:pt>
                <c:pt idx="18">
                  <c:v>5.7113847468808316</c:v>
                </c:pt>
                <c:pt idx="19">
                  <c:v>6.0370368322381269</c:v>
                </c:pt>
                <c:pt idx="20">
                  <c:v>6.3437957214565524</c:v>
                </c:pt>
                <c:pt idx="21">
                  <c:v>6.63197203972799</c:v>
                </c:pt>
                <c:pt idx="22">
                  <c:v>6.9020148234581615</c:v>
                </c:pt>
                <c:pt idx="23">
                  <c:v>7.1544715037407682</c:v>
                </c:pt>
                <c:pt idx="24">
                  <c:v>7.3899569996735419</c:v>
                </c:pt>
                <c:pt idx="25">
                  <c:v>7.6091298994091217</c:v>
                </c:pt>
                <c:pt idx="26">
                  <c:v>7.8126741640248492</c:v>
                </c:pt>
                <c:pt idx="27">
                  <c:v>8.0012851407381884</c:v>
                </c:pt>
                <c:pt idx="28">
                  <c:v>8.1756589423549908</c:v>
                </c:pt>
                <c:pt idx="29">
                  <c:v>8.3364844581853053</c:v>
                </c:pt>
                <c:pt idx="30">
                  <c:v>8.4844374225931123</c:v>
                </c:pt>
                <c:pt idx="31">
                  <c:v>8.6201760919857833</c:v>
                </c:pt>
                <c:pt idx="32">
                  <c:v>8.7443381778553881</c:v>
                </c:pt>
                <c:pt idx="33">
                  <c:v>8.8575387588900902</c:v>
                </c:pt>
                <c:pt idx="34">
                  <c:v>8.9603689540805096</c:v>
                </c:pt>
                <c:pt idx="35">
                  <c:v>9.0533951848913325</c:v>
                </c:pt>
                <c:pt idx="36">
                  <c:v>9.1371588908135344</c:v>
                </c:pt>
                <c:pt idx="37">
                  <c:v>9.2121765911534279</c:v>
                </c:pt>
                <c:pt idx="38">
                  <c:v>9.2789402084400709</c:v>
                </c:pt>
                <c:pt idx="39">
                  <c:v>9.3379175866489987</c:v>
                </c:pt>
                <c:pt idx="40">
                  <c:v>9.3895531515574415</c:v>
                </c:pt>
                <c:pt idx="41">
                  <c:v>9.4342686717513864</c:v>
                </c:pt>
                <c:pt idx="42">
                  <c:v>9.4724640877101027</c:v>
                </c:pt>
                <c:pt idx="43">
                  <c:v>9.5045183834791036</c:v>
                </c:pt>
                <c:pt idx="44">
                  <c:v>9.5307904810835442</c:v>
                </c:pt>
                <c:pt idx="45">
                  <c:v>9.5516201423273479</c:v>
                </c:pt>
                <c:pt idx="46">
                  <c:v>9.5673288662018727</c:v>
                </c:pt>
                <c:pt idx="47">
                  <c:v>9.5782207729769269</c:v>
                </c:pt>
                <c:pt idx="48">
                  <c:v>9.5845834683127489</c:v>
                </c:pt>
                <c:pt idx="49">
                  <c:v>9.5866888825304652</c:v>
                </c:pt>
                <c:pt idx="50">
                  <c:v>9.5847940816040573</c:v>
                </c:pt>
                <c:pt idx="51">
                  <c:v>9.5791420475623781</c:v>
                </c:pt>
                <c:pt idx="52">
                  <c:v>9.5699624268748877</c:v>
                </c:pt>
                <c:pt idx="53">
                  <c:v>9.5574722460874515</c:v>
                </c:pt>
                <c:pt idx="54">
                  <c:v>9.5418765945119688</c:v>
                </c:pt>
                <c:pt idx="55">
                  <c:v>9.523369274187484</c:v>
                </c:pt>
                <c:pt idx="56">
                  <c:v>9.502133417644691</c:v>
                </c:pt>
                <c:pt idx="57">
                  <c:v>9.4783420742407323</c:v>
                </c:pt>
                <c:pt idx="58">
                  <c:v>9.4521587660026221</c:v>
                </c:pt>
                <c:pt idx="59">
                  <c:v>9.4237380140386282</c:v>
                </c:pt>
                <c:pt idx="60">
                  <c:v>9.3932258366580594</c:v>
                </c:pt>
                <c:pt idx="61">
                  <c:v>9.360760220388995</c:v>
                </c:pt>
                <c:pt idx="62">
                  <c:v>9.3264715651084753</c:v>
                </c:pt>
                <c:pt idx="63">
                  <c:v>9.2904831045043679</c:v>
                </c:pt>
                <c:pt idx="64">
                  <c:v>9.2529113030789976</c:v>
                </c:pt>
                <c:pt idx="65">
                  <c:v>9.2138662308832373</c:v>
                </c:pt>
                <c:pt idx="66">
                  <c:v>9.1734519171404116</c:v>
                </c:pt>
                <c:pt idx="67">
                  <c:v>9.1317666838836633</c:v>
                </c:pt>
                <c:pt idx="68">
                  <c:v>9.0889034606904158</c:v>
                </c:pt>
                <c:pt idx="69">
                  <c:v>9.0449500815544521</c:v>
                </c:pt>
                <c:pt idx="70">
                  <c:v>8.9999895648916191</c:v>
                </c:pt>
                <c:pt idx="71">
                  <c:v>8.954100377629473</c:v>
                </c:pt>
                <c:pt idx="72">
                  <c:v>8.9073566842854692</c:v>
                </c:pt>
                <c:pt idx="73">
                  <c:v>8.8598285818931259</c:v>
                </c:pt>
                <c:pt idx="74">
                  <c:v>8.8115823215909597</c:v>
                </c:pt>
                <c:pt idx="75">
                  <c:v>8.762680517645876</c:v>
                </c:pt>
                <c:pt idx="76">
                  <c:v>8.7131823446404901</c:v>
                </c:pt>
                <c:pt idx="77">
                  <c:v>8.6631437235137234</c:v>
                </c:pt>
                <c:pt idx="78">
                  <c:v>8.6126174971048872</c:v>
                </c:pt>
                <c:pt idx="79">
                  <c:v>8.5616535958146986</c:v>
                </c:pt>
                <c:pt idx="80">
                  <c:v>8.5102991939610941</c:v>
                </c:pt>
                <c:pt idx="81">
                  <c:v>8.4585988573741115</c:v>
                </c:pt>
                <c:pt idx="82">
                  <c:v>8.4065946827422966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1-2FE8-4D66-BFEB-01A330FAF3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43368448"/>
        <c:axId val="343371136"/>
      </c:scatterChart>
      <c:valAx>
        <c:axId val="3433684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3371136"/>
        <c:crosses val="autoZero"/>
        <c:crossBetween val="midCat"/>
      </c:valAx>
      <c:valAx>
        <c:axId val="3433711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336844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NORMAL!$E$1</c:f>
              <c:strCache>
                <c:ptCount val="1"/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strRef>
              <c:f>NORMAL!$B$2:$B$84</c:f>
              <c:strCache>
                <c:ptCount val="83"/>
                <c:pt idx="0">
                  <c:v>t(days)</c:v>
                </c:pt>
                <c:pt idx="1">
                  <c:v>0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  <c:pt idx="7">
                  <c:v>6</c:v>
                </c:pt>
                <c:pt idx="8">
                  <c:v>7</c:v>
                </c:pt>
                <c:pt idx="9">
                  <c:v>8</c:v>
                </c:pt>
                <c:pt idx="10">
                  <c:v>9</c:v>
                </c:pt>
                <c:pt idx="11">
                  <c:v>10</c:v>
                </c:pt>
                <c:pt idx="12">
                  <c:v>11</c:v>
                </c:pt>
                <c:pt idx="13">
                  <c:v>12</c:v>
                </c:pt>
                <c:pt idx="14">
                  <c:v>13</c:v>
                </c:pt>
                <c:pt idx="15">
                  <c:v>14</c:v>
                </c:pt>
                <c:pt idx="16">
                  <c:v>15</c:v>
                </c:pt>
                <c:pt idx="17">
                  <c:v>16</c:v>
                </c:pt>
                <c:pt idx="18">
                  <c:v>17</c:v>
                </c:pt>
                <c:pt idx="19">
                  <c:v>18</c:v>
                </c:pt>
                <c:pt idx="20">
                  <c:v>19</c:v>
                </c:pt>
                <c:pt idx="21">
                  <c:v>20</c:v>
                </c:pt>
                <c:pt idx="22">
                  <c:v>21</c:v>
                </c:pt>
                <c:pt idx="23">
                  <c:v>22</c:v>
                </c:pt>
                <c:pt idx="24">
                  <c:v>23</c:v>
                </c:pt>
                <c:pt idx="25">
                  <c:v>24</c:v>
                </c:pt>
                <c:pt idx="26">
                  <c:v>25</c:v>
                </c:pt>
                <c:pt idx="27">
                  <c:v>26</c:v>
                </c:pt>
                <c:pt idx="28">
                  <c:v>27</c:v>
                </c:pt>
                <c:pt idx="29">
                  <c:v>28</c:v>
                </c:pt>
                <c:pt idx="30">
                  <c:v>29</c:v>
                </c:pt>
                <c:pt idx="31">
                  <c:v>30</c:v>
                </c:pt>
                <c:pt idx="32">
                  <c:v>31</c:v>
                </c:pt>
                <c:pt idx="33">
                  <c:v>32</c:v>
                </c:pt>
                <c:pt idx="34">
                  <c:v>33</c:v>
                </c:pt>
                <c:pt idx="35">
                  <c:v>34</c:v>
                </c:pt>
                <c:pt idx="36">
                  <c:v>35</c:v>
                </c:pt>
                <c:pt idx="37">
                  <c:v>36</c:v>
                </c:pt>
                <c:pt idx="38">
                  <c:v>37</c:v>
                </c:pt>
                <c:pt idx="39">
                  <c:v>38</c:v>
                </c:pt>
                <c:pt idx="40">
                  <c:v>39</c:v>
                </c:pt>
                <c:pt idx="41">
                  <c:v>40</c:v>
                </c:pt>
                <c:pt idx="42">
                  <c:v>41</c:v>
                </c:pt>
                <c:pt idx="43">
                  <c:v>42</c:v>
                </c:pt>
                <c:pt idx="44">
                  <c:v>43</c:v>
                </c:pt>
                <c:pt idx="45">
                  <c:v>44</c:v>
                </c:pt>
                <c:pt idx="46">
                  <c:v>45</c:v>
                </c:pt>
                <c:pt idx="47">
                  <c:v>46</c:v>
                </c:pt>
                <c:pt idx="48">
                  <c:v>47</c:v>
                </c:pt>
                <c:pt idx="49">
                  <c:v>48</c:v>
                </c:pt>
                <c:pt idx="50">
                  <c:v>49</c:v>
                </c:pt>
                <c:pt idx="51">
                  <c:v>50</c:v>
                </c:pt>
                <c:pt idx="52">
                  <c:v>51</c:v>
                </c:pt>
                <c:pt idx="53">
                  <c:v>52</c:v>
                </c:pt>
                <c:pt idx="54">
                  <c:v>53</c:v>
                </c:pt>
                <c:pt idx="55">
                  <c:v>54</c:v>
                </c:pt>
                <c:pt idx="56">
                  <c:v>55</c:v>
                </c:pt>
                <c:pt idx="57">
                  <c:v>56</c:v>
                </c:pt>
                <c:pt idx="58">
                  <c:v>57</c:v>
                </c:pt>
                <c:pt idx="59">
                  <c:v>58</c:v>
                </c:pt>
                <c:pt idx="60">
                  <c:v>59</c:v>
                </c:pt>
                <c:pt idx="61">
                  <c:v>60</c:v>
                </c:pt>
                <c:pt idx="62">
                  <c:v>61</c:v>
                </c:pt>
                <c:pt idx="63">
                  <c:v>62</c:v>
                </c:pt>
                <c:pt idx="64">
                  <c:v>63</c:v>
                </c:pt>
                <c:pt idx="65">
                  <c:v>64</c:v>
                </c:pt>
                <c:pt idx="66">
                  <c:v>65</c:v>
                </c:pt>
                <c:pt idx="67">
                  <c:v>66</c:v>
                </c:pt>
                <c:pt idx="68">
                  <c:v>67</c:v>
                </c:pt>
                <c:pt idx="69">
                  <c:v>68</c:v>
                </c:pt>
                <c:pt idx="70">
                  <c:v>69</c:v>
                </c:pt>
                <c:pt idx="71">
                  <c:v>70</c:v>
                </c:pt>
                <c:pt idx="72">
                  <c:v>71</c:v>
                </c:pt>
                <c:pt idx="73">
                  <c:v>72</c:v>
                </c:pt>
                <c:pt idx="74">
                  <c:v>73</c:v>
                </c:pt>
                <c:pt idx="75">
                  <c:v>74</c:v>
                </c:pt>
                <c:pt idx="76">
                  <c:v>75</c:v>
                </c:pt>
                <c:pt idx="77">
                  <c:v>76</c:v>
                </c:pt>
                <c:pt idx="78">
                  <c:v>77</c:v>
                </c:pt>
                <c:pt idx="79">
                  <c:v>78</c:v>
                </c:pt>
                <c:pt idx="80">
                  <c:v>79</c:v>
                </c:pt>
                <c:pt idx="81">
                  <c:v>80</c:v>
                </c:pt>
                <c:pt idx="82">
                  <c:v>81</c:v>
                </c:pt>
              </c:strCache>
            </c:strRef>
          </c:xVal>
          <c:yVal>
            <c:numRef>
              <c:f>NORMAL!$E$2:$E$84</c:f>
              <c:numCache>
                <c:formatCode>General</c:formatCode>
                <c:ptCount val="83"/>
                <c:pt idx="0">
                  <c:v>0</c:v>
                </c:pt>
                <c:pt idx="1">
                  <c:v>0</c:v>
                </c:pt>
                <c:pt idx="2">
                  <c:v>0.37019028571428569</c:v>
                </c:pt>
                <c:pt idx="3">
                  <c:v>0.77815514285714305</c:v>
                </c:pt>
                <c:pt idx="4">
                  <c:v>1.3863248571428572</c:v>
                </c:pt>
                <c:pt idx="5">
                  <c:v>2.2022545714285715</c:v>
                </c:pt>
                <c:pt idx="6">
                  <c:v>3.0332941428571427</c:v>
                </c:pt>
                <c:pt idx="7">
                  <c:v>4.1891945714285725</c:v>
                </c:pt>
                <c:pt idx="8">
                  <c:v>5.5377451428571431</c:v>
                </c:pt>
                <c:pt idx="9">
                  <c:v>7.1733820000000001</c:v>
                </c:pt>
                <c:pt idx="10">
                  <c:v>9.1187698571428566</c:v>
                </c:pt>
                <c:pt idx="11">
                  <c:v>11.279472714285715</c:v>
                </c:pt>
                <c:pt idx="12">
                  <c:v>13.783923571428572</c:v>
                </c:pt>
                <c:pt idx="13">
                  <c:v>16.805885428571429</c:v>
                </c:pt>
                <c:pt idx="14">
                  <c:v>20.077159142857141</c:v>
                </c:pt>
                <c:pt idx="15">
                  <c:v>23.718623142857144</c:v>
                </c:pt>
                <c:pt idx="16">
                  <c:v>27.88137557142857</c:v>
                </c:pt>
                <c:pt idx="17">
                  <c:v>32.520087142857143</c:v>
                </c:pt>
                <c:pt idx="18">
                  <c:v>37.453439857142861</c:v>
                </c:pt>
                <c:pt idx="19">
                  <c:v>42.779647571428569</c:v>
                </c:pt>
                <c:pt idx="20">
                  <c:v>48.457158428571432</c:v>
                </c:pt>
                <c:pt idx="21">
                  <c:v>54.973263714285707</c:v>
                </c:pt>
                <c:pt idx="22">
                  <c:v>62.505503714285709</c:v>
                </c:pt>
                <c:pt idx="23">
                  <c:v>70.018856428571425</c:v>
                </c:pt>
                <c:pt idx="24">
                  <c:v>78.480349571428562</c:v>
                </c:pt>
                <c:pt idx="25">
                  <c:v>87.387582142857127</c:v>
                </c:pt>
                <c:pt idx="26">
                  <c:v>96.970978714285721</c:v>
                </c:pt>
                <c:pt idx="27">
                  <c:v>106.98500485714285</c:v>
                </c:pt>
                <c:pt idx="28">
                  <c:v>116.915927</c:v>
                </c:pt>
                <c:pt idx="29">
                  <c:v>126.63153428571428</c:v>
                </c:pt>
                <c:pt idx="30">
                  <c:v>136.94020171428573</c:v>
                </c:pt>
                <c:pt idx="31">
                  <c:v>146.65580914285715</c:v>
                </c:pt>
                <c:pt idx="32">
                  <c:v>156.17876642857141</c:v>
                </c:pt>
                <c:pt idx="33">
                  <c:v>165.07088928571432</c:v>
                </c:pt>
                <c:pt idx="34">
                  <c:v>174.04989342857144</c:v>
                </c:pt>
                <c:pt idx="35">
                  <c:v>182.90046428571429</c:v>
                </c:pt>
                <c:pt idx="36">
                  <c:v>192.05700885714288</c:v>
                </c:pt>
                <c:pt idx="37">
                  <c:v>201.07001014285714</c:v>
                </c:pt>
                <c:pt idx="38">
                  <c:v>210.94049314285712</c:v>
                </c:pt>
                <c:pt idx="39">
                  <c:v>220.98473899999999</c:v>
                </c:pt>
                <c:pt idx="40">
                  <c:v>231.01009742857141</c:v>
                </c:pt>
                <c:pt idx="41">
                  <c:v>240.78236657142858</c:v>
                </c:pt>
                <c:pt idx="42">
                  <c:v>250.57730042857148</c:v>
                </c:pt>
                <c:pt idx="43">
                  <c:v>260.07003814285719</c:v>
                </c:pt>
                <c:pt idx="44">
                  <c:v>269.63076999999998</c:v>
                </c:pt>
                <c:pt idx="45">
                  <c:v>278.43223385714288</c:v>
                </c:pt>
                <c:pt idx="46">
                  <c:v>287.15437128571432</c:v>
                </c:pt>
                <c:pt idx="47">
                  <c:v>296.07671371428569</c:v>
                </c:pt>
                <c:pt idx="48">
                  <c:v>305.41079842857141</c:v>
                </c:pt>
                <c:pt idx="49">
                  <c:v>314.34825071428577</c:v>
                </c:pt>
                <c:pt idx="50">
                  <c:v>322.70775271428579</c:v>
                </c:pt>
                <c:pt idx="51">
                  <c:v>330.64795757142861</c:v>
                </c:pt>
                <c:pt idx="52">
                  <c:v>338.48994871428567</c:v>
                </c:pt>
                <c:pt idx="53">
                  <c:v>346.4377084285714</c:v>
                </c:pt>
                <c:pt idx="54">
                  <c:v>354.79721042857136</c:v>
                </c:pt>
                <c:pt idx="55">
                  <c:v>362.72986042857144</c:v>
                </c:pt>
                <c:pt idx="56">
                  <c:v>370.92693200000002</c:v>
                </c:pt>
                <c:pt idx="57">
                  <c:v>379.46775171428573</c:v>
                </c:pt>
                <c:pt idx="58">
                  <c:v>388.06523314285715</c:v>
                </c:pt>
                <c:pt idx="59">
                  <c:v>396.76470585714281</c:v>
                </c:pt>
                <c:pt idx="60">
                  <c:v>405.52839514285716</c:v>
                </c:pt>
                <c:pt idx="61">
                  <c:v>414.93425142857137</c:v>
                </c:pt>
                <c:pt idx="62">
                  <c:v>424.241894</c:v>
                </c:pt>
                <c:pt idx="63">
                  <c:v>433.94239157142857</c:v>
                </c:pt>
                <c:pt idx="64">
                  <c:v>443.95264028571427</c:v>
                </c:pt>
                <c:pt idx="65">
                  <c:v>453.7966811428571</c:v>
                </c:pt>
                <c:pt idx="66">
                  <c:v>463.36496785714274</c:v>
                </c:pt>
                <c:pt idx="67">
                  <c:v>473.03146842857132</c:v>
                </c:pt>
                <c:pt idx="68">
                  <c:v>481.89714914285713</c:v>
                </c:pt>
                <c:pt idx="69">
                  <c:v>491.47299071428574</c:v>
                </c:pt>
                <c:pt idx="70">
                  <c:v>501.02239014285709</c:v>
                </c:pt>
                <c:pt idx="71">
                  <c:v>510.85509857142864</c:v>
                </c:pt>
                <c:pt idx="72">
                  <c:v>520.956006</c:v>
                </c:pt>
                <c:pt idx="73">
                  <c:v>531.52154014285713</c:v>
                </c:pt>
                <c:pt idx="74">
                  <c:v>541.89442428571431</c:v>
                </c:pt>
                <c:pt idx="75">
                  <c:v>552.49395557142861</c:v>
                </c:pt>
                <c:pt idx="76">
                  <c:v>562.82151028571434</c:v>
                </c:pt>
                <c:pt idx="77">
                  <c:v>572.95263742857151</c:v>
                </c:pt>
                <c:pt idx="78">
                  <c:v>582.53225642857137</c:v>
                </c:pt>
                <c:pt idx="79">
                  <c:v>592.50473071428564</c:v>
                </c:pt>
                <c:pt idx="80">
                  <c:v>601.79726342857134</c:v>
                </c:pt>
                <c:pt idx="81">
                  <c:v>611.36932757142858</c:v>
                </c:pt>
                <c:pt idx="82">
                  <c:v>620.13679442857142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0-75ED-4C01-850B-4495D6C3AF70}"/>
            </c:ext>
          </c:extLst>
        </c:ser>
        <c:ser>
          <c:idx val="1"/>
          <c:order val="1"/>
          <c:tx>
            <c:strRef>
              <c:f>NORMAL!$F$1</c:f>
              <c:strCache>
                <c:ptCount val="1"/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strRef>
              <c:f>NORMAL!$B$2:$B$84</c:f>
              <c:strCache>
                <c:ptCount val="83"/>
                <c:pt idx="0">
                  <c:v>t(days)</c:v>
                </c:pt>
                <c:pt idx="1">
                  <c:v>0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  <c:pt idx="7">
                  <c:v>6</c:v>
                </c:pt>
                <c:pt idx="8">
                  <c:v>7</c:v>
                </c:pt>
                <c:pt idx="9">
                  <c:v>8</c:v>
                </c:pt>
                <c:pt idx="10">
                  <c:v>9</c:v>
                </c:pt>
                <c:pt idx="11">
                  <c:v>10</c:v>
                </c:pt>
                <c:pt idx="12">
                  <c:v>11</c:v>
                </c:pt>
                <c:pt idx="13">
                  <c:v>12</c:v>
                </c:pt>
                <c:pt idx="14">
                  <c:v>13</c:v>
                </c:pt>
                <c:pt idx="15">
                  <c:v>14</c:v>
                </c:pt>
                <c:pt idx="16">
                  <c:v>15</c:v>
                </c:pt>
                <c:pt idx="17">
                  <c:v>16</c:v>
                </c:pt>
                <c:pt idx="18">
                  <c:v>17</c:v>
                </c:pt>
                <c:pt idx="19">
                  <c:v>18</c:v>
                </c:pt>
                <c:pt idx="20">
                  <c:v>19</c:v>
                </c:pt>
                <c:pt idx="21">
                  <c:v>20</c:v>
                </c:pt>
                <c:pt idx="22">
                  <c:v>21</c:v>
                </c:pt>
                <c:pt idx="23">
                  <c:v>22</c:v>
                </c:pt>
                <c:pt idx="24">
                  <c:v>23</c:v>
                </c:pt>
                <c:pt idx="25">
                  <c:v>24</c:v>
                </c:pt>
                <c:pt idx="26">
                  <c:v>25</c:v>
                </c:pt>
                <c:pt idx="27">
                  <c:v>26</c:v>
                </c:pt>
                <c:pt idx="28">
                  <c:v>27</c:v>
                </c:pt>
                <c:pt idx="29">
                  <c:v>28</c:v>
                </c:pt>
                <c:pt idx="30">
                  <c:v>29</c:v>
                </c:pt>
                <c:pt idx="31">
                  <c:v>30</c:v>
                </c:pt>
                <c:pt idx="32">
                  <c:v>31</c:v>
                </c:pt>
                <c:pt idx="33">
                  <c:v>32</c:v>
                </c:pt>
                <c:pt idx="34">
                  <c:v>33</c:v>
                </c:pt>
                <c:pt idx="35">
                  <c:v>34</c:v>
                </c:pt>
                <c:pt idx="36">
                  <c:v>35</c:v>
                </c:pt>
                <c:pt idx="37">
                  <c:v>36</c:v>
                </c:pt>
                <c:pt idx="38">
                  <c:v>37</c:v>
                </c:pt>
                <c:pt idx="39">
                  <c:v>38</c:v>
                </c:pt>
                <c:pt idx="40">
                  <c:v>39</c:v>
                </c:pt>
                <c:pt idx="41">
                  <c:v>40</c:v>
                </c:pt>
                <c:pt idx="42">
                  <c:v>41</c:v>
                </c:pt>
                <c:pt idx="43">
                  <c:v>42</c:v>
                </c:pt>
                <c:pt idx="44">
                  <c:v>43</c:v>
                </c:pt>
                <c:pt idx="45">
                  <c:v>44</c:v>
                </c:pt>
                <c:pt idx="46">
                  <c:v>45</c:v>
                </c:pt>
                <c:pt idx="47">
                  <c:v>46</c:v>
                </c:pt>
                <c:pt idx="48">
                  <c:v>47</c:v>
                </c:pt>
                <c:pt idx="49">
                  <c:v>48</c:v>
                </c:pt>
                <c:pt idx="50">
                  <c:v>49</c:v>
                </c:pt>
                <c:pt idx="51">
                  <c:v>50</c:v>
                </c:pt>
                <c:pt idx="52">
                  <c:v>51</c:v>
                </c:pt>
                <c:pt idx="53">
                  <c:v>52</c:v>
                </c:pt>
                <c:pt idx="54">
                  <c:v>53</c:v>
                </c:pt>
                <c:pt idx="55">
                  <c:v>54</c:v>
                </c:pt>
                <c:pt idx="56">
                  <c:v>55</c:v>
                </c:pt>
                <c:pt idx="57">
                  <c:v>56</c:v>
                </c:pt>
                <c:pt idx="58">
                  <c:v>57</c:v>
                </c:pt>
                <c:pt idx="59">
                  <c:v>58</c:v>
                </c:pt>
                <c:pt idx="60">
                  <c:v>59</c:v>
                </c:pt>
                <c:pt idx="61">
                  <c:v>60</c:v>
                </c:pt>
                <c:pt idx="62">
                  <c:v>61</c:v>
                </c:pt>
                <c:pt idx="63">
                  <c:v>62</c:v>
                </c:pt>
                <c:pt idx="64">
                  <c:v>63</c:v>
                </c:pt>
                <c:pt idx="65">
                  <c:v>64</c:v>
                </c:pt>
                <c:pt idx="66">
                  <c:v>65</c:v>
                </c:pt>
                <c:pt idx="67">
                  <c:v>66</c:v>
                </c:pt>
                <c:pt idx="68">
                  <c:v>67</c:v>
                </c:pt>
                <c:pt idx="69">
                  <c:v>68</c:v>
                </c:pt>
                <c:pt idx="70">
                  <c:v>69</c:v>
                </c:pt>
                <c:pt idx="71">
                  <c:v>70</c:v>
                </c:pt>
                <c:pt idx="72">
                  <c:v>71</c:v>
                </c:pt>
                <c:pt idx="73">
                  <c:v>72</c:v>
                </c:pt>
                <c:pt idx="74">
                  <c:v>73</c:v>
                </c:pt>
                <c:pt idx="75">
                  <c:v>74</c:v>
                </c:pt>
                <c:pt idx="76">
                  <c:v>75</c:v>
                </c:pt>
                <c:pt idx="77">
                  <c:v>76</c:v>
                </c:pt>
                <c:pt idx="78">
                  <c:v>77</c:v>
                </c:pt>
                <c:pt idx="79">
                  <c:v>78</c:v>
                </c:pt>
                <c:pt idx="80">
                  <c:v>79</c:v>
                </c:pt>
                <c:pt idx="81">
                  <c:v>80</c:v>
                </c:pt>
                <c:pt idx="82">
                  <c:v>81</c:v>
                </c:pt>
              </c:strCache>
            </c:strRef>
          </c:xVal>
          <c:yVal>
            <c:numRef>
              <c:f>NORMAL!$F$2:$F$84</c:f>
              <c:numCache>
                <c:formatCode>General</c:formatCode>
                <c:ptCount val="83"/>
                <c:pt idx="0">
                  <c:v>0</c:v>
                </c:pt>
                <c:pt idx="1">
                  <c:v>0</c:v>
                </c:pt>
                <c:pt idx="2">
                  <c:v>3.9273736399620933</c:v>
                </c:pt>
                <c:pt idx="3">
                  <c:v>8.4798975441222169</c:v>
                </c:pt>
                <c:pt idx="4">
                  <c:v>13.731743954617485</c:v>
                </c:pt>
                <c:pt idx="5">
                  <c:v>19.761247661572952</c:v>
                </c:pt>
                <c:pt idx="6">
                  <c:v>26.650322206711387</c:v>
                </c:pt>
                <c:pt idx="7">
                  <c:v>34.483716184174163</c:v>
                </c:pt>
                <c:pt idx="8">
                  <c:v>43.348105533177439</c:v>
                </c:pt>
                <c:pt idx="9">
                  <c:v>53.331022172501648</c:v>
                </c:pt>
                <c:pt idx="10">
                  <c:v>64.519624390729547</c:v>
                </c:pt>
                <c:pt idx="11">
                  <c:v>76.999319955138503</c:v>
                </c:pt>
                <c:pt idx="12">
                  <c:v>90.852258774003616</c:v>
                </c:pt>
                <c:pt idx="13">
                  <c:v>106.15571794398669</c:v>
                </c:pt>
                <c:pt idx="14">
                  <c:v>122.98040790844811</c:v>
                </c:pt>
                <c:pt idx="15">
                  <c:v>141.38873399397443</c:v>
                </c:pt>
                <c:pt idx="16">
                  <c:v>161.43305251914558</c:v>
                </c:pt>
                <c:pt idx="17">
                  <c:v>183.15396471934488</c:v>
                </c:pt>
                <c:pt idx="18">
                  <c:v>206.57869465493624</c:v>
                </c:pt>
                <c:pt idx="19">
                  <c:v>231.71959884477565</c:v>
                </c:pt>
                <c:pt idx="20">
                  <c:v>258.57285541046008</c:v>
                </c:pt>
                <c:pt idx="21">
                  <c:v>287.11737889957072</c:v>
                </c:pt>
                <c:pt idx="22">
                  <c:v>317.3140036128417</c:v>
                </c:pt>
                <c:pt idx="23">
                  <c:v>349.10497319710436</c:v>
                </c:pt>
                <c:pt idx="24">
                  <c:v>382.4137675664025</c:v>
                </c:pt>
                <c:pt idx="25">
                  <c:v>417.14529003928243</c:v>
                </c:pt>
                <c:pt idx="26">
                  <c:v>453.18642816739282</c:v>
                </c:pt>
                <c:pt idx="27">
                  <c:v>490.40699138336674</c:v>
                </c:pt>
                <c:pt idx="28">
                  <c:v>528.6610176750836</c:v>
                </c:pt>
                <c:pt idx="29">
                  <c:v>567.78843040086599</c:v>
                </c:pt>
                <c:pt idx="30">
                  <c:v>607.61701552163186</c:v>
                </c:pt>
                <c:pt idx="31">
                  <c:v>647.9646793709926</c:v>
                </c:pt>
                <c:pt idx="32">
                  <c:v>688.64193802538637</c:v>
                </c:pt>
                <c:pt idx="33">
                  <c:v>729.45458174886301</c:v>
                </c:pt>
                <c:pt idx="34">
                  <c:v>770.20645219012692</c:v>
                </c:pt>
                <c:pt idx="35">
                  <c:v>810.7022662492808</c:v>
                </c:pt>
                <c:pt idx="36">
                  <c:v>850.75041896936671</c:v>
                </c:pt>
                <c:pt idx="37">
                  <c:v>890.16569851040947</c:v>
                </c:pt>
                <c:pt idx="38">
                  <c:v>928.7718492010149</c:v>
                </c:pt>
                <c:pt idx="39">
                  <c:v>966.4039237086954</c:v>
                </c:pt>
                <c:pt idx="40">
                  <c:v>1002.9103723098306</c:v>
                </c:pt>
                <c:pt idx="41">
                  <c:v>1038.1548257804027</c:v>
                </c:pt>
                <c:pt idx="42">
                  <c:v>1072.017538213375</c:v>
                </c:pt>
                <c:pt idx="43">
                  <c:v>1104.3964666970446</c:v>
                </c:pt>
                <c:pt idx="44">
                  <c:v>1135.2079758353648</c:v>
                </c:pt>
                <c:pt idx="45">
                  <c:v>1164.3871661265705</c:v>
                </c:pt>
                <c:pt idx="46">
                  <c:v>1191.8878358271679</c:v>
                </c:pt>
                <c:pt idx="47">
                  <c:v>1217.6820957361654</c:v>
                </c:pt>
                <c:pt idx="48">
                  <c:v>1241.7596650121263</c:v>
                </c:pt>
                <c:pt idx="49">
                  <c:v>1264.126883419892</c:v>
                </c:pt>
                <c:pt idx="50">
                  <c:v>1284.8054811040363</c:v>
                </c:pt>
                <c:pt idx="51">
                  <c:v>1303.8311509891228</c:v>
                </c:pt>
                <c:pt idx="52">
                  <c:v>1321.2519711772511</c:v>
                </c:pt>
                <c:pt idx="53">
                  <c:v>1337.1267252902205</c:v>
                </c:pt>
                <c:pt idx="54">
                  <c:v>1351.523167693128</c:v>
                </c:pt>
                <c:pt idx="55">
                  <c:v>1364.5162781019385</c:v>
                </c:pt>
                <c:pt idx="56">
                  <c:v>1376.1865464283712</c:v>
                </c:pt>
                <c:pt idx="57">
                  <c:v>1386.6183240921061</c:v>
                </c:pt>
                <c:pt idx="58">
                  <c:v>1395.8982726917445</c:v>
                </c:pt>
                <c:pt idx="59">
                  <c:v>1404.1139351357263</c:v>
                </c:pt>
                <c:pt idx="60">
                  <c:v>1411.3524483483563</c:v>
                </c:pt>
                <c:pt idx="61">
                  <c:v>1417.6994107215312</c:v>
                </c:pt>
                <c:pt idx="62">
                  <c:v>1423.237911789678</c:v>
                </c:pt>
                <c:pt idx="63">
                  <c:v>1428.0477263401178</c:v>
                </c:pt>
                <c:pt idx="64">
                  <c:v>1432.2046704719432</c:v>
                </c:pt>
                <c:pt idx="65">
                  <c:v>1435.780113082503</c:v>
                </c:pt>
                <c:pt idx="66">
                  <c:v>1438.8406329514683</c:v>
                </c:pt>
                <c:pt idx="67">
                  <c:v>1441.4478090311959</c:v>
                </c:pt>
                <c:pt idx="68">
                  <c:v>1443.6581297286602</c:v>
                </c:pt>
                <c:pt idx="69">
                  <c:v>1445.523005840422</c:v>
                </c:pt>
                <c:pt idx="70">
                  <c:v>1447.0888713173119</c:v>
                </c:pt>
                <c:pt idx="71">
                  <c:v>1448.3973561124722</c:v>
                </c:pt>
                <c:pt idx="72">
                  <c:v>1449.4855159171548</c:v>
                </c:pt>
                <c:pt idx="73">
                  <c:v>1450.3861045200247</c:v>
                </c:pt>
                <c:pt idx="74">
                  <c:v>1451.1278757441062</c:v>
                </c:pt>
                <c:pt idx="75">
                  <c:v>1451.7359033312644</c:v>
                </c:pt>
                <c:pt idx="76">
                  <c:v>1452.2319086746124</c:v>
                </c:pt>
                <c:pt idx="77">
                  <c:v>1452.6345878714303</c:v>
                </c:pt>
                <c:pt idx="78">
                  <c:v>1452.9599311210654</c:v>
                </c:pt>
                <c:pt idx="79">
                  <c:v>1453.2215289736807</c:v>
                </c:pt>
                <c:pt idx="80">
                  <c:v>1453.4308613082862</c:v>
                </c:pt>
                <c:pt idx="81">
                  <c:v>1453.5975661552709</c:v>
                </c:pt>
                <c:pt idx="82">
                  <c:v>1453.7296865630285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1-75ED-4C01-850B-4495D6C3AF7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3341696"/>
        <c:axId val="383343616"/>
      </c:scatterChart>
      <c:valAx>
        <c:axId val="3833416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3343616"/>
        <c:crosses val="autoZero"/>
        <c:crossBetween val="midCat"/>
      </c:valAx>
      <c:valAx>
        <c:axId val="3833436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334169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NORMAL!$N$1</c:f>
              <c:strCache>
                <c:ptCount val="1"/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strRef>
              <c:f>NORMAL!$B$2:$B$84</c:f>
              <c:strCache>
                <c:ptCount val="83"/>
                <c:pt idx="0">
                  <c:v>t(days)</c:v>
                </c:pt>
                <c:pt idx="1">
                  <c:v>0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  <c:pt idx="7">
                  <c:v>6</c:v>
                </c:pt>
                <c:pt idx="8">
                  <c:v>7</c:v>
                </c:pt>
                <c:pt idx="9">
                  <c:v>8</c:v>
                </c:pt>
                <c:pt idx="10">
                  <c:v>9</c:v>
                </c:pt>
                <c:pt idx="11">
                  <c:v>10</c:v>
                </c:pt>
                <c:pt idx="12">
                  <c:v>11</c:v>
                </c:pt>
                <c:pt idx="13">
                  <c:v>12</c:v>
                </c:pt>
                <c:pt idx="14">
                  <c:v>13</c:v>
                </c:pt>
                <c:pt idx="15">
                  <c:v>14</c:v>
                </c:pt>
                <c:pt idx="16">
                  <c:v>15</c:v>
                </c:pt>
                <c:pt idx="17">
                  <c:v>16</c:v>
                </c:pt>
                <c:pt idx="18">
                  <c:v>17</c:v>
                </c:pt>
                <c:pt idx="19">
                  <c:v>18</c:v>
                </c:pt>
                <c:pt idx="20">
                  <c:v>19</c:v>
                </c:pt>
                <c:pt idx="21">
                  <c:v>20</c:v>
                </c:pt>
                <c:pt idx="22">
                  <c:v>21</c:v>
                </c:pt>
                <c:pt idx="23">
                  <c:v>22</c:v>
                </c:pt>
                <c:pt idx="24">
                  <c:v>23</c:v>
                </c:pt>
                <c:pt idx="25">
                  <c:v>24</c:v>
                </c:pt>
                <c:pt idx="26">
                  <c:v>25</c:v>
                </c:pt>
                <c:pt idx="27">
                  <c:v>26</c:v>
                </c:pt>
                <c:pt idx="28">
                  <c:v>27</c:v>
                </c:pt>
                <c:pt idx="29">
                  <c:v>28</c:v>
                </c:pt>
                <c:pt idx="30">
                  <c:v>29</c:v>
                </c:pt>
                <c:pt idx="31">
                  <c:v>30</c:v>
                </c:pt>
                <c:pt idx="32">
                  <c:v>31</c:v>
                </c:pt>
                <c:pt idx="33">
                  <c:v>32</c:v>
                </c:pt>
                <c:pt idx="34">
                  <c:v>33</c:v>
                </c:pt>
                <c:pt idx="35">
                  <c:v>34</c:v>
                </c:pt>
                <c:pt idx="36">
                  <c:v>35</c:v>
                </c:pt>
                <c:pt idx="37">
                  <c:v>36</c:v>
                </c:pt>
                <c:pt idx="38">
                  <c:v>37</c:v>
                </c:pt>
                <c:pt idx="39">
                  <c:v>38</c:v>
                </c:pt>
                <c:pt idx="40">
                  <c:v>39</c:v>
                </c:pt>
                <c:pt idx="41">
                  <c:v>40</c:v>
                </c:pt>
                <c:pt idx="42">
                  <c:v>41</c:v>
                </c:pt>
                <c:pt idx="43">
                  <c:v>42</c:v>
                </c:pt>
                <c:pt idx="44">
                  <c:v>43</c:v>
                </c:pt>
                <c:pt idx="45">
                  <c:v>44</c:v>
                </c:pt>
                <c:pt idx="46">
                  <c:v>45</c:v>
                </c:pt>
                <c:pt idx="47">
                  <c:v>46</c:v>
                </c:pt>
                <c:pt idx="48">
                  <c:v>47</c:v>
                </c:pt>
                <c:pt idx="49">
                  <c:v>48</c:v>
                </c:pt>
                <c:pt idx="50">
                  <c:v>49</c:v>
                </c:pt>
                <c:pt idx="51">
                  <c:v>50</c:v>
                </c:pt>
                <c:pt idx="52">
                  <c:v>51</c:v>
                </c:pt>
                <c:pt idx="53">
                  <c:v>52</c:v>
                </c:pt>
                <c:pt idx="54">
                  <c:v>53</c:v>
                </c:pt>
                <c:pt idx="55">
                  <c:v>54</c:v>
                </c:pt>
                <c:pt idx="56">
                  <c:v>55</c:v>
                </c:pt>
                <c:pt idx="57">
                  <c:v>56</c:v>
                </c:pt>
                <c:pt idx="58">
                  <c:v>57</c:v>
                </c:pt>
                <c:pt idx="59">
                  <c:v>58</c:v>
                </c:pt>
                <c:pt idx="60">
                  <c:v>59</c:v>
                </c:pt>
                <c:pt idx="61">
                  <c:v>60</c:v>
                </c:pt>
                <c:pt idx="62">
                  <c:v>61</c:v>
                </c:pt>
                <c:pt idx="63">
                  <c:v>62</c:v>
                </c:pt>
                <c:pt idx="64">
                  <c:v>63</c:v>
                </c:pt>
                <c:pt idx="65">
                  <c:v>64</c:v>
                </c:pt>
                <c:pt idx="66">
                  <c:v>65</c:v>
                </c:pt>
                <c:pt idx="67">
                  <c:v>66</c:v>
                </c:pt>
                <c:pt idx="68">
                  <c:v>67</c:v>
                </c:pt>
                <c:pt idx="69">
                  <c:v>68</c:v>
                </c:pt>
                <c:pt idx="70">
                  <c:v>69</c:v>
                </c:pt>
                <c:pt idx="71">
                  <c:v>70</c:v>
                </c:pt>
                <c:pt idx="72">
                  <c:v>71</c:v>
                </c:pt>
                <c:pt idx="73">
                  <c:v>72</c:v>
                </c:pt>
                <c:pt idx="74">
                  <c:v>73</c:v>
                </c:pt>
                <c:pt idx="75">
                  <c:v>74</c:v>
                </c:pt>
                <c:pt idx="76">
                  <c:v>75</c:v>
                </c:pt>
                <c:pt idx="77">
                  <c:v>76</c:v>
                </c:pt>
                <c:pt idx="78">
                  <c:v>77</c:v>
                </c:pt>
                <c:pt idx="79">
                  <c:v>78</c:v>
                </c:pt>
                <c:pt idx="80">
                  <c:v>79</c:v>
                </c:pt>
                <c:pt idx="81">
                  <c:v>80</c:v>
                </c:pt>
                <c:pt idx="82">
                  <c:v>81</c:v>
                </c:pt>
              </c:strCache>
            </c:strRef>
          </c:xVal>
          <c:yVal>
            <c:numRef>
              <c:f>NORMAL!$N$2:$N$84</c:f>
              <c:numCache>
                <c:formatCode>General</c:formatCode>
                <c:ptCount val="83"/>
                <c:pt idx="0">
                  <c:v>0</c:v>
                </c:pt>
                <c:pt idx="1">
                  <c:v>0</c:v>
                </c:pt>
                <c:pt idx="2">
                  <c:v>0.13221085714285719</c:v>
                </c:pt>
                <c:pt idx="3">
                  <c:v>0.16998542857142884</c:v>
                </c:pt>
                <c:pt idx="4">
                  <c:v>0.3701902857142858</c:v>
                </c:pt>
                <c:pt idx="5">
                  <c:v>0.57795028571428575</c:v>
                </c:pt>
                <c:pt idx="6">
                  <c:v>0.5930601428571427</c:v>
                </c:pt>
                <c:pt idx="7">
                  <c:v>0.91792100000000088</c:v>
                </c:pt>
                <c:pt idx="8">
                  <c:v>1.1105711428571421</c:v>
                </c:pt>
                <c:pt idx="9">
                  <c:v>1.3976574285714285</c:v>
                </c:pt>
                <c:pt idx="10">
                  <c:v>1.7074084285714288</c:v>
                </c:pt>
                <c:pt idx="11">
                  <c:v>1.9227234285714301</c:v>
                </c:pt>
                <c:pt idx="12">
                  <c:v>2.2664714285714282</c:v>
                </c:pt>
                <c:pt idx="13">
                  <c:v>2.7839824285714272</c:v>
                </c:pt>
                <c:pt idx="14">
                  <c:v>3.0332942857142839</c:v>
                </c:pt>
                <c:pt idx="15">
                  <c:v>3.4034845714285744</c:v>
                </c:pt>
                <c:pt idx="16">
                  <c:v>3.9247729999999983</c:v>
                </c:pt>
                <c:pt idx="17">
                  <c:v>4.400732142857148</c:v>
                </c:pt>
                <c:pt idx="18">
                  <c:v>4.6953732857142896</c:v>
                </c:pt>
                <c:pt idx="19">
                  <c:v>5.0882282857142798</c:v>
                </c:pt>
                <c:pt idx="20">
                  <c:v>5.4395314285714349</c:v>
                </c:pt>
                <c:pt idx="21">
                  <c:v>6.2781258571428467</c:v>
                </c:pt>
                <c:pt idx="22">
                  <c:v>7.2942605714285733</c:v>
                </c:pt>
                <c:pt idx="23">
                  <c:v>7.2753732857142879</c:v>
                </c:pt>
                <c:pt idx="24">
                  <c:v>8.2235137142857084</c:v>
                </c:pt>
                <c:pt idx="25">
                  <c:v>8.6692531428571371</c:v>
                </c:pt>
                <c:pt idx="26">
                  <c:v>9.3454171428571655</c:v>
                </c:pt>
                <c:pt idx="27">
                  <c:v>9.7760467142857053</c:v>
                </c:pt>
                <c:pt idx="28">
                  <c:v>9.6929427142857136</c:v>
                </c:pt>
                <c:pt idx="29">
                  <c:v>9.4776278571428563</c:v>
                </c:pt>
                <c:pt idx="30">
                  <c:v>10.070688000000011</c:v>
                </c:pt>
                <c:pt idx="31">
                  <c:v>9.4776279999999886</c:v>
                </c:pt>
                <c:pt idx="32">
                  <c:v>9.2849778571428274</c:v>
                </c:pt>
                <c:pt idx="33">
                  <c:v>8.65414342857148</c:v>
                </c:pt>
                <c:pt idx="34">
                  <c:v>8.7410247142856932</c:v>
                </c:pt>
                <c:pt idx="35">
                  <c:v>8.6125914285714273</c:v>
                </c:pt>
                <c:pt idx="36">
                  <c:v>8.9185651428571546</c:v>
                </c:pt>
                <c:pt idx="37">
                  <c:v>8.7750218571428391</c:v>
                </c:pt>
                <c:pt idx="38">
                  <c:v>9.6325035714285505</c:v>
                </c:pt>
                <c:pt idx="39">
                  <c:v>9.8062664285714405</c:v>
                </c:pt>
                <c:pt idx="40">
                  <c:v>9.7873789999999943</c:v>
                </c:pt>
                <c:pt idx="41">
                  <c:v>9.534289714285741</c:v>
                </c:pt>
                <c:pt idx="42">
                  <c:v>9.5569544285714656</c:v>
                </c:pt>
                <c:pt idx="43">
                  <c:v>9.2547582857143098</c:v>
                </c:pt>
                <c:pt idx="44">
                  <c:v>9.3227524285713699</c:v>
                </c:pt>
                <c:pt idx="45">
                  <c:v>8.5634844285714635</c:v>
                </c:pt>
                <c:pt idx="46">
                  <c:v>8.484158000000015</c:v>
                </c:pt>
                <c:pt idx="47">
                  <c:v>8.6843629999999408</c:v>
                </c:pt>
                <c:pt idx="48">
                  <c:v>9.0961052857142946</c:v>
                </c:pt>
                <c:pt idx="49">
                  <c:v>8.6994728571429292</c:v>
                </c:pt>
                <c:pt idx="50">
                  <c:v>8.1215225714285921</c:v>
                </c:pt>
                <c:pt idx="51">
                  <c:v>7.7022254285713885</c:v>
                </c:pt>
                <c:pt idx="52">
                  <c:v>7.6040117142856403</c:v>
                </c:pt>
                <c:pt idx="53">
                  <c:v>7.7097802857142952</c:v>
                </c:pt>
                <c:pt idx="54">
                  <c:v>8.1215225714285353</c:v>
                </c:pt>
                <c:pt idx="55">
                  <c:v>7.6946705714286523</c:v>
                </c:pt>
                <c:pt idx="56">
                  <c:v>7.9590921428571519</c:v>
                </c:pt>
                <c:pt idx="57">
                  <c:v>8.3028402857142751</c:v>
                </c:pt>
                <c:pt idx="58">
                  <c:v>8.3595019999999991</c:v>
                </c:pt>
                <c:pt idx="59">
                  <c:v>8.4614932857142335</c:v>
                </c:pt>
                <c:pt idx="60">
                  <c:v>8.5257098571429211</c:v>
                </c:pt>
                <c:pt idx="61">
                  <c:v>9.1678768571427796</c:v>
                </c:pt>
                <c:pt idx="62">
                  <c:v>9.0696631428572019</c:v>
                </c:pt>
                <c:pt idx="63">
                  <c:v>9.4625181428571423</c:v>
                </c:pt>
                <c:pt idx="64">
                  <c:v>9.7722692857142661</c:v>
                </c:pt>
                <c:pt idx="65">
                  <c:v>9.606061428571401</c:v>
                </c:pt>
                <c:pt idx="66">
                  <c:v>9.3303072857142197</c:v>
                </c:pt>
                <c:pt idx="67">
                  <c:v>9.4285211428571429</c:v>
                </c:pt>
                <c:pt idx="68">
                  <c:v>8.6277012857143873</c:v>
                </c:pt>
                <c:pt idx="69">
                  <c:v>9.3378621428571833</c:v>
                </c:pt>
                <c:pt idx="70">
                  <c:v>9.3114199999999201</c:v>
                </c:pt>
                <c:pt idx="71">
                  <c:v>9.5947290000001217</c:v>
                </c:pt>
                <c:pt idx="72">
                  <c:v>9.8629279999999326</c:v>
                </c:pt>
                <c:pt idx="73">
                  <c:v>10.327554714285704</c:v>
                </c:pt>
                <c:pt idx="74">
                  <c:v>10.134904714285746</c:v>
                </c:pt>
                <c:pt idx="75">
                  <c:v>10.361551857142878</c:v>
                </c:pt>
                <c:pt idx="76">
                  <c:v>10.089575285714297</c:v>
                </c:pt>
                <c:pt idx="77">
                  <c:v>9.8931477142857389</c:v>
                </c:pt>
                <c:pt idx="78">
                  <c:v>9.3416395714284377</c:v>
                </c:pt>
                <c:pt idx="79">
                  <c:v>9.7344948571428418</c:v>
                </c:pt>
                <c:pt idx="80">
                  <c:v>9.0545532857142703</c:v>
                </c:pt>
                <c:pt idx="81">
                  <c:v>9.3340847142858152</c:v>
                </c:pt>
                <c:pt idx="82">
                  <c:v>8.5294874285714073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0-3477-4DD2-8FE5-63C9A6542C15}"/>
            </c:ext>
          </c:extLst>
        </c:ser>
        <c:ser>
          <c:idx val="1"/>
          <c:order val="1"/>
          <c:tx>
            <c:strRef>
              <c:f>NORMAL!$O$1</c:f>
              <c:strCache>
                <c:ptCount val="1"/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strRef>
              <c:f>NORMAL!$B$2:$B$84</c:f>
              <c:strCache>
                <c:ptCount val="83"/>
                <c:pt idx="0">
                  <c:v>t(days)</c:v>
                </c:pt>
                <c:pt idx="1">
                  <c:v>0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  <c:pt idx="7">
                  <c:v>6</c:v>
                </c:pt>
                <c:pt idx="8">
                  <c:v>7</c:v>
                </c:pt>
                <c:pt idx="9">
                  <c:v>8</c:v>
                </c:pt>
                <c:pt idx="10">
                  <c:v>9</c:v>
                </c:pt>
                <c:pt idx="11">
                  <c:v>10</c:v>
                </c:pt>
                <c:pt idx="12">
                  <c:v>11</c:v>
                </c:pt>
                <c:pt idx="13">
                  <c:v>12</c:v>
                </c:pt>
                <c:pt idx="14">
                  <c:v>13</c:v>
                </c:pt>
                <c:pt idx="15">
                  <c:v>14</c:v>
                </c:pt>
                <c:pt idx="16">
                  <c:v>15</c:v>
                </c:pt>
                <c:pt idx="17">
                  <c:v>16</c:v>
                </c:pt>
                <c:pt idx="18">
                  <c:v>17</c:v>
                </c:pt>
                <c:pt idx="19">
                  <c:v>18</c:v>
                </c:pt>
                <c:pt idx="20">
                  <c:v>19</c:v>
                </c:pt>
                <c:pt idx="21">
                  <c:v>20</c:v>
                </c:pt>
                <c:pt idx="22">
                  <c:v>21</c:v>
                </c:pt>
                <c:pt idx="23">
                  <c:v>22</c:v>
                </c:pt>
                <c:pt idx="24">
                  <c:v>23</c:v>
                </c:pt>
                <c:pt idx="25">
                  <c:v>24</c:v>
                </c:pt>
                <c:pt idx="26">
                  <c:v>25</c:v>
                </c:pt>
                <c:pt idx="27">
                  <c:v>26</c:v>
                </c:pt>
                <c:pt idx="28">
                  <c:v>27</c:v>
                </c:pt>
                <c:pt idx="29">
                  <c:v>28</c:v>
                </c:pt>
                <c:pt idx="30">
                  <c:v>29</c:v>
                </c:pt>
                <c:pt idx="31">
                  <c:v>30</c:v>
                </c:pt>
                <c:pt idx="32">
                  <c:v>31</c:v>
                </c:pt>
                <c:pt idx="33">
                  <c:v>32</c:v>
                </c:pt>
                <c:pt idx="34">
                  <c:v>33</c:v>
                </c:pt>
                <c:pt idx="35">
                  <c:v>34</c:v>
                </c:pt>
                <c:pt idx="36">
                  <c:v>35</c:v>
                </c:pt>
                <c:pt idx="37">
                  <c:v>36</c:v>
                </c:pt>
                <c:pt idx="38">
                  <c:v>37</c:v>
                </c:pt>
                <c:pt idx="39">
                  <c:v>38</c:v>
                </c:pt>
                <c:pt idx="40">
                  <c:v>39</c:v>
                </c:pt>
                <c:pt idx="41">
                  <c:v>40</c:v>
                </c:pt>
                <c:pt idx="42">
                  <c:v>41</c:v>
                </c:pt>
                <c:pt idx="43">
                  <c:v>42</c:v>
                </c:pt>
                <c:pt idx="44">
                  <c:v>43</c:v>
                </c:pt>
                <c:pt idx="45">
                  <c:v>44</c:v>
                </c:pt>
                <c:pt idx="46">
                  <c:v>45</c:v>
                </c:pt>
                <c:pt idx="47">
                  <c:v>46</c:v>
                </c:pt>
                <c:pt idx="48">
                  <c:v>47</c:v>
                </c:pt>
                <c:pt idx="49">
                  <c:v>48</c:v>
                </c:pt>
                <c:pt idx="50">
                  <c:v>49</c:v>
                </c:pt>
                <c:pt idx="51">
                  <c:v>50</c:v>
                </c:pt>
                <c:pt idx="52">
                  <c:v>51</c:v>
                </c:pt>
                <c:pt idx="53">
                  <c:v>52</c:v>
                </c:pt>
                <c:pt idx="54">
                  <c:v>53</c:v>
                </c:pt>
                <c:pt idx="55">
                  <c:v>54</c:v>
                </c:pt>
                <c:pt idx="56">
                  <c:v>55</c:v>
                </c:pt>
                <c:pt idx="57">
                  <c:v>56</c:v>
                </c:pt>
                <c:pt idx="58">
                  <c:v>57</c:v>
                </c:pt>
                <c:pt idx="59">
                  <c:v>58</c:v>
                </c:pt>
                <c:pt idx="60">
                  <c:v>59</c:v>
                </c:pt>
                <c:pt idx="61">
                  <c:v>60</c:v>
                </c:pt>
                <c:pt idx="62">
                  <c:v>61</c:v>
                </c:pt>
                <c:pt idx="63">
                  <c:v>62</c:v>
                </c:pt>
                <c:pt idx="64">
                  <c:v>63</c:v>
                </c:pt>
                <c:pt idx="65">
                  <c:v>64</c:v>
                </c:pt>
                <c:pt idx="66">
                  <c:v>65</c:v>
                </c:pt>
                <c:pt idx="67">
                  <c:v>66</c:v>
                </c:pt>
                <c:pt idx="68">
                  <c:v>67</c:v>
                </c:pt>
                <c:pt idx="69">
                  <c:v>68</c:v>
                </c:pt>
                <c:pt idx="70">
                  <c:v>69</c:v>
                </c:pt>
                <c:pt idx="71">
                  <c:v>70</c:v>
                </c:pt>
                <c:pt idx="72">
                  <c:v>71</c:v>
                </c:pt>
                <c:pt idx="73">
                  <c:v>72</c:v>
                </c:pt>
                <c:pt idx="74">
                  <c:v>73</c:v>
                </c:pt>
                <c:pt idx="75">
                  <c:v>74</c:v>
                </c:pt>
                <c:pt idx="76">
                  <c:v>75</c:v>
                </c:pt>
                <c:pt idx="77">
                  <c:v>76</c:v>
                </c:pt>
                <c:pt idx="78">
                  <c:v>77</c:v>
                </c:pt>
                <c:pt idx="79">
                  <c:v>78</c:v>
                </c:pt>
                <c:pt idx="80">
                  <c:v>79</c:v>
                </c:pt>
                <c:pt idx="81">
                  <c:v>80</c:v>
                </c:pt>
                <c:pt idx="82">
                  <c:v>81</c:v>
                </c:pt>
              </c:strCache>
            </c:strRef>
          </c:xVal>
          <c:yVal>
            <c:numRef>
              <c:f>NORMAL!$O$2:$O$84</c:f>
              <c:numCache>
                <c:formatCode>General</c:formatCode>
                <c:ptCount val="83"/>
                <c:pt idx="0">
                  <c:v>0</c:v>
                </c:pt>
                <c:pt idx="1">
                  <c:v>0</c:v>
                </c:pt>
                <c:pt idx="2">
                  <c:v>3.9273736399620933</c:v>
                </c:pt>
                <c:pt idx="3">
                  <c:v>4.5525239041601244</c:v>
                </c:pt>
                <c:pt idx="4">
                  <c:v>5.2518464104952676</c:v>
                </c:pt>
                <c:pt idx="5">
                  <c:v>6.0295037069554676</c:v>
                </c:pt>
                <c:pt idx="6">
                  <c:v>6.8890745451384365</c:v>
                </c:pt>
                <c:pt idx="7">
                  <c:v>7.8333939774627783</c:v>
                </c:pt>
                <c:pt idx="8">
                  <c:v>8.864389349003277</c:v>
                </c:pt>
                <c:pt idx="9">
                  <c:v>9.9829166393242055</c:v>
                </c:pt>
                <c:pt idx="10">
                  <c:v>11.188602218227897</c:v>
                </c:pt>
                <c:pt idx="11">
                  <c:v>12.47969556440896</c:v>
                </c:pt>
                <c:pt idx="12">
                  <c:v>13.852938818865114</c:v>
                </c:pt>
                <c:pt idx="13">
                  <c:v>15.30345916998307</c:v>
                </c:pt>
                <c:pt idx="14">
                  <c:v>16.824689964461424</c:v>
                </c:pt>
                <c:pt idx="15">
                  <c:v>18.408326085526319</c:v>
                </c:pt>
                <c:pt idx="16">
                  <c:v>20.044318525171164</c:v>
                </c:pt>
                <c:pt idx="17">
                  <c:v>21.720912200199301</c:v>
                </c:pt>
                <c:pt idx="18">
                  <c:v>23.424729935591369</c:v>
                </c:pt>
                <c:pt idx="19">
                  <c:v>25.140904189839404</c:v>
                </c:pt>
                <c:pt idx="20">
                  <c:v>26.853256565684408</c:v>
                </c:pt>
                <c:pt idx="21">
                  <c:v>28.54452348911067</c:v>
                </c:pt>
                <c:pt idx="22">
                  <c:v>30.196624713270982</c:v>
                </c:pt>
                <c:pt idx="23">
                  <c:v>31.790969584262665</c:v>
                </c:pt>
                <c:pt idx="24">
                  <c:v>33.308794369298148</c:v>
                </c:pt>
                <c:pt idx="25">
                  <c:v>34.731522472879931</c:v>
                </c:pt>
                <c:pt idx="26">
                  <c:v>36.041138128110411</c:v>
                </c:pt>
                <c:pt idx="27">
                  <c:v>37.220563215973954</c:v>
                </c:pt>
                <c:pt idx="28">
                  <c:v>38.254026291716833</c:v>
                </c:pt>
                <c:pt idx="29">
                  <c:v>39.127412725782399</c:v>
                </c:pt>
                <c:pt idx="30">
                  <c:v>39.828585120765872</c:v>
                </c:pt>
                <c:pt idx="31">
                  <c:v>40.34766384936075</c:v>
                </c:pt>
                <c:pt idx="32">
                  <c:v>40.677258654393754</c:v>
                </c:pt>
                <c:pt idx="33">
                  <c:v>40.812643723476647</c:v>
                </c:pt>
                <c:pt idx="34">
                  <c:v>40.751870441263932</c:v>
                </c:pt>
                <c:pt idx="35">
                  <c:v>40.495814059153822</c:v>
                </c:pt>
                <c:pt idx="36">
                  <c:v>40.048152720085923</c:v>
                </c:pt>
                <c:pt idx="37">
                  <c:v>39.415279541042764</c:v>
                </c:pt>
                <c:pt idx="38">
                  <c:v>38.606150690605439</c:v>
                </c:pt>
                <c:pt idx="39">
                  <c:v>37.632074507680521</c:v>
                </c:pt>
                <c:pt idx="40">
                  <c:v>36.506448601135212</c:v>
                </c:pt>
                <c:pt idx="41">
                  <c:v>35.244453470572047</c:v>
                </c:pt>
                <c:pt idx="42">
                  <c:v>33.862712432972415</c:v>
                </c:pt>
                <c:pt idx="43">
                  <c:v>32.378928483669704</c:v>
                </c:pt>
                <c:pt idx="44">
                  <c:v>30.811509138320098</c:v>
                </c:pt>
                <c:pt idx="45">
                  <c:v>29.179190291205625</c:v>
                </c:pt>
                <c:pt idx="46">
                  <c:v>27.500669700597477</c:v>
                </c:pt>
                <c:pt idx="47">
                  <c:v>25.794259908997358</c:v>
                </c:pt>
                <c:pt idx="48">
                  <c:v>24.077569275961082</c:v>
                </c:pt>
                <c:pt idx="49">
                  <c:v>22.367218407765602</c:v>
                </c:pt>
                <c:pt idx="50">
                  <c:v>20.678597684144272</c:v>
                </c:pt>
                <c:pt idx="51">
                  <c:v>19.025669885086476</c:v>
                </c:pt>
                <c:pt idx="52">
                  <c:v>17.420820188128243</c:v>
                </c:pt>
                <c:pt idx="53">
                  <c:v>15.874754112969372</c:v>
                </c:pt>
                <c:pt idx="54">
                  <c:v>14.396442402907427</c:v>
                </c:pt>
                <c:pt idx="55">
                  <c:v>12.993110408810535</c:v>
                </c:pt>
                <c:pt idx="56">
                  <c:v>11.670268326432769</c:v>
                </c:pt>
                <c:pt idx="57">
                  <c:v>10.431777663734952</c:v>
                </c:pt>
                <c:pt idx="58">
                  <c:v>9.2799485996384181</c:v>
                </c:pt>
                <c:pt idx="59">
                  <c:v>8.2156624439816159</c:v>
                </c:pt>
                <c:pt idx="60">
                  <c:v>7.2385132126301741</c:v>
                </c:pt>
                <c:pt idx="61">
                  <c:v>6.3469623731747564</c:v>
                </c:pt>
                <c:pt idx="62">
                  <c:v>5.5385010681468234</c:v>
                </c:pt>
                <c:pt idx="63">
                  <c:v>4.8098145504397731</c:v>
                </c:pt>
                <c:pt idx="64">
                  <c:v>4.156944131825365</c:v>
                </c:pt>
                <c:pt idx="65">
                  <c:v>3.5754426105598722</c:v>
                </c:pt>
                <c:pt idx="66">
                  <c:v>3.0605198689651996</c:v>
                </c:pt>
                <c:pt idx="67">
                  <c:v>2.6071760797275747</c:v>
                </c:pt>
                <c:pt idx="68">
                  <c:v>2.2103206974642737</c:v>
                </c:pt>
                <c:pt idx="69">
                  <c:v>1.8648761117617454</c:v>
                </c:pt>
                <c:pt idx="70">
                  <c:v>1.5658654768900024</c:v>
                </c:pt>
                <c:pt idx="71">
                  <c:v>1.3084847951601408</c:v>
                </c:pt>
                <c:pt idx="72">
                  <c:v>1.0881598046826371</c:v>
                </c:pt>
                <c:pt idx="73">
                  <c:v>0.90058860286986686</c:v>
                </c:pt>
                <c:pt idx="74">
                  <c:v>0.74177122408142371</c:v>
                </c:pt>
                <c:pt idx="75">
                  <c:v>0.60802758715820693</c:v>
                </c:pt>
                <c:pt idx="76">
                  <c:v>0.49600534334819307</c:v>
                </c:pt>
                <c:pt idx="77">
                  <c:v>0.40267919681786923</c:v>
                </c:pt>
                <c:pt idx="78">
                  <c:v>0.32534324963513628</c:v>
                </c:pt>
                <c:pt idx="79">
                  <c:v>0.26159785261531754</c:v>
                </c:pt>
                <c:pt idx="80">
                  <c:v>0.2093323346054432</c:v>
                </c:pt>
                <c:pt idx="81">
                  <c:v>0.16670484698456356</c:v>
                </c:pt>
                <c:pt idx="82">
                  <c:v>0.13212040775750394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1-3477-4DD2-8FE5-63C9A6542C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0467200"/>
        <c:axId val="460470144"/>
      </c:scatterChart>
      <c:valAx>
        <c:axId val="4604672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0470144"/>
        <c:crosses val="autoZero"/>
        <c:crossBetween val="midCat"/>
      </c:valAx>
      <c:valAx>
        <c:axId val="4604701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04672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strRef>
              <c:f>Cauchy!$C$1</c:f>
              <c:strCache>
                <c:ptCount val="1"/>
                <c:pt idx="0">
                  <c:v>CDF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strRef>
              <c:f>Cauchy!$B$2:$B$83</c:f>
              <c:strCache>
                <c:ptCount val="82"/>
                <c:pt idx="0">
                  <c:v>t(days)</c:v>
                </c:pt>
                <c:pt idx="1">
                  <c:v>0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  <c:pt idx="7">
                  <c:v>6</c:v>
                </c:pt>
                <c:pt idx="8">
                  <c:v>7</c:v>
                </c:pt>
                <c:pt idx="9">
                  <c:v>8</c:v>
                </c:pt>
                <c:pt idx="10">
                  <c:v>9</c:v>
                </c:pt>
                <c:pt idx="11">
                  <c:v>10</c:v>
                </c:pt>
                <c:pt idx="12">
                  <c:v>11</c:v>
                </c:pt>
                <c:pt idx="13">
                  <c:v>12</c:v>
                </c:pt>
                <c:pt idx="14">
                  <c:v>13</c:v>
                </c:pt>
                <c:pt idx="15">
                  <c:v>14</c:v>
                </c:pt>
                <c:pt idx="16">
                  <c:v>15</c:v>
                </c:pt>
                <c:pt idx="17">
                  <c:v>16</c:v>
                </c:pt>
                <c:pt idx="18">
                  <c:v>17</c:v>
                </c:pt>
                <c:pt idx="19">
                  <c:v>18</c:v>
                </c:pt>
                <c:pt idx="20">
                  <c:v>19</c:v>
                </c:pt>
                <c:pt idx="21">
                  <c:v>20</c:v>
                </c:pt>
                <c:pt idx="22">
                  <c:v>21</c:v>
                </c:pt>
                <c:pt idx="23">
                  <c:v>22</c:v>
                </c:pt>
                <c:pt idx="24">
                  <c:v>23</c:v>
                </c:pt>
                <c:pt idx="25">
                  <c:v>24</c:v>
                </c:pt>
                <c:pt idx="26">
                  <c:v>25</c:v>
                </c:pt>
                <c:pt idx="27">
                  <c:v>26</c:v>
                </c:pt>
                <c:pt idx="28">
                  <c:v>27</c:v>
                </c:pt>
                <c:pt idx="29">
                  <c:v>28</c:v>
                </c:pt>
                <c:pt idx="30">
                  <c:v>29</c:v>
                </c:pt>
                <c:pt idx="31">
                  <c:v>30</c:v>
                </c:pt>
                <c:pt idx="32">
                  <c:v>31</c:v>
                </c:pt>
                <c:pt idx="33">
                  <c:v>32</c:v>
                </c:pt>
                <c:pt idx="34">
                  <c:v>33</c:v>
                </c:pt>
                <c:pt idx="35">
                  <c:v>34</c:v>
                </c:pt>
                <c:pt idx="36">
                  <c:v>35</c:v>
                </c:pt>
                <c:pt idx="37">
                  <c:v>36</c:v>
                </c:pt>
                <c:pt idx="38">
                  <c:v>37</c:v>
                </c:pt>
                <c:pt idx="39">
                  <c:v>38</c:v>
                </c:pt>
                <c:pt idx="40">
                  <c:v>39</c:v>
                </c:pt>
                <c:pt idx="41">
                  <c:v>40</c:v>
                </c:pt>
                <c:pt idx="42">
                  <c:v>41</c:v>
                </c:pt>
                <c:pt idx="43">
                  <c:v>42</c:v>
                </c:pt>
                <c:pt idx="44">
                  <c:v>43</c:v>
                </c:pt>
                <c:pt idx="45">
                  <c:v>44</c:v>
                </c:pt>
                <c:pt idx="46">
                  <c:v>45</c:v>
                </c:pt>
                <c:pt idx="47">
                  <c:v>46</c:v>
                </c:pt>
                <c:pt idx="48">
                  <c:v>47</c:v>
                </c:pt>
                <c:pt idx="49">
                  <c:v>48</c:v>
                </c:pt>
                <c:pt idx="50">
                  <c:v>49</c:v>
                </c:pt>
                <c:pt idx="51">
                  <c:v>50</c:v>
                </c:pt>
                <c:pt idx="52">
                  <c:v>51</c:v>
                </c:pt>
                <c:pt idx="53">
                  <c:v>52</c:v>
                </c:pt>
                <c:pt idx="54">
                  <c:v>53</c:v>
                </c:pt>
                <c:pt idx="55">
                  <c:v>54</c:v>
                </c:pt>
                <c:pt idx="56">
                  <c:v>55</c:v>
                </c:pt>
                <c:pt idx="57">
                  <c:v>56</c:v>
                </c:pt>
                <c:pt idx="58">
                  <c:v>57</c:v>
                </c:pt>
                <c:pt idx="59">
                  <c:v>58</c:v>
                </c:pt>
                <c:pt idx="60">
                  <c:v>59</c:v>
                </c:pt>
                <c:pt idx="61">
                  <c:v>60</c:v>
                </c:pt>
                <c:pt idx="62">
                  <c:v>61</c:v>
                </c:pt>
                <c:pt idx="63">
                  <c:v>62</c:v>
                </c:pt>
                <c:pt idx="64">
                  <c:v>63</c:v>
                </c:pt>
                <c:pt idx="65">
                  <c:v>64</c:v>
                </c:pt>
                <c:pt idx="66">
                  <c:v>65</c:v>
                </c:pt>
                <c:pt idx="67">
                  <c:v>66</c:v>
                </c:pt>
                <c:pt idx="68">
                  <c:v>67</c:v>
                </c:pt>
                <c:pt idx="69">
                  <c:v>68</c:v>
                </c:pt>
                <c:pt idx="70">
                  <c:v>69</c:v>
                </c:pt>
                <c:pt idx="71">
                  <c:v>70</c:v>
                </c:pt>
                <c:pt idx="72">
                  <c:v>71</c:v>
                </c:pt>
                <c:pt idx="73">
                  <c:v>72</c:v>
                </c:pt>
                <c:pt idx="74">
                  <c:v>73</c:v>
                </c:pt>
                <c:pt idx="75">
                  <c:v>74</c:v>
                </c:pt>
                <c:pt idx="76">
                  <c:v>75</c:v>
                </c:pt>
                <c:pt idx="77">
                  <c:v>76</c:v>
                </c:pt>
                <c:pt idx="78">
                  <c:v>77</c:v>
                </c:pt>
                <c:pt idx="79">
                  <c:v>78</c:v>
                </c:pt>
                <c:pt idx="80">
                  <c:v>79</c:v>
                </c:pt>
                <c:pt idx="81">
                  <c:v>80</c:v>
                </c:pt>
              </c:strCache>
            </c:strRef>
          </c:xVal>
          <c:yVal>
            <c:numRef>
              <c:f>Cauchy!$D$2:$D$83</c:f>
              <c:numCache>
                <c:formatCode>General</c:formatCode>
                <c:ptCount val="82"/>
                <c:pt idx="0">
                  <c:v>0</c:v>
                </c:pt>
                <c:pt idx="1">
                  <c:v>0</c:v>
                </c:pt>
                <c:pt idx="2">
                  <c:v>0.37019028571428569</c:v>
                </c:pt>
                <c:pt idx="3">
                  <c:v>0.77815514285714305</c:v>
                </c:pt>
                <c:pt idx="4">
                  <c:v>1.3863248571428572</c:v>
                </c:pt>
                <c:pt idx="5">
                  <c:v>2.2022545714285715</c:v>
                </c:pt>
                <c:pt idx="6">
                  <c:v>3.0332941428571427</c:v>
                </c:pt>
                <c:pt idx="7">
                  <c:v>4.1891945714285725</c:v>
                </c:pt>
                <c:pt idx="8">
                  <c:v>5.5377451428571431</c:v>
                </c:pt>
                <c:pt idx="9">
                  <c:v>7.1733820000000001</c:v>
                </c:pt>
                <c:pt idx="10">
                  <c:v>9.1187698571428566</c:v>
                </c:pt>
                <c:pt idx="11">
                  <c:v>11.279472714285715</c:v>
                </c:pt>
                <c:pt idx="12">
                  <c:v>13.783923571428572</c:v>
                </c:pt>
                <c:pt idx="13">
                  <c:v>16.805885428571429</c:v>
                </c:pt>
                <c:pt idx="14">
                  <c:v>20.077159142857141</c:v>
                </c:pt>
                <c:pt idx="15">
                  <c:v>23.718623142857144</c:v>
                </c:pt>
                <c:pt idx="16">
                  <c:v>27.88137557142857</c:v>
                </c:pt>
                <c:pt idx="17">
                  <c:v>32.520087142857143</c:v>
                </c:pt>
                <c:pt idx="18">
                  <c:v>37.453439857142861</c:v>
                </c:pt>
                <c:pt idx="19">
                  <c:v>42.779647571428569</c:v>
                </c:pt>
                <c:pt idx="20">
                  <c:v>48.457158428571432</c:v>
                </c:pt>
                <c:pt idx="21">
                  <c:v>54.973263714285707</c:v>
                </c:pt>
                <c:pt idx="22">
                  <c:v>62.505503714285709</c:v>
                </c:pt>
                <c:pt idx="23">
                  <c:v>70.018856428571425</c:v>
                </c:pt>
                <c:pt idx="24">
                  <c:v>78.480349571428562</c:v>
                </c:pt>
                <c:pt idx="25">
                  <c:v>87.387582142857127</c:v>
                </c:pt>
                <c:pt idx="26">
                  <c:v>96.970978714285721</c:v>
                </c:pt>
                <c:pt idx="27">
                  <c:v>106.98500485714285</c:v>
                </c:pt>
                <c:pt idx="28">
                  <c:v>116.915927</c:v>
                </c:pt>
                <c:pt idx="29">
                  <c:v>126.63153428571428</c:v>
                </c:pt>
                <c:pt idx="30">
                  <c:v>136.94020171428573</c:v>
                </c:pt>
                <c:pt idx="31">
                  <c:v>146.65580914285715</c:v>
                </c:pt>
                <c:pt idx="32">
                  <c:v>156.17876642857141</c:v>
                </c:pt>
                <c:pt idx="33">
                  <c:v>165.07088928571432</c:v>
                </c:pt>
                <c:pt idx="34">
                  <c:v>174.04989342857144</c:v>
                </c:pt>
                <c:pt idx="35">
                  <c:v>182.90046428571429</c:v>
                </c:pt>
                <c:pt idx="36">
                  <c:v>192.05700885714288</c:v>
                </c:pt>
                <c:pt idx="37">
                  <c:v>201.07001014285714</c:v>
                </c:pt>
                <c:pt idx="38">
                  <c:v>210.94049314285712</c:v>
                </c:pt>
                <c:pt idx="39">
                  <c:v>220.98473899999999</c:v>
                </c:pt>
                <c:pt idx="40">
                  <c:v>231.01009742857141</c:v>
                </c:pt>
                <c:pt idx="41">
                  <c:v>240.78236657142858</c:v>
                </c:pt>
                <c:pt idx="42">
                  <c:v>250.57730042857148</c:v>
                </c:pt>
                <c:pt idx="43">
                  <c:v>260.07003814285719</c:v>
                </c:pt>
                <c:pt idx="44">
                  <c:v>269.63076999999998</c:v>
                </c:pt>
                <c:pt idx="45">
                  <c:v>278.43223385714288</c:v>
                </c:pt>
                <c:pt idx="46">
                  <c:v>287.15437128571432</c:v>
                </c:pt>
                <c:pt idx="47">
                  <c:v>296.07671371428569</c:v>
                </c:pt>
                <c:pt idx="48">
                  <c:v>305.41079842857141</c:v>
                </c:pt>
                <c:pt idx="49">
                  <c:v>314.34825071428577</c:v>
                </c:pt>
                <c:pt idx="50">
                  <c:v>322.70775271428579</c:v>
                </c:pt>
                <c:pt idx="51">
                  <c:v>330.64795757142861</c:v>
                </c:pt>
                <c:pt idx="52">
                  <c:v>338.48994871428567</c:v>
                </c:pt>
                <c:pt idx="53">
                  <c:v>346.4377084285714</c:v>
                </c:pt>
                <c:pt idx="54">
                  <c:v>354.79721042857136</c:v>
                </c:pt>
                <c:pt idx="55">
                  <c:v>362.72986042857144</c:v>
                </c:pt>
                <c:pt idx="56">
                  <c:v>370.92693200000002</c:v>
                </c:pt>
                <c:pt idx="57">
                  <c:v>379.46775171428573</c:v>
                </c:pt>
                <c:pt idx="58">
                  <c:v>388.06523314285715</c:v>
                </c:pt>
                <c:pt idx="59">
                  <c:v>396.76470585714281</c:v>
                </c:pt>
                <c:pt idx="60">
                  <c:v>405.52839514285716</c:v>
                </c:pt>
                <c:pt idx="61">
                  <c:v>414.93425142857137</c:v>
                </c:pt>
                <c:pt idx="62">
                  <c:v>424.241894</c:v>
                </c:pt>
                <c:pt idx="63">
                  <c:v>433.94239157142857</c:v>
                </c:pt>
                <c:pt idx="64">
                  <c:v>443.95264028571427</c:v>
                </c:pt>
                <c:pt idx="65">
                  <c:v>453.7966811428571</c:v>
                </c:pt>
                <c:pt idx="66">
                  <c:v>463.36496785714274</c:v>
                </c:pt>
                <c:pt idx="67">
                  <c:v>473.03146842857132</c:v>
                </c:pt>
                <c:pt idx="68">
                  <c:v>481.89714914285713</c:v>
                </c:pt>
                <c:pt idx="69">
                  <c:v>491.47299071428574</c:v>
                </c:pt>
                <c:pt idx="70">
                  <c:v>501.02239014285709</c:v>
                </c:pt>
                <c:pt idx="71">
                  <c:v>510.85509857142864</c:v>
                </c:pt>
                <c:pt idx="72">
                  <c:v>520.956006</c:v>
                </c:pt>
                <c:pt idx="73">
                  <c:v>531.52154014285713</c:v>
                </c:pt>
                <c:pt idx="74">
                  <c:v>541.89442428571431</c:v>
                </c:pt>
                <c:pt idx="75">
                  <c:v>552.49395557142861</c:v>
                </c:pt>
                <c:pt idx="76">
                  <c:v>562.82151028571434</c:v>
                </c:pt>
                <c:pt idx="77">
                  <c:v>572.95263742857151</c:v>
                </c:pt>
                <c:pt idx="78">
                  <c:v>582.53225642857137</c:v>
                </c:pt>
                <c:pt idx="79">
                  <c:v>592.50473071428564</c:v>
                </c:pt>
                <c:pt idx="80">
                  <c:v>601.79726342857134</c:v>
                </c:pt>
                <c:pt idx="81">
                  <c:v>611.36932757142858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0-7EAA-443F-BDFF-0619839991A6}"/>
            </c:ext>
          </c:extLst>
        </c:ser>
        <c:ser>
          <c:idx val="1"/>
          <c:order val="1"/>
          <c:tx>
            <c:strRef>
              <c:f>Cauchy!$D$1</c:f>
              <c:strCache>
                <c:ptCount val="1"/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strRef>
              <c:f>Cauchy!$B$2:$B$83</c:f>
              <c:strCache>
                <c:ptCount val="82"/>
                <c:pt idx="0">
                  <c:v>t(days)</c:v>
                </c:pt>
                <c:pt idx="1">
                  <c:v>0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  <c:pt idx="7">
                  <c:v>6</c:v>
                </c:pt>
                <c:pt idx="8">
                  <c:v>7</c:v>
                </c:pt>
                <c:pt idx="9">
                  <c:v>8</c:v>
                </c:pt>
                <c:pt idx="10">
                  <c:v>9</c:v>
                </c:pt>
                <c:pt idx="11">
                  <c:v>10</c:v>
                </c:pt>
                <c:pt idx="12">
                  <c:v>11</c:v>
                </c:pt>
                <c:pt idx="13">
                  <c:v>12</c:v>
                </c:pt>
                <c:pt idx="14">
                  <c:v>13</c:v>
                </c:pt>
                <c:pt idx="15">
                  <c:v>14</c:v>
                </c:pt>
                <c:pt idx="16">
                  <c:v>15</c:v>
                </c:pt>
                <c:pt idx="17">
                  <c:v>16</c:v>
                </c:pt>
                <c:pt idx="18">
                  <c:v>17</c:v>
                </c:pt>
                <c:pt idx="19">
                  <c:v>18</c:v>
                </c:pt>
                <c:pt idx="20">
                  <c:v>19</c:v>
                </c:pt>
                <c:pt idx="21">
                  <c:v>20</c:v>
                </c:pt>
                <c:pt idx="22">
                  <c:v>21</c:v>
                </c:pt>
                <c:pt idx="23">
                  <c:v>22</c:v>
                </c:pt>
                <c:pt idx="24">
                  <c:v>23</c:v>
                </c:pt>
                <c:pt idx="25">
                  <c:v>24</c:v>
                </c:pt>
                <c:pt idx="26">
                  <c:v>25</c:v>
                </c:pt>
                <c:pt idx="27">
                  <c:v>26</c:v>
                </c:pt>
                <c:pt idx="28">
                  <c:v>27</c:v>
                </c:pt>
                <c:pt idx="29">
                  <c:v>28</c:v>
                </c:pt>
                <c:pt idx="30">
                  <c:v>29</c:v>
                </c:pt>
                <c:pt idx="31">
                  <c:v>30</c:v>
                </c:pt>
                <c:pt idx="32">
                  <c:v>31</c:v>
                </c:pt>
                <c:pt idx="33">
                  <c:v>32</c:v>
                </c:pt>
                <c:pt idx="34">
                  <c:v>33</c:v>
                </c:pt>
                <c:pt idx="35">
                  <c:v>34</c:v>
                </c:pt>
                <c:pt idx="36">
                  <c:v>35</c:v>
                </c:pt>
                <c:pt idx="37">
                  <c:v>36</c:v>
                </c:pt>
                <c:pt idx="38">
                  <c:v>37</c:v>
                </c:pt>
                <c:pt idx="39">
                  <c:v>38</c:v>
                </c:pt>
                <c:pt idx="40">
                  <c:v>39</c:v>
                </c:pt>
                <c:pt idx="41">
                  <c:v>40</c:v>
                </c:pt>
                <c:pt idx="42">
                  <c:v>41</c:v>
                </c:pt>
                <c:pt idx="43">
                  <c:v>42</c:v>
                </c:pt>
                <c:pt idx="44">
                  <c:v>43</c:v>
                </c:pt>
                <c:pt idx="45">
                  <c:v>44</c:v>
                </c:pt>
                <c:pt idx="46">
                  <c:v>45</c:v>
                </c:pt>
                <c:pt idx="47">
                  <c:v>46</c:v>
                </c:pt>
                <c:pt idx="48">
                  <c:v>47</c:v>
                </c:pt>
                <c:pt idx="49">
                  <c:v>48</c:v>
                </c:pt>
                <c:pt idx="50">
                  <c:v>49</c:v>
                </c:pt>
                <c:pt idx="51">
                  <c:v>50</c:v>
                </c:pt>
                <c:pt idx="52">
                  <c:v>51</c:v>
                </c:pt>
                <c:pt idx="53">
                  <c:v>52</c:v>
                </c:pt>
                <c:pt idx="54">
                  <c:v>53</c:v>
                </c:pt>
                <c:pt idx="55">
                  <c:v>54</c:v>
                </c:pt>
                <c:pt idx="56">
                  <c:v>55</c:v>
                </c:pt>
                <c:pt idx="57">
                  <c:v>56</c:v>
                </c:pt>
                <c:pt idx="58">
                  <c:v>57</c:v>
                </c:pt>
                <c:pt idx="59">
                  <c:v>58</c:v>
                </c:pt>
                <c:pt idx="60">
                  <c:v>59</c:v>
                </c:pt>
                <c:pt idx="61">
                  <c:v>60</c:v>
                </c:pt>
                <c:pt idx="62">
                  <c:v>61</c:v>
                </c:pt>
                <c:pt idx="63">
                  <c:v>62</c:v>
                </c:pt>
                <c:pt idx="64">
                  <c:v>63</c:v>
                </c:pt>
                <c:pt idx="65">
                  <c:v>64</c:v>
                </c:pt>
                <c:pt idx="66">
                  <c:v>65</c:v>
                </c:pt>
                <c:pt idx="67">
                  <c:v>66</c:v>
                </c:pt>
                <c:pt idx="68">
                  <c:v>67</c:v>
                </c:pt>
                <c:pt idx="69">
                  <c:v>68</c:v>
                </c:pt>
                <c:pt idx="70">
                  <c:v>69</c:v>
                </c:pt>
                <c:pt idx="71">
                  <c:v>70</c:v>
                </c:pt>
                <c:pt idx="72">
                  <c:v>71</c:v>
                </c:pt>
                <c:pt idx="73">
                  <c:v>72</c:v>
                </c:pt>
                <c:pt idx="74">
                  <c:v>73</c:v>
                </c:pt>
                <c:pt idx="75">
                  <c:v>74</c:v>
                </c:pt>
                <c:pt idx="76">
                  <c:v>75</c:v>
                </c:pt>
                <c:pt idx="77">
                  <c:v>76</c:v>
                </c:pt>
                <c:pt idx="78">
                  <c:v>77</c:v>
                </c:pt>
                <c:pt idx="79">
                  <c:v>78</c:v>
                </c:pt>
                <c:pt idx="80">
                  <c:v>79</c:v>
                </c:pt>
                <c:pt idx="81">
                  <c:v>80</c:v>
                </c:pt>
              </c:strCache>
            </c:strRef>
          </c:xVal>
          <c:yVal>
            <c:numRef>
              <c:f>Cauchy!$E$2:$E$83</c:f>
              <c:numCache>
                <c:formatCode>General</c:formatCode>
                <c:ptCount val="82"/>
                <c:pt idx="0">
                  <c:v>0</c:v>
                </c:pt>
                <c:pt idx="1">
                  <c:v>3.355923229338432</c:v>
                </c:pt>
                <c:pt idx="2">
                  <c:v>6.7323852669011481</c:v>
                </c:pt>
                <c:pt idx="3">
                  <c:v>10.129575096297357</c:v>
                </c:pt>
                <c:pt idx="4">
                  <c:v>13.547684024977171</c:v>
                </c:pt>
                <c:pt idx="5">
                  <c:v>16.986905720032446</c:v>
                </c:pt>
                <c:pt idx="6">
                  <c:v>20.447436244660977</c:v>
                </c:pt>
                <c:pt idx="7">
                  <c:v>23.929474095308443</c:v>
                </c:pt>
                <c:pt idx="8">
                  <c:v>27.433220239502827</c:v>
                </c:pt>
                <c:pt idx="9">
                  <c:v>30.958878154396398</c:v>
                </c:pt>
                <c:pt idx="10">
                  <c:v>34.506653866030746</c:v>
                </c:pt>
                <c:pt idx="11">
                  <c:v>38.076755989340697</c:v>
                </c:pt>
                <c:pt idx="12">
                  <c:v>41.669395768913425</c:v>
                </c:pt>
                <c:pt idx="13">
                  <c:v>45.284787120519383</c:v>
                </c:pt>
                <c:pt idx="14">
                  <c:v>48.923146673432143</c:v>
                </c:pt>
                <c:pt idx="15">
                  <c:v>52.584693813554722</c:v>
                </c:pt>
                <c:pt idx="16">
                  <c:v>56.269650727370298</c:v>
                </c:pt>
                <c:pt idx="17">
                  <c:v>59.978242446735777</c:v>
                </c:pt>
                <c:pt idx="18">
                  <c:v>63.710696894537151</c:v>
                </c:pt>
                <c:pt idx="19">
                  <c:v>67.467244931225949</c:v>
                </c:pt>
                <c:pt idx="20">
                  <c:v>71.248120402256717</c:v>
                </c:pt>
                <c:pt idx="21">
                  <c:v>75.053560186445964</c:v>
                </c:pt>
                <c:pt idx="22">
                  <c:v>78.883804245273438</c:v>
                </c:pt>
                <c:pt idx="23">
                  <c:v>82.739095673147219</c:v>
                </c:pt>
                <c:pt idx="24">
                  <c:v>86.619680748654716</c:v>
                </c:pt>
                <c:pt idx="25">
                  <c:v>90.525808986822099</c:v>
                </c:pt>
                <c:pt idx="26">
                  <c:v>94.45773319240547</c:v>
                </c:pt>
                <c:pt idx="27">
                  <c:v>98.415709514237477</c:v>
                </c:pt>
                <c:pt idx="28">
                  <c:v>102.39999750065391</c:v>
                </c:pt>
                <c:pt idx="29">
                  <c:v>106.41086015602538</c:v>
                </c:pt>
                <c:pt idx="30">
                  <c:v>110.44856399841974</c:v>
                </c:pt>
                <c:pt idx="31">
                  <c:v>114.51337911842182</c:v>
                </c:pt>
                <c:pt idx="32">
                  <c:v>118.60557923913757</c:v>
                </c:pt>
                <c:pt idx="33">
                  <c:v>122.72544177741055</c:v>
                </c:pt>
                <c:pt idx="34">
                  <c:v>126.87324790627937</c:v>
                </c:pt>
                <c:pt idx="35">
                  <c:v>131.04928261870552</c:v>
                </c:pt>
                <c:pt idx="36">
                  <c:v>135.25383479260171</c:v>
                </c:pt>
                <c:pt idx="37">
                  <c:v>139.48719725719212</c:v>
                </c:pt>
                <c:pt idx="38">
                  <c:v>143.74966686073589</c:v>
                </c:pt>
                <c:pt idx="39">
                  <c:v>148.04154453964705</c:v>
                </c:pt>
                <c:pt idx="40">
                  <c:v>152.36313538904446</c:v>
                </c:pt>
                <c:pt idx="41">
                  <c:v>156.71474873476629</c:v>
                </c:pt>
                <c:pt idx="42">
                  <c:v>161.09669820688458</c:v>
                </c:pt>
                <c:pt idx="43">
                  <c:v>165.50930181475655</c:v>
                </c:pt>
                <c:pt idx="44">
                  <c:v>169.95288202365018</c:v>
                </c:pt>
                <c:pt idx="45">
                  <c:v>174.42776583298249</c:v>
                </c:pt>
                <c:pt idx="46">
                  <c:v>178.93428485621058</c:v>
                </c:pt>
                <c:pt idx="47">
                  <c:v>183.472775402416</c:v>
                </c:pt>
                <c:pt idx="48">
                  <c:v>188.04357855962442</c:v>
                </c:pt>
                <c:pt idx="49">
                  <c:v>192.64704027990396</c:v>
                </c:pt>
                <c:pt idx="50">
                  <c:v>197.2835114662864</c:v>
                </c:pt>
                <c:pt idx="51">
                  <c:v>201.95334806155699</c:v>
                </c:pt>
                <c:pt idx="52">
                  <c:v>206.65691113895991</c:v>
                </c:pt>
                <c:pt idx="53">
                  <c:v>211.39456699486772</c:v>
                </c:pt>
                <c:pt idx="54">
                  <c:v>216.16668724346428</c:v>
                </c:pt>
                <c:pt idx="55">
                  <c:v>220.97364891349284</c:v>
                </c:pt>
                <c:pt idx="56">
                  <c:v>225.81583454712134</c:v>
                </c:pt>
                <c:pt idx="57">
                  <c:v>230.69363230097963</c:v>
                </c:pt>
                <c:pt idx="58">
                  <c:v>235.60743604942414</c:v>
                </c:pt>
                <c:pt idx="59">
                  <c:v>240.55764549008754</c:v>
                </c:pt>
                <c:pt idx="60">
                  <c:v>245.54466625177244</c:v>
                </c:pt>
                <c:pt idx="61">
                  <c:v>250.56891000475022</c:v>
                </c:pt>
                <c:pt idx="62">
                  <c:v>255.63079457352734</c:v>
                </c:pt>
                <c:pt idx="63">
                  <c:v>260.73074405214408</c:v>
                </c:pt>
                <c:pt idx="64">
                  <c:v>265.869188922072</c:v>
                </c:pt>
                <c:pt idx="65">
                  <c:v>271.04656617277874</c:v>
                </c:pt>
                <c:pt idx="66">
                  <c:v>276.26331942503049</c:v>
                </c:pt>
                <c:pt idx="67">
                  <c:v>281.51989905700538</c:v>
                </c:pt>
                <c:pt idx="68">
                  <c:v>286.8167623332921</c:v>
                </c:pt>
                <c:pt idx="69">
                  <c:v>292.15437353685144</c:v>
                </c:pt>
                <c:pt idx="70">
                  <c:v>297.53320410402006</c:v>
                </c:pt>
                <c:pt idx="71">
                  <c:v>302.95373276263871</c:v>
                </c:pt>
                <c:pt idx="72">
                  <c:v>308.41644567338955</c:v>
                </c:pt>
                <c:pt idx="73">
                  <c:v>313.92183657442922</c:v>
                </c:pt>
                <c:pt idx="74">
                  <c:v>319.47040692940851</c:v>
                </c:pt>
                <c:pt idx="75">
                  <c:v>325.06266607897044</c:v>
                </c:pt>
                <c:pt idx="76">
                  <c:v>330.69913139582292</c:v>
                </c:pt>
                <c:pt idx="77">
                  <c:v>336.38032844348459</c:v>
                </c:pt>
                <c:pt idx="78">
                  <c:v>342.10679113880525</c:v>
                </c:pt>
                <c:pt idx="79">
                  <c:v>347.87906191836652</c:v>
                </c:pt>
                <c:pt idx="80">
                  <c:v>353.69769190887024</c:v>
                </c:pt>
                <c:pt idx="81">
                  <c:v>359.5632411016274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1-7EAA-443F-BDFF-0619839991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2183040"/>
        <c:axId val="464343808"/>
      </c:scatterChart>
      <c:valAx>
        <c:axId val="4621830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4343808"/>
        <c:crosses val="autoZero"/>
        <c:crossBetween val="midCat"/>
      </c:valAx>
      <c:valAx>
        <c:axId val="4643438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218304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Cauchy!$M$1</c:f>
              <c:strCache>
                <c:ptCount val="1"/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strRef>
              <c:f>Cauchy!$B$2:$B$83</c:f>
              <c:strCache>
                <c:ptCount val="82"/>
                <c:pt idx="0">
                  <c:v>t(days)</c:v>
                </c:pt>
                <c:pt idx="1">
                  <c:v>0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  <c:pt idx="7">
                  <c:v>6</c:v>
                </c:pt>
                <c:pt idx="8">
                  <c:v>7</c:v>
                </c:pt>
                <c:pt idx="9">
                  <c:v>8</c:v>
                </c:pt>
                <c:pt idx="10">
                  <c:v>9</c:v>
                </c:pt>
                <c:pt idx="11">
                  <c:v>10</c:v>
                </c:pt>
                <c:pt idx="12">
                  <c:v>11</c:v>
                </c:pt>
                <c:pt idx="13">
                  <c:v>12</c:v>
                </c:pt>
                <c:pt idx="14">
                  <c:v>13</c:v>
                </c:pt>
                <c:pt idx="15">
                  <c:v>14</c:v>
                </c:pt>
                <c:pt idx="16">
                  <c:v>15</c:v>
                </c:pt>
                <c:pt idx="17">
                  <c:v>16</c:v>
                </c:pt>
                <c:pt idx="18">
                  <c:v>17</c:v>
                </c:pt>
                <c:pt idx="19">
                  <c:v>18</c:v>
                </c:pt>
                <c:pt idx="20">
                  <c:v>19</c:v>
                </c:pt>
                <c:pt idx="21">
                  <c:v>20</c:v>
                </c:pt>
                <c:pt idx="22">
                  <c:v>21</c:v>
                </c:pt>
                <c:pt idx="23">
                  <c:v>22</c:v>
                </c:pt>
                <c:pt idx="24">
                  <c:v>23</c:v>
                </c:pt>
                <c:pt idx="25">
                  <c:v>24</c:v>
                </c:pt>
                <c:pt idx="26">
                  <c:v>25</c:v>
                </c:pt>
                <c:pt idx="27">
                  <c:v>26</c:v>
                </c:pt>
                <c:pt idx="28">
                  <c:v>27</c:v>
                </c:pt>
                <c:pt idx="29">
                  <c:v>28</c:v>
                </c:pt>
                <c:pt idx="30">
                  <c:v>29</c:v>
                </c:pt>
                <c:pt idx="31">
                  <c:v>30</c:v>
                </c:pt>
                <c:pt idx="32">
                  <c:v>31</c:v>
                </c:pt>
                <c:pt idx="33">
                  <c:v>32</c:v>
                </c:pt>
                <c:pt idx="34">
                  <c:v>33</c:v>
                </c:pt>
                <c:pt idx="35">
                  <c:v>34</c:v>
                </c:pt>
                <c:pt idx="36">
                  <c:v>35</c:v>
                </c:pt>
                <c:pt idx="37">
                  <c:v>36</c:v>
                </c:pt>
                <c:pt idx="38">
                  <c:v>37</c:v>
                </c:pt>
                <c:pt idx="39">
                  <c:v>38</c:v>
                </c:pt>
                <c:pt idx="40">
                  <c:v>39</c:v>
                </c:pt>
                <c:pt idx="41">
                  <c:v>40</c:v>
                </c:pt>
                <c:pt idx="42">
                  <c:v>41</c:v>
                </c:pt>
                <c:pt idx="43">
                  <c:v>42</c:v>
                </c:pt>
                <c:pt idx="44">
                  <c:v>43</c:v>
                </c:pt>
                <c:pt idx="45">
                  <c:v>44</c:v>
                </c:pt>
                <c:pt idx="46">
                  <c:v>45</c:v>
                </c:pt>
                <c:pt idx="47">
                  <c:v>46</c:v>
                </c:pt>
                <c:pt idx="48">
                  <c:v>47</c:v>
                </c:pt>
                <c:pt idx="49">
                  <c:v>48</c:v>
                </c:pt>
                <c:pt idx="50">
                  <c:v>49</c:v>
                </c:pt>
                <c:pt idx="51">
                  <c:v>50</c:v>
                </c:pt>
                <c:pt idx="52">
                  <c:v>51</c:v>
                </c:pt>
                <c:pt idx="53">
                  <c:v>52</c:v>
                </c:pt>
                <c:pt idx="54">
                  <c:v>53</c:v>
                </c:pt>
                <c:pt idx="55">
                  <c:v>54</c:v>
                </c:pt>
                <c:pt idx="56">
                  <c:v>55</c:v>
                </c:pt>
                <c:pt idx="57">
                  <c:v>56</c:v>
                </c:pt>
                <c:pt idx="58">
                  <c:v>57</c:v>
                </c:pt>
                <c:pt idx="59">
                  <c:v>58</c:v>
                </c:pt>
                <c:pt idx="60">
                  <c:v>59</c:v>
                </c:pt>
                <c:pt idx="61">
                  <c:v>60</c:v>
                </c:pt>
                <c:pt idx="62">
                  <c:v>61</c:v>
                </c:pt>
                <c:pt idx="63">
                  <c:v>62</c:v>
                </c:pt>
                <c:pt idx="64">
                  <c:v>63</c:v>
                </c:pt>
                <c:pt idx="65">
                  <c:v>64</c:v>
                </c:pt>
                <c:pt idx="66">
                  <c:v>65</c:v>
                </c:pt>
                <c:pt idx="67">
                  <c:v>66</c:v>
                </c:pt>
                <c:pt idx="68">
                  <c:v>67</c:v>
                </c:pt>
                <c:pt idx="69">
                  <c:v>68</c:v>
                </c:pt>
                <c:pt idx="70">
                  <c:v>69</c:v>
                </c:pt>
                <c:pt idx="71">
                  <c:v>70</c:v>
                </c:pt>
                <c:pt idx="72">
                  <c:v>71</c:v>
                </c:pt>
                <c:pt idx="73">
                  <c:v>72</c:v>
                </c:pt>
                <c:pt idx="74">
                  <c:v>73</c:v>
                </c:pt>
                <c:pt idx="75">
                  <c:v>74</c:v>
                </c:pt>
                <c:pt idx="76">
                  <c:v>75</c:v>
                </c:pt>
                <c:pt idx="77">
                  <c:v>76</c:v>
                </c:pt>
                <c:pt idx="78">
                  <c:v>77</c:v>
                </c:pt>
                <c:pt idx="79">
                  <c:v>78</c:v>
                </c:pt>
                <c:pt idx="80">
                  <c:v>79</c:v>
                </c:pt>
                <c:pt idx="81">
                  <c:v>80</c:v>
                </c:pt>
              </c:strCache>
            </c:strRef>
          </c:xVal>
          <c:yVal>
            <c:numRef>
              <c:f>Cauchy!$M$2:$M$83</c:f>
              <c:numCache>
                <c:formatCode>General</c:formatCode>
                <c:ptCount val="82"/>
                <c:pt idx="0">
                  <c:v>0</c:v>
                </c:pt>
                <c:pt idx="1">
                  <c:v>0</c:v>
                </c:pt>
                <c:pt idx="2">
                  <c:v>0.13221085714285719</c:v>
                </c:pt>
                <c:pt idx="3">
                  <c:v>0.16998542857142884</c:v>
                </c:pt>
                <c:pt idx="4">
                  <c:v>0.3701902857142858</c:v>
                </c:pt>
                <c:pt idx="5">
                  <c:v>0.57795028571428575</c:v>
                </c:pt>
                <c:pt idx="6">
                  <c:v>0.5930601428571427</c:v>
                </c:pt>
                <c:pt idx="7">
                  <c:v>0.91792100000000088</c:v>
                </c:pt>
                <c:pt idx="8">
                  <c:v>1.1105711428571421</c:v>
                </c:pt>
                <c:pt idx="9">
                  <c:v>1.3976574285714285</c:v>
                </c:pt>
                <c:pt idx="10">
                  <c:v>1.7074084285714288</c:v>
                </c:pt>
                <c:pt idx="11">
                  <c:v>1.9227234285714301</c:v>
                </c:pt>
                <c:pt idx="12">
                  <c:v>2.2664714285714282</c:v>
                </c:pt>
                <c:pt idx="13">
                  <c:v>2.7839824285714272</c:v>
                </c:pt>
                <c:pt idx="14">
                  <c:v>3.0332942857142839</c:v>
                </c:pt>
                <c:pt idx="15">
                  <c:v>3.4034845714285744</c:v>
                </c:pt>
                <c:pt idx="16">
                  <c:v>3.9247729999999983</c:v>
                </c:pt>
                <c:pt idx="17">
                  <c:v>4.400732142857148</c:v>
                </c:pt>
                <c:pt idx="18">
                  <c:v>4.6953732857142896</c:v>
                </c:pt>
                <c:pt idx="19">
                  <c:v>5.0882282857142798</c:v>
                </c:pt>
                <c:pt idx="20">
                  <c:v>5.4395314285714349</c:v>
                </c:pt>
                <c:pt idx="21">
                  <c:v>6.2781258571428467</c:v>
                </c:pt>
                <c:pt idx="22">
                  <c:v>7.2942605714285733</c:v>
                </c:pt>
                <c:pt idx="23">
                  <c:v>7.2753732857142879</c:v>
                </c:pt>
                <c:pt idx="24">
                  <c:v>8.2235137142857084</c:v>
                </c:pt>
                <c:pt idx="25">
                  <c:v>8.6692531428571371</c:v>
                </c:pt>
                <c:pt idx="26">
                  <c:v>9.3454171428571655</c:v>
                </c:pt>
                <c:pt idx="27">
                  <c:v>9.7760467142857053</c:v>
                </c:pt>
                <c:pt idx="28">
                  <c:v>9.6929427142857136</c:v>
                </c:pt>
                <c:pt idx="29">
                  <c:v>9.4776278571428563</c:v>
                </c:pt>
                <c:pt idx="30">
                  <c:v>10.070688000000011</c:v>
                </c:pt>
                <c:pt idx="31">
                  <c:v>9.4776279999999886</c:v>
                </c:pt>
                <c:pt idx="32">
                  <c:v>9.2849778571428274</c:v>
                </c:pt>
                <c:pt idx="33">
                  <c:v>8.65414342857148</c:v>
                </c:pt>
                <c:pt idx="34">
                  <c:v>8.7410247142856932</c:v>
                </c:pt>
                <c:pt idx="35">
                  <c:v>8.6125914285714273</c:v>
                </c:pt>
                <c:pt idx="36">
                  <c:v>8.9185651428571546</c:v>
                </c:pt>
                <c:pt idx="37">
                  <c:v>8.7750218571428391</c:v>
                </c:pt>
                <c:pt idx="38">
                  <c:v>9.6325035714285505</c:v>
                </c:pt>
                <c:pt idx="39">
                  <c:v>9.8062664285714405</c:v>
                </c:pt>
                <c:pt idx="40">
                  <c:v>9.7873789999999943</c:v>
                </c:pt>
                <c:pt idx="41">
                  <c:v>9.534289714285741</c:v>
                </c:pt>
                <c:pt idx="42">
                  <c:v>9.5569544285714656</c:v>
                </c:pt>
                <c:pt idx="43">
                  <c:v>9.2547582857143098</c:v>
                </c:pt>
                <c:pt idx="44">
                  <c:v>9.3227524285713699</c:v>
                </c:pt>
                <c:pt idx="45">
                  <c:v>8.5634844285714635</c:v>
                </c:pt>
                <c:pt idx="46">
                  <c:v>8.484158000000015</c:v>
                </c:pt>
                <c:pt idx="47">
                  <c:v>8.6843629999999408</c:v>
                </c:pt>
                <c:pt idx="48">
                  <c:v>9.0961052857142946</c:v>
                </c:pt>
                <c:pt idx="49">
                  <c:v>8.6994728571429292</c:v>
                </c:pt>
                <c:pt idx="50">
                  <c:v>8.1215225714285921</c:v>
                </c:pt>
                <c:pt idx="51">
                  <c:v>7.7022254285713885</c:v>
                </c:pt>
                <c:pt idx="52">
                  <c:v>7.6040117142856403</c:v>
                </c:pt>
                <c:pt idx="53">
                  <c:v>7.7097802857142952</c:v>
                </c:pt>
                <c:pt idx="54">
                  <c:v>8.1215225714285353</c:v>
                </c:pt>
                <c:pt idx="55">
                  <c:v>7.6946705714286523</c:v>
                </c:pt>
                <c:pt idx="56">
                  <c:v>7.9590921428571519</c:v>
                </c:pt>
                <c:pt idx="57">
                  <c:v>8.3028402857142751</c:v>
                </c:pt>
                <c:pt idx="58">
                  <c:v>8.3595019999999991</c:v>
                </c:pt>
                <c:pt idx="59">
                  <c:v>8.4614932857142335</c:v>
                </c:pt>
                <c:pt idx="60">
                  <c:v>8.5257098571429211</c:v>
                </c:pt>
                <c:pt idx="61">
                  <c:v>9.1678768571427796</c:v>
                </c:pt>
                <c:pt idx="62">
                  <c:v>9.0696631428572019</c:v>
                </c:pt>
                <c:pt idx="63">
                  <c:v>9.4625181428571423</c:v>
                </c:pt>
                <c:pt idx="64">
                  <c:v>9.7722692857142661</c:v>
                </c:pt>
                <c:pt idx="65">
                  <c:v>9.606061428571401</c:v>
                </c:pt>
                <c:pt idx="66">
                  <c:v>9.3303072857142197</c:v>
                </c:pt>
                <c:pt idx="67">
                  <c:v>9.4285211428571429</c:v>
                </c:pt>
                <c:pt idx="68">
                  <c:v>8.6277012857143873</c:v>
                </c:pt>
                <c:pt idx="69">
                  <c:v>9.3378621428571833</c:v>
                </c:pt>
                <c:pt idx="70">
                  <c:v>9.3114199999999201</c:v>
                </c:pt>
                <c:pt idx="71">
                  <c:v>9.5947290000001217</c:v>
                </c:pt>
                <c:pt idx="72">
                  <c:v>9.8629279999999326</c:v>
                </c:pt>
                <c:pt idx="73">
                  <c:v>10.327554714285704</c:v>
                </c:pt>
                <c:pt idx="74">
                  <c:v>10.134904714285746</c:v>
                </c:pt>
                <c:pt idx="75">
                  <c:v>10.361551857142878</c:v>
                </c:pt>
                <c:pt idx="76">
                  <c:v>10.089575285714297</c:v>
                </c:pt>
                <c:pt idx="77">
                  <c:v>9.8931477142857389</c:v>
                </c:pt>
                <c:pt idx="78">
                  <c:v>9.3416395714284377</c:v>
                </c:pt>
                <c:pt idx="79">
                  <c:v>9.7344948571428418</c:v>
                </c:pt>
                <c:pt idx="80">
                  <c:v>9.0545532857142703</c:v>
                </c:pt>
                <c:pt idx="81">
                  <c:v>9.3340847142858152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0-85A8-4A78-AD74-5A3C91ABE2BB}"/>
            </c:ext>
          </c:extLst>
        </c:ser>
        <c:ser>
          <c:idx val="1"/>
          <c:order val="1"/>
          <c:tx>
            <c:strRef>
              <c:f>Cauchy!$N$1</c:f>
              <c:strCache>
                <c:ptCount val="1"/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strRef>
              <c:f>Cauchy!$B$2:$B$83</c:f>
              <c:strCache>
                <c:ptCount val="82"/>
                <c:pt idx="0">
                  <c:v>t(days)</c:v>
                </c:pt>
                <c:pt idx="1">
                  <c:v>0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  <c:pt idx="7">
                  <c:v>6</c:v>
                </c:pt>
                <c:pt idx="8">
                  <c:v>7</c:v>
                </c:pt>
                <c:pt idx="9">
                  <c:v>8</c:v>
                </c:pt>
                <c:pt idx="10">
                  <c:v>9</c:v>
                </c:pt>
                <c:pt idx="11">
                  <c:v>10</c:v>
                </c:pt>
                <c:pt idx="12">
                  <c:v>11</c:v>
                </c:pt>
                <c:pt idx="13">
                  <c:v>12</c:v>
                </c:pt>
                <c:pt idx="14">
                  <c:v>13</c:v>
                </c:pt>
                <c:pt idx="15">
                  <c:v>14</c:v>
                </c:pt>
                <c:pt idx="16">
                  <c:v>15</c:v>
                </c:pt>
                <c:pt idx="17">
                  <c:v>16</c:v>
                </c:pt>
                <c:pt idx="18">
                  <c:v>17</c:v>
                </c:pt>
                <c:pt idx="19">
                  <c:v>18</c:v>
                </c:pt>
                <c:pt idx="20">
                  <c:v>19</c:v>
                </c:pt>
                <c:pt idx="21">
                  <c:v>20</c:v>
                </c:pt>
                <c:pt idx="22">
                  <c:v>21</c:v>
                </c:pt>
                <c:pt idx="23">
                  <c:v>22</c:v>
                </c:pt>
                <c:pt idx="24">
                  <c:v>23</c:v>
                </c:pt>
                <c:pt idx="25">
                  <c:v>24</c:v>
                </c:pt>
                <c:pt idx="26">
                  <c:v>25</c:v>
                </c:pt>
                <c:pt idx="27">
                  <c:v>26</c:v>
                </c:pt>
                <c:pt idx="28">
                  <c:v>27</c:v>
                </c:pt>
                <c:pt idx="29">
                  <c:v>28</c:v>
                </c:pt>
                <c:pt idx="30">
                  <c:v>29</c:v>
                </c:pt>
                <c:pt idx="31">
                  <c:v>30</c:v>
                </c:pt>
                <c:pt idx="32">
                  <c:v>31</c:v>
                </c:pt>
                <c:pt idx="33">
                  <c:v>32</c:v>
                </c:pt>
                <c:pt idx="34">
                  <c:v>33</c:v>
                </c:pt>
                <c:pt idx="35">
                  <c:v>34</c:v>
                </c:pt>
                <c:pt idx="36">
                  <c:v>35</c:v>
                </c:pt>
                <c:pt idx="37">
                  <c:v>36</c:v>
                </c:pt>
                <c:pt idx="38">
                  <c:v>37</c:v>
                </c:pt>
                <c:pt idx="39">
                  <c:v>38</c:v>
                </c:pt>
                <c:pt idx="40">
                  <c:v>39</c:v>
                </c:pt>
                <c:pt idx="41">
                  <c:v>40</c:v>
                </c:pt>
                <c:pt idx="42">
                  <c:v>41</c:v>
                </c:pt>
                <c:pt idx="43">
                  <c:v>42</c:v>
                </c:pt>
                <c:pt idx="44">
                  <c:v>43</c:v>
                </c:pt>
                <c:pt idx="45">
                  <c:v>44</c:v>
                </c:pt>
                <c:pt idx="46">
                  <c:v>45</c:v>
                </c:pt>
                <c:pt idx="47">
                  <c:v>46</c:v>
                </c:pt>
                <c:pt idx="48">
                  <c:v>47</c:v>
                </c:pt>
                <c:pt idx="49">
                  <c:v>48</c:v>
                </c:pt>
                <c:pt idx="50">
                  <c:v>49</c:v>
                </c:pt>
                <c:pt idx="51">
                  <c:v>50</c:v>
                </c:pt>
                <c:pt idx="52">
                  <c:v>51</c:v>
                </c:pt>
                <c:pt idx="53">
                  <c:v>52</c:v>
                </c:pt>
                <c:pt idx="54">
                  <c:v>53</c:v>
                </c:pt>
                <c:pt idx="55">
                  <c:v>54</c:v>
                </c:pt>
                <c:pt idx="56">
                  <c:v>55</c:v>
                </c:pt>
                <c:pt idx="57">
                  <c:v>56</c:v>
                </c:pt>
                <c:pt idx="58">
                  <c:v>57</c:v>
                </c:pt>
                <c:pt idx="59">
                  <c:v>58</c:v>
                </c:pt>
                <c:pt idx="60">
                  <c:v>59</c:v>
                </c:pt>
                <c:pt idx="61">
                  <c:v>60</c:v>
                </c:pt>
                <c:pt idx="62">
                  <c:v>61</c:v>
                </c:pt>
                <c:pt idx="63">
                  <c:v>62</c:v>
                </c:pt>
                <c:pt idx="64">
                  <c:v>63</c:v>
                </c:pt>
                <c:pt idx="65">
                  <c:v>64</c:v>
                </c:pt>
                <c:pt idx="66">
                  <c:v>65</c:v>
                </c:pt>
                <c:pt idx="67">
                  <c:v>66</c:v>
                </c:pt>
                <c:pt idx="68">
                  <c:v>67</c:v>
                </c:pt>
                <c:pt idx="69">
                  <c:v>68</c:v>
                </c:pt>
                <c:pt idx="70">
                  <c:v>69</c:v>
                </c:pt>
                <c:pt idx="71">
                  <c:v>70</c:v>
                </c:pt>
                <c:pt idx="72">
                  <c:v>71</c:v>
                </c:pt>
                <c:pt idx="73">
                  <c:v>72</c:v>
                </c:pt>
                <c:pt idx="74">
                  <c:v>73</c:v>
                </c:pt>
                <c:pt idx="75">
                  <c:v>74</c:v>
                </c:pt>
                <c:pt idx="76">
                  <c:v>75</c:v>
                </c:pt>
                <c:pt idx="77">
                  <c:v>76</c:v>
                </c:pt>
                <c:pt idx="78">
                  <c:v>77</c:v>
                </c:pt>
                <c:pt idx="79">
                  <c:v>78</c:v>
                </c:pt>
                <c:pt idx="80">
                  <c:v>79</c:v>
                </c:pt>
                <c:pt idx="81">
                  <c:v>80</c:v>
                </c:pt>
              </c:strCache>
            </c:strRef>
          </c:xVal>
          <c:yVal>
            <c:numRef>
              <c:f>Cauchy!$N$2:$N$83</c:f>
              <c:numCache>
                <c:formatCode>General</c:formatCode>
                <c:ptCount val="82"/>
                <c:pt idx="0">
                  <c:v>0</c:v>
                </c:pt>
                <c:pt idx="1">
                  <c:v>3.355923229338432</c:v>
                </c:pt>
                <c:pt idx="2">
                  <c:v>3.3764620375627161</c:v>
                </c:pt>
                <c:pt idx="3">
                  <c:v>3.3971898293962086</c:v>
                </c:pt>
                <c:pt idx="4">
                  <c:v>3.4181089286798145</c:v>
                </c:pt>
                <c:pt idx="5">
                  <c:v>3.439221695055275</c:v>
                </c:pt>
                <c:pt idx="6">
                  <c:v>3.4605305246285298</c:v>
                </c:pt>
                <c:pt idx="7">
                  <c:v>3.4820378506474663</c:v>
                </c:pt>
                <c:pt idx="8">
                  <c:v>3.5037461441943845</c:v>
                </c:pt>
                <c:pt idx="9">
                  <c:v>3.5256579148935727</c:v>
                </c:pt>
                <c:pt idx="10">
                  <c:v>3.5477757116343445</c:v>
                </c:pt>
                <c:pt idx="11">
                  <c:v>3.5701021233099479</c:v>
                </c:pt>
                <c:pt idx="12">
                  <c:v>3.5926397795727274</c:v>
                </c:pt>
                <c:pt idx="13">
                  <c:v>3.6153913516059548</c:v>
                </c:pt>
                <c:pt idx="14">
                  <c:v>3.6383595529127599</c:v>
                </c:pt>
                <c:pt idx="15">
                  <c:v>3.661547140122579</c:v>
                </c:pt>
                <c:pt idx="16">
                  <c:v>3.6849569138155736</c:v>
                </c:pt>
                <c:pt idx="17">
                  <c:v>3.7085917193654825</c:v>
                </c:pt>
                <c:pt idx="18">
                  <c:v>3.7324544478013766</c:v>
                </c:pt>
                <c:pt idx="19">
                  <c:v>3.7565480366887933</c:v>
                </c:pt>
                <c:pt idx="20">
                  <c:v>3.780875471030765</c:v>
                </c:pt>
                <c:pt idx="21">
                  <c:v>3.8054397841892471</c:v>
                </c:pt>
                <c:pt idx="22">
                  <c:v>3.8302440588274718</c:v>
                </c:pt>
                <c:pt idx="23">
                  <c:v>3.8552914278737824</c:v>
                </c:pt>
                <c:pt idx="24">
                  <c:v>3.8805850755074958</c:v>
                </c:pt>
                <c:pt idx="25">
                  <c:v>3.9061282381673883</c:v>
                </c:pt>
                <c:pt idx="26">
                  <c:v>3.9319242055833721</c:v>
                </c:pt>
                <c:pt idx="27">
                  <c:v>3.9579763218320041</c:v>
                </c:pt>
                <c:pt idx="28">
                  <c:v>3.9842879864164389</c:v>
                </c:pt>
                <c:pt idx="29">
                  <c:v>4.0108626553714721</c:v>
                </c:pt>
                <c:pt idx="30">
                  <c:v>4.0377038423943583</c:v>
                </c:pt>
                <c:pt idx="31">
                  <c:v>4.0648151200020743</c:v>
                </c:pt>
                <c:pt idx="32">
                  <c:v>4.0922001207157495</c:v>
                </c:pt>
                <c:pt idx="33">
                  <c:v>4.1198625382729857</c:v>
                </c:pt>
                <c:pt idx="34">
                  <c:v>4.1478061288688242</c:v>
                </c:pt>
                <c:pt idx="35">
                  <c:v>4.1760347124261319</c:v>
                </c:pt>
                <c:pt idx="36">
                  <c:v>4.2045521738962037</c:v>
                </c:pt>
                <c:pt idx="37">
                  <c:v>4.2333624645904155</c:v>
                </c:pt>
                <c:pt idx="38">
                  <c:v>4.2624696035437575</c:v>
                </c:pt>
                <c:pt idx="39">
                  <c:v>4.2918776789111499</c:v>
                </c:pt>
                <c:pt idx="40">
                  <c:v>4.3215908493974071</c:v>
                </c:pt>
                <c:pt idx="41">
                  <c:v>4.3516133457218205</c:v>
                </c:pt>
                <c:pt idx="42">
                  <c:v>4.3819494721182854</c:v>
                </c:pt>
                <c:pt idx="43">
                  <c:v>4.4126036078719819</c:v>
                </c:pt>
                <c:pt idx="44">
                  <c:v>4.4435802088936187</c:v>
                </c:pt>
                <c:pt idx="45">
                  <c:v>4.4748838093322991</c:v>
                </c:pt>
                <c:pt idx="46">
                  <c:v>4.5065190232280905</c:v>
                </c:pt>
                <c:pt idx="47">
                  <c:v>4.5384905462054155</c:v>
                </c:pt>
                <c:pt idx="48">
                  <c:v>4.5708031572084256</c:v>
                </c:pt>
                <c:pt idx="49">
                  <c:v>4.6034617202795509</c:v>
                </c:pt>
                <c:pt idx="50">
                  <c:v>4.6364711863824395</c:v>
                </c:pt>
                <c:pt idx="51">
                  <c:v>4.6698365952705858</c:v>
                </c:pt>
                <c:pt idx="52">
                  <c:v>4.7035630774029284</c:v>
                </c:pt>
                <c:pt idx="53">
                  <c:v>4.7376558559077946</c:v>
                </c:pt>
                <c:pt idx="54">
                  <c:v>4.772120248596571</c:v>
                </c:pt>
                <c:pt idx="55">
                  <c:v>4.80696167002856</c:v>
                </c:pt>
                <c:pt idx="56">
                  <c:v>4.8421856336285014</c:v>
                </c:pt>
                <c:pt idx="57">
                  <c:v>4.8777977538582897</c:v>
                </c:pt>
                <c:pt idx="58">
                  <c:v>4.9138037484445114</c:v>
                </c:pt>
                <c:pt idx="59">
                  <c:v>4.950209440663393</c:v>
                </c:pt>
                <c:pt idx="60">
                  <c:v>4.9870207616849118</c:v>
                </c:pt>
                <c:pt idx="61">
                  <c:v>5.0242437529777746</c:v>
                </c:pt>
                <c:pt idx="62">
                  <c:v>5.0618845687771099</c:v>
                </c:pt>
                <c:pt idx="63">
                  <c:v>5.0999494786167379</c:v>
                </c:pt>
                <c:pt idx="64">
                  <c:v>5.1384448699279348</c:v>
                </c:pt>
                <c:pt idx="65">
                  <c:v>5.1773772507067308</c:v>
                </c:pt>
                <c:pt idx="66">
                  <c:v>5.2167532522517694</c:v>
                </c:pt>
                <c:pt idx="67">
                  <c:v>5.2565796319749092</c:v>
                </c:pt>
                <c:pt idx="68">
                  <c:v>5.2968632762867403</c:v>
                </c:pt>
                <c:pt idx="69">
                  <c:v>5.3376112035593382</c:v>
                </c:pt>
                <c:pt idx="70">
                  <c:v>5.3788305671686114</c:v>
                </c:pt>
                <c:pt idx="71">
                  <c:v>5.4205286586186743</c:v>
                </c:pt>
                <c:pt idx="72">
                  <c:v>5.4627129107508212</c:v>
                </c:pt>
                <c:pt idx="73">
                  <c:v>5.5053909010396804</c:v>
                </c:pt>
                <c:pt idx="74">
                  <c:v>5.5485703549792973</c:v>
                </c:pt>
                <c:pt idx="75">
                  <c:v>5.5922591495619294</c:v>
                </c:pt>
                <c:pt idx="76">
                  <c:v>5.6364653168524956</c:v>
                </c:pt>
                <c:pt idx="77">
                  <c:v>5.681197047661656</c:v>
                </c:pt>
                <c:pt idx="78">
                  <c:v>5.7264626953206701</c:v>
                </c:pt>
                <c:pt idx="79">
                  <c:v>5.7722707795612456</c:v>
                </c:pt>
                <c:pt idx="80">
                  <c:v>5.81862999050374</c:v>
                </c:pt>
                <c:pt idx="81">
                  <c:v>5.8655491927571672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1-85A8-4A78-AD74-5A3C91ABE2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8471168"/>
        <c:axId val="468502400"/>
      </c:scatterChart>
      <c:valAx>
        <c:axId val="4684711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8502400"/>
        <c:crosses val="autoZero"/>
        <c:crossBetween val="midCat"/>
      </c:valAx>
      <c:valAx>
        <c:axId val="4685024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847116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Weibull!$F$1</c:f>
              <c:strCache>
                <c:ptCount val="1"/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strRef>
              <c:f>Weibull!$B$2:$B$194</c:f>
              <c:strCache>
                <c:ptCount val="82"/>
                <c:pt idx="0">
                  <c:v>t(days)</c:v>
                </c:pt>
                <c:pt idx="1">
                  <c:v>0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  <c:pt idx="7">
                  <c:v>6</c:v>
                </c:pt>
                <c:pt idx="8">
                  <c:v>7</c:v>
                </c:pt>
                <c:pt idx="9">
                  <c:v>8</c:v>
                </c:pt>
                <c:pt idx="10">
                  <c:v>9</c:v>
                </c:pt>
                <c:pt idx="11">
                  <c:v>10</c:v>
                </c:pt>
                <c:pt idx="12">
                  <c:v>11</c:v>
                </c:pt>
                <c:pt idx="13">
                  <c:v>12</c:v>
                </c:pt>
                <c:pt idx="14">
                  <c:v>13</c:v>
                </c:pt>
                <c:pt idx="15">
                  <c:v>14</c:v>
                </c:pt>
                <c:pt idx="16">
                  <c:v>15</c:v>
                </c:pt>
                <c:pt idx="17">
                  <c:v>16</c:v>
                </c:pt>
                <c:pt idx="18">
                  <c:v>17</c:v>
                </c:pt>
                <c:pt idx="19">
                  <c:v>18</c:v>
                </c:pt>
                <c:pt idx="20">
                  <c:v>19</c:v>
                </c:pt>
                <c:pt idx="21">
                  <c:v>20</c:v>
                </c:pt>
                <c:pt idx="22">
                  <c:v>21</c:v>
                </c:pt>
                <c:pt idx="23">
                  <c:v>22</c:v>
                </c:pt>
                <c:pt idx="24">
                  <c:v>23</c:v>
                </c:pt>
                <c:pt idx="25">
                  <c:v>24</c:v>
                </c:pt>
                <c:pt idx="26">
                  <c:v>25</c:v>
                </c:pt>
                <c:pt idx="27">
                  <c:v>26</c:v>
                </c:pt>
                <c:pt idx="28">
                  <c:v>27</c:v>
                </c:pt>
                <c:pt idx="29">
                  <c:v>28</c:v>
                </c:pt>
                <c:pt idx="30">
                  <c:v>29</c:v>
                </c:pt>
                <c:pt idx="31">
                  <c:v>30</c:v>
                </c:pt>
                <c:pt idx="32">
                  <c:v>31</c:v>
                </c:pt>
                <c:pt idx="33">
                  <c:v>32</c:v>
                </c:pt>
                <c:pt idx="34">
                  <c:v>33</c:v>
                </c:pt>
                <c:pt idx="35">
                  <c:v>34</c:v>
                </c:pt>
                <c:pt idx="36">
                  <c:v>35</c:v>
                </c:pt>
                <c:pt idx="37">
                  <c:v>36</c:v>
                </c:pt>
                <c:pt idx="38">
                  <c:v>37</c:v>
                </c:pt>
                <c:pt idx="39">
                  <c:v>38</c:v>
                </c:pt>
                <c:pt idx="40">
                  <c:v>39</c:v>
                </c:pt>
                <c:pt idx="41">
                  <c:v>40</c:v>
                </c:pt>
                <c:pt idx="42">
                  <c:v>41</c:v>
                </c:pt>
                <c:pt idx="43">
                  <c:v>42</c:v>
                </c:pt>
                <c:pt idx="44">
                  <c:v>43</c:v>
                </c:pt>
                <c:pt idx="45">
                  <c:v>44</c:v>
                </c:pt>
                <c:pt idx="46">
                  <c:v>45</c:v>
                </c:pt>
                <c:pt idx="47">
                  <c:v>46</c:v>
                </c:pt>
                <c:pt idx="48">
                  <c:v>47</c:v>
                </c:pt>
                <c:pt idx="49">
                  <c:v>48</c:v>
                </c:pt>
                <c:pt idx="50">
                  <c:v>49</c:v>
                </c:pt>
                <c:pt idx="51">
                  <c:v>50</c:v>
                </c:pt>
                <c:pt idx="52">
                  <c:v>51</c:v>
                </c:pt>
                <c:pt idx="53">
                  <c:v>52</c:v>
                </c:pt>
                <c:pt idx="54">
                  <c:v>53</c:v>
                </c:pt>
                <c:pt idx="55">
                  <c:v>54</c:v>
                </c:pt>
                <c:pt idx="56">
                  <c:v>55</c:v>
                </c:pt>
                <c:pt idx="57">
                  <c:v>56</c:v>
                </c:pt>
                <c:pt idx="58">
                  <c:v>57</c:v>
                </c:pt>
                <c:pt idx="59">
                  <c:v>58</c:v>
                </c:pt>
                <c:pt idx="60">
                  <c:v>59</c:v>
                </c:pt>
                <c:pt idx="61">
                  <c:v>60</c:v>
                </c:pt>
                <c:pt idx="62">
                  <c:v>61</c:v>
                </c:pt>
                <c:pt idx="63">
                  <c:v>62</c:v>
                </c:pt>
                <c:pt idx="64">
                  <c:v>63</c:v>
                </c:pt>
                <c:pt idx="65">
                  <c:v>64</c:v>
                </c:pt>
                <c:pt idx="66">
                  <c:v>65</c:v>
                </c:pt>
                <c:pt idx="67">
                  <c:v>66</c:v>
                </c:pt>
                <c:pt idx="68">
                  <c:v>67</c:v>
                </c:pt>
                <c:pt idx="69">
                  <c:v>68</c:v>
                </c:pt>
                <c:pt idx="70">
                  <c:v>69</c:v>
                </c:pt>
                <c:pt idx="71">
                  <c:v>70</c:v>
                </c:pt>
                <c:pt idx="72">
                  <c:v>71</c:v>
                </c:pt>
                <c:pt idx="73">
                  <c:v>72</c:v>
                </c:pt>
                <c:pt idx="74">
                  <c:v>73</c:v>
                </c:pt>
                <c:pt idx="75">
                  <c:v>74</c:v>
                </c:pt>
                <c:pt idx="76">
                  <c:v>75</c:v>
                </c:pt>
                <c:pt idx="77">
                  <c:v>76</c:v>
                </c:pt>
                <c:pt idx="78">
                  <c:v>77</c:v>
                </c:pt>
                <c:pt idx="79">
                  <c:v>78</c:v>
                </c:pt>
                <c:pt idx="80">
                  <c:v>79</c:v>
                </c:pt>
                <c:pt idx="81">
                  <c:v>80</c:v>
                </c:pt>
              </c:strCache>
            </c:strRef>
          </c:xVal>
          <c:yVal>
            <c:numRef>
              <c:f>Weibull!$F$2:$F$194</c:f>
              <c:numCache>
                <c:formatCode>General</c:formatCode>
                <c:ptCount val="193"/>
                <c:pt idx="0">
                  <c:v>0</c:v>
                </c:pt>
                <c:pt idx="1">
                  <c:v>0</c:v>
                </c:pt>
                <c:pt idx="2">
                  <c:v>0.37019028571428569</c:v>
                </c:pt>
                <c:pt idx="3">
                  <c:v>0.77815514285714305</c:v>
                </c:pt>
                <c:pt idx="4">
                  <c:v>1.3863248571428572</c:v>
                </c:pt>
                <c:pt idx="5">
                  <c:v>2.2022545714285715</c:v>
                </c:pt>
                <c:pt idx="6">
                  <c:v>3.0332941428571427</c:v>
                </c:pt>
                <c:pt idx="7">
                  <c:v>4.1891945714285725</c:v>
                </c:pt>
                <c:pt idx="8">
                  <c:v>5.5377451428571431</c:v>
                </c:pt>
                <c:pt idx="9">
                  <c:v>7.1733820000000001</c:v>
                </c:pt>
                <c:pt idx="10">
                  <c:v>9.1187698571428566</c:v>
                </c:pt>
                <c:pt idx="11">
                  <c:v>11.279472714285715</c:v>
                </c:pt>
                <c:pt idx="12">
                  <c:v>13.783923571428572</c:v>
                </c:pt>
                <c:pt idx="13">
                  <c:v>16.805885428571429</c:v>
                </c:pt>
                <c:pt idx="14">
                  <c:v>20.077159142857141</c:v>
                </c:pt>
                <c:pt idx="15">
                  <c:v>23.718623142857144</c:v>
                </c:pt>
                <c:pt idx="16">
                  <c:v>27.88137557142857</c:v>
                </c:pt>
                <c:pt idx="17">
                  <c:v>32.520087142857143</c:v>
                </c:pt>
                <c:pt idx="18">
                  <c:v>37.453439857142861</c:v>
                </c:pt>
                <c:pt idx="19">
                  <c:v>42.779647571428569</c:v>
                </c:pt>
                <c:pt idx="20">
                  <c:v>48.457158428571432</c:v>
                </c:pt>
                <c:pt idx="21">
                  <c:v>54.973263714285707</c:v>
                </c:pt>
                <c:pt idx="22">
                  <c:v>62.505503714285709</c:v>
                </c:pt>
                <c:pt idx="23">
                  <c:v>70.018856428571425</c:v>
                </c:pt>
                <c:pt idx="24">
                  <c:v>78.480349571428562</c:v>
                </c:pt>
                <c:pt idx="25">
                  <c:v>87.387582142857127</c:v>
                </c:pt>
                <c:pt idx="26">
                  <c:v>96.970978714285721</c:v>
                </c:pt>
                <c:pt idx="27">
                  <c:v>106.98500485714285</c:v>
                </c:pt>
                <c:pt idx="28">
                  <c:v>116.915927</c:v>
                </c:pt>
                <c:pt idx="29">
                  <c:v>126.63153428571428</c:v>
                </c:pt>
                <c:pt idx="30">
                  <c:v>136.94020171428573</c:v>
                </c:pt>
                <c:pt idx="31">
                  <c:v>146.65580914285715</c:v>
                </c:pt>
                <c:pt idx="32">
                  <c:v>156.17876642857141</c:v>
                </c:pt>
                <c:pt idx="33">
                  <c:v>165.07088928571432</c:v>
                </c:pt>
                <c:pt idx="34">
                  <c:v>174.04989342857144</c:v>
                </c:pt>
                <c:pt idx="35">
                  <c:v>182.90046428571429</c:v>
                </c:pt>
                <c:pt idx="36">
                  <c:v>192.05700885714288</c:v>
                </c:pt>
                <c:pt idx="37">
                  <c:v>201.07001014285714</c:v>
                </c:pt>
                <c:pt idx="38">
                  <c:v>210.94049314285712</c:v>
                </c:pt>
                <c:pt idx="39">
                  <c:v>220.98473899999999</c:v>
                </c:pt>
                <c:pt idx="40">
                  <c:v>231.01009742857141</c:v>
                </c:pt>
                <c:pt idx="41">
                  <c:v>240.78236657142858</c:v>
                </c:pt>
                <c:pt idx="42">
                  <c:v>250.57730042857148</c:v>
                </c:pt>
                <c:pt idx="43">
                  <c:v>260.07003814285719</c:v>
                </c:pt>
                <c:pt idx="44">
                  <c:v>269.63076999999998</c:v>
                </c:pt>
                <c:pt idx="45">
                  <c:v>278.43223385714288</c:v>
                </c:pt>
                <c:pt idx="46">
                  <c:v>287.15437128571432</c:v>
                </c:pt>
                <c:pt idx="47">
                  <c:v>296.07671371428569</c:v>
                </c:pt>
                <c:pt idx="48">
                  <c:v>305.41079842857141</c:v>
                </c:pt>
                <c:pt idx="49">
                  <c:v>314.34825071428577</c:v>
                </c:pt>
                <c:pt idx="50">
                  <c:v>322.70775271428579</c:v>
                </c:pt>
                <c:pt idx="51">
                  <c:v>330.64795757142861</c:v>
                </c:pt>
                <c:pt idx="52">
                  <c:v>338.48994871428567</c:v>
                </c:pt>
                <c:pt idx="53">
                  <c:v>346.4377084285714</c:v>
                </c:pt>
                <c:pt idx="54">
                  <c:v>354.79721042857136</c:v>
                </c:pt>
                <c:pt idx="55">
                  <c:v>362.72986042857144</c:v>
                </c:pt>
                <c:pt idx="56">
                  <c:v>370.92693200000002</c:v>
                </c:pt>
                <c:pt idx="57">
                  <c:v>379.46775171428573</c:v>
                </c:pt>
                <c:pt idx="58">
                  <c:v>388.06523314285715</c:v>
                </c:pt>
                <c:pt idx="59">
                  <c:v>396.76470585714281</c:v>
                </c:pt>
                <c:pt idx="60">
                  <c:v>405.52839514285716</c:v>
                </c:pt>
                <c:pt idx="61">
                  <c:v>414.93425142857137</c:v>
                </c:pt>
                <c:pt idx="62">
                  <c:v>424.241894</c:v>
                </c:pt>
                <c:pt idx="63">
                  <c:v>433.94239157142857</c:v>
                </c:pt>
                <c:pt idx="64">
                  <c:v>443.95264028571427</c:v>
                </c:pt>
                <c:pt idx="65">
                  <c:v>453.7966811428571</c:v>
                </c:pt>
                <c:pt idx="66">
                  <c:v>463.36496785714274</c:v>
                </c:pt>
                <c:pt idx="67">
                  <c:v>473.03146842857132</c:v>
                </c:pt>
                <c:pt idx="68">
                  <c:v>481.89714914285713</c:v>
                </c:pt>
                <c:pt idx="69">
                  <c:v>491.47299071428574</c:v>
                </c:pt>
                <c:pt idx="70">
                  <c:v>501.02239014285709</c:v>
                </c:pt>
                <c:pt idx="71">
                  <c:v>510.85509857142864</c:v>
                </c:pt>
                <c:pt idx="72">
                  <c:v>520.956006</c:v>
                </c:pt>
                <c:pt idx="73">
                  <c:v>531.52154014285713</c:v>
                </c:pt>
                <c:pt idx="74">
                  <c:v>541.89442428571431</c:v>
                </c:pt>
                <c:pt idx="75">
                  <c:v>552.49395557142861</c:v>
                </c:pt>
                <c:pt idx="76">
                  <c:v>562.82151028571434</c:v>
                </c:pt>
                <c:pt idx="77">
                  <c:v>572.95263742857151</c:v>
                </c:pt>
                <c:pt idx="78">
                  <c:v>582.53225642857137</c:v>
                </c:pt>
                <c:pt idx="79">
                  <c:v>592.50473071428564</c:v>
                </c:pt>
                <c:pt idx="80">
                  <c:v>601.79726342857134</c:v>
                </c:pt>
                <c:pt idx="81">
                  <c:v>611.36932757142858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0-C271-419B-86EC-CFD71898686D}"/>
            </c:ext>
          </c:extLst>
        </c:ser>
        <c:ser>
          <c:idx val="1"/>
          <c:order val="1"/>
          <c:tx>
            <c:strRef>
              <c:f>Weibull!$G$1</c:f>
              <c:strCache>
                <c:ptCount val="1"/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strRef>
              <c:f>Weibull!$B$2:$B$194</c:f>
              <c:strCache>
                <c:ptCount val="82"/>
                <c:pt idx="0">
                  <c:v>t(days)</c:v>
                </c:pt>
                <c:pt idx="1">
                  <c:v>0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  <c:pt idx="7">
                  <c:v>6</c:v>
                </c:pt>
                <c:pt idx="8">
                  <c:v>7</c:v>
                </c:pt>
                <c:pt idx="9">
                  <c:v>8</c:v>
                </c:pt>
                <c:pt idx="10">
                  <c:v>9</c:v>
                </c:pt>
                <c:pt idx="11">
                  <c:v>10</c:v>
                </c:pt>
                <c:pt idx="12">
                  <c:v>11</c:v>
                </c:pt>
                <c:pt idx="13">
                  <c:v>12</c:v>
                </c:pt>
                <c:pt idx="14">
                  <c:v>13</c:v>
                </c:pt>
                <c:pt idx="15">
                  <c:v>14</c:v>
                </c:pt>
                <c:pt idx="16">
                  <c:v>15</c:v>
                </c:pt>
                <c:pt idx="17">
                  <c:v>16</c:v>
                </c:pt>
                <c:pt idx="18">
                  <c:v>17</c:v>
                </c:pt>
                <c:pt idx="19">
                  <c:v>18</c:v>
                </c:pt>
                <c:pt idx="20">
                  <c:v>19</c:v>
                </c:pt>
                <c:pt idx="21">
                  <c:v>20</c:v>
                </c:pt>
                <c:pt idx="22">
                  <c:v>21</c:v>
                </c:pt>
                <c:pt idx="23">
                  <c:v>22</c:v>
                </c:pt>
                <c:pt idx="24">
                  <c:v>23</c:v>
                </c:pt>
                <c:pt idx="25">
                  <c:v>24</c:v>
                </c:pt>
                <c:pt idx="26">
                  <c:v>25</c:v>
                </c:pt>
                <c:pt idx="27">
                  <c:v>26</c:v>
                </c:pt>
                <c:pt idx="28">
                  <c:v>27</c:v>
                </c:pt>
                <c:pt idx="29">
                  <c:v>28</c:v>
                </c:pt>
                <c:pt idx="30">
                  <c:v>29</c:v>
                </c:pt>
                <c:pt idx="31">
                  <c:v>30</c:v>
                </c:pt>
                <c:pt idx="32">
                  <c:v>31</c:v>
                </c:pt>
                <c:pt idx="33">
                  <c:v>32</c:v>
                </c:pt>
                <c:pt idx="34">
                  <c:v>33</c:v>
                </c:pt>
                <c:pt idx="35">
                  <c:v>34</c:v>
                </c:pt>
                <c:pt idx="36">
                  <c:v>35</c:v>
                </c:pt>
                <c:pt idx="37">
                  <c:v>36</c:v>
                </c:pt>
                <c:pt idx="38">
                  <c:v>37</c:v>
                </c:pt>
                <c:pt idx="39">
                  <c:v>38</c:v>
                </c:pt>
                <c:pt idx="40">
                  <c:v>39</c:v>
                </c:pt>
                <c:pt idx="41">
                  <c:v>40</c:v>
                </c:pt>
                <c:pt idx="42">
                  <c:v>41</c:v>
                </c:pt>
                <c:pt idx="43">
                  <c:v>42</c:v>
                </c:pt>
                <c:pt idx="44">
                  <c:v>43</c:v>
                </c:pt>
                <c:pt idx="45">
                  <c:v>44</c:v>
                </c:pt>
                <c:pt idx="46">
                  <c:v>45</c:v>
                </c:pt>
                <c:pt idx="47">
                  <c:v>46</c:v>
                </c:pt>
                <c:pt idx="48">
                  <c:v>47</c:v>
                </c:pt>
                <c:pt idx="49">
                  <c:v>48</c:v>
                </c:pt>
                <c:pt idx="50">
                  <c:v>49</c:v>
                </c:pt>
                <c:pt idx="51">
                  <c:v>50</c:v>
                </c:pt>
                <c:pt idx="52">
                  <c:v>51</c:v>
                </c:pt>
                <c:pt idx="53">
                  <c:v>52</c:v>
                </c:pt>
                <c:pt idx="54">
                  <c:v>53</c:v>
                </c:pt>
                <c:pt idx="55">
                  <c:v>54</c:v>
                </c:pt>
                <c:pt idx="56">
                  <c:v>55</c:v>
                </c:pt>
                <c:pt idx="57">
                  <c:v>56</c:v>
                </c:pt>
                <c:pt idx="58">
                  <c:v>57</c:v>
                </c:pt>
                <c:pt idx="59">
                  <c:v>58</c:v>
                </c:pt>
                <c:pt idx="60">
                  <c:v>59</c:v>
                </c:pt>
                <c:pt idx="61">
                  <c:v>60</c:v>
                </c:pt>
                <c:pt idx="62">
                  <c:v>61</c:v>
                </c:pt>
                <c:pt idx="63">
                  <c:v>62</c:v>
                </c:pt>
                <c:pt idx="64">
                  <c:v>63</c:v>
                </c:pt>
                <c:pt idx="65">
                  <c:v>64</c:v>
                </c:pt>
                <c:pt idx="66">
                  <c:v>65</c:v>
                </c:pt>
                <c:pt idx="67">
                  <c:v>66</c:v>
                </c:pt>
                <c:pt idx="68">
                  <c:v>67</c:v>
                </c:pt>
                <c:pt idx="69">
                  <c:v>68</c:v>
                </c:pt>
                <c:pt idx="70">
                  <c:v>69</c:v>
                </c:pt>
                <c:pt idx="71">
                  <c:v>70</c:v>
                </c:pt>
                <c:pt idx="72">
                  <c:v>71</c:v>
                </c:pt>
                <c:pt idx="73">
                  <c:v>72</c:v>
                </c:pt>
                <c:pt idx="74">
                  <c:v>73</c:v>
                </c:pt>
                <c:pt idx="75">
                  <c:v>74</c:v>
                </c:pt>
                <c:pt idx="76">
                  <c:v>75</c:v>
                </c:pt>
                <c:pt idx="77">
                  <c:v>76</c:v>
                </c:pt>
                <c:pt idx="78">
                  <c:v>77</c:v>
                </c:pt>
                <c:pt idx="79">
                  <c:v>78</c:v>
                </c:pt>
                <c:pt idx="80">
                  <c:v>79</c:v>
                </c:pt>
                <c:pt idx="81">
                  <c:v>80</c:v>
                </c:pt>
              </c:strCache>
            </c:strRef>
          </c:xVal>
          <c:yVal>
            <c:numRef>
              <c:f>Weibull!$G$2:$G$194</c:f>
              <c:numCache>
                <c:formatCode>General</c:formatCode>
                <c:ptCount val="193"/>
                <c:pt idx="0">
                  <c:v>0</c:v>
                </c:pt>
                <c:pt idx="1">
                  <c:v>0</c:v>
                </c:pt>
                <c:pt idx="2">
                  <c:v>0.20118778806287479</c:v>
                </c:pt>
                <c:pt idx="3">
                  <c:v>1.1102414492217383</c:v>
                </c:pt>
                <c:pt idx="4">
                  <c:v>3.0140353030936327</c:v>
                </c:pt>
                <c:pt idx="5">
                  <c:v>6.1182132418157886</c:v>
                </c:pt>
                <c:pt idx="6">
                  <c:v>10.588003144016984</c:v>
                </c:pt>
                <c:pt idx="7">
                  <c:v>16.56078607583893</c:v>
                </c:pt>
                <c:pt idx="8">
                  <c:v>24.151688942686338</c:v>
                </c:pt>
                <c:pt idx="9">
                  <c:v>33.456410298339527</c:v>
                </c:pt>
                <c:pt idx="10">
                  <c:v>44.552722568979974</c:v>
                </c:pt>
                <c:pt idx="11">
                  <c:v>57.501279861381157</c:v>
                </c:pt>
                <c:pt idx="12">
                  <c:v>72.346050699043957</c:v>
                </c:pt>
                <c:pt idx="13">
                  <c:v>89.114556538023791</c:v>
                </c:pt>
                <c:pt idx="14">
                  <c:v>107.81802739635701</c:v>
                </c:pt>
                <c:pt idx="15">
                  <c:v>128.45154763700455</c:v>
                </c:pt>
                <c:pt idx="16">
                  <c:v>150.99424204987054</c:v>
                </c:pt>
                <c:pt idx="17">
                  <c:v>175.40953758543105</c:v>
                </c:pt>
                <c:pt idx="18">
                  <c:v>201.64552577929985</c:v>
                </c:pt>
                <c:pt idx="19">
                  <c:v>229.63544317381957</c:v>
                </c:pt>
                <c:pt idx="20">
                  <c:v>259.2982808524435</c:v>
                </c:pt>
                <c:pt idx="21">
                  <c:v>290.53952897606956</c:v>
                </c:pt>
                <c:pt idx="22">
                  <c:v>323.25205762350572</c:v>
                </c:pt>
                <c:pt idx="23">
                  <c:v>357.31713111479593</c:v>
                </c:pt>
                <c:pt idx="24">
                  <c:v>392.60554924878784</c:v>
                </c:pt>
                <c:pt idx="25">
                  <c:v>428.97890548163821</c:v>
                </c:pt>
                <c:pt idx="26">
                  <c:v>466.29094901040366</c:v>
                </c:pt>
                <c:pt idx="27">
                  <c:v>504.38903502414962</c:v>
                </c:pt>
                <c:pt idx="28">
                  <c:v>543.11564507291939</c:v>
                </c:pt>
                <c:pt idx="29">
                  <c:v>582.30995761466215</c:v>
                </c:pt>
                <c:pt idx="30">
                  <c:v>621.80944736280594</c:v>
                </c:pt>
                <c:pt idx="31">
                  <c:v>661.45149109855606</c:v>
                </c:pt>
                <c:pt idx="32">
                  <c:v>701.07495715055586</c:v>
                </c:pt>
                <c:pt idx="33">
                  <c:v>740.52175578887432</c:v>
                </c:pt>
                <c:pt idx="34">
                  <c:v>779.63832832801347</c:v>
                </c:pt>
                <c:pt idx="35">
                  <c:v>818.27705377047459</c:v>
                </c:pt>
                <c:pt idx="36">
                  <c:v>856.29755332211539</c:v>
                </c:pt>
                <c:pt idx="37">
                  <c:v>893.56787503496935</c:v>
                </c:pt>
                <c:pt idx="38">
                  <c:v>929.9655431332975</c:v>
                </c:pt>
                <c:pt idx="39">
                  <c:v>965.37845919560084</c:v>
                </c:pt>
                <c:pt idx="40">
                  <c:v>999.70564523203711</c:v>
                </c:pt>
                <c:pt idx="41">
                  <c:v>1032.8578217399693</c:v>
                </c:pt>
                <c:pt idx="42">
                  <c:v>1064.7578169628173</c:v>
                </c:pt>
                <c:pt idx="43">
                  <c:v>1095.340806739918</c:v>
                </c:pt>
                <c:pt idx="44">
                  <c:v>1124.5543874392849</c:v>
                </c:pt>
                <c:pt idx="45">
                  <c:v>1152.3584874355147</c:v>
                </c:pt>
                <c:pt idx="46">
                  <c:v>1178.7251253615018</c:v>
                </c:pt>
                <c:pt idx="47">
                  <c:v>1203.6380258622239</c:v>
                </c:pt>
                <c:pt idx="48">
                  <c:v>1227.0921057579233</c:v>
                </c:pt>
                <c:pt idx="49">
                  <c:v>1249.0928453393421</c:v>
                </c:pt>
                <c:pt idx="50">
                  <c:v>1269.6555609376767</c:v>
                </c:pt>
                <c:pt idx="51">
                  <c:v>1288.8045959171848</c:v>
                </c:pt>
                <c:pt idx="52">
                  <c:v>1306.5724478219602</c:v>
                </c:pt>
                <c:pt idx="53">
                  <c:v>1322.9988495754151</c:v>
                </c:pt>
                <c:pt idx="54">
                  <c:v>1338.1298223981782</c:v>
                </c:pt>
                <c:pt idx="55">
                  <c:v>1352.0167175045892</c:v>
                </c:pt>
                <c:pt idx="56">
                  <c:v>1364.7152626959992</c:v>
                </c:pt>
                <c:pt idx="57">
                  <c:v>1376.2846287345369</c:v>
                </c:pt>
                <c:pt idx="58">
                  <c:v>1386.7865289033764</c:v>
                </c:pt>
                <c:pt idx="59">
                  <c:v>1396.2843634923115</c:v>
                </c:pt>
                <c:pt idx="60">
                  <c:v>1404.8424191458903</c:v>
                </c:pt>
                <c:pt idx="61">
                  <c:v>1412.5251311309128</c:v>
                </c:pt>
                <c:pt idx="62">
                  <c:v>1419.3964146744181</c:v>
                </c:pt>
                <c:pt idx="63">
                  <c:v>1425.5190696427308</c:v>
                </c:pt>
                <c:pt idx="64">
                  <c:v>1430.9542610224605</c:v>
                </c:pt>
                <c:pt idx="65">
                  <c:v>1435.761075965459</c:v>
                </c:pt>
                <c:pt idx="66">
                  <c:v>1439.9961566050342</c:v>
                </c:pt>
                <c:pt idx="67">
                  <c:v>1443.7134064664847</c:v>
                </c:pt>
                <c:pt idx="68">
                  <c:v>1446.9637671001774</c:v>
                </c:pt>
                <c:pt idx="69">
                  <c:v>1449.7950605717001</c:v>
                </c:pt>
                <c:pt idx="70">
                  <c:v>1452.2518926557395</c:v>
                </c:pt>
                <c:pt idx="71">
                  <c:v>1454.3756109966425</c:v>
                </c:pt>
                <c:pt idx="72">
                  <c:v>1456.2043121116167</c:v>
                </c:pt>
                <c:pt idx="73">
                  <c:v>1457.7728909099326</c:v>
                </c:pt>
                <c:pt idx="74">
                  <c:v>1459.1131263669761</c:v>
                </c:pt>
                <c:pt idx="75">
                  <c:v>1460.2537971062795</c:v>
                </c:pt>
                <c:pt idx="76">
                  <c:v>1461.2208208843758</c:v>
                </c:pt>
                <c:pt idx="77">
                  <c:v>1462.0374123200486</c:v>
                </c:pt>
                <c:pt idx="78">
                  <c:v>1462.7242536385809</c:v>
                </c:pt>
                <c:pt idx="79">
                  <c:v>1463.2996736907887</c:v>
                </c:pt>
                <c:pt idx="80">
                  <c:v>1463.7798310349835</c:v>
                </c:pt>
                <c:pt idx="81">
                  <c:v>1464.1788974182377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1-C271-419B-86EC-CFD71898686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824256"/>
        <c:axId val="47826048"/>
      </c:scatterChart>
      <c:valAx>
        <c:axId val="478242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826048"/>
        <c:crosses val="autoZero"/>
        <c:crossBetween val="midCat"/>
      </c:valAx>
      <c:valAx>
        <c:axId val="478260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82425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Weibull!$O$1</c:f>
              <c:strCache>
                <c:ptCount val="1"/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strRef>
              <c:f>Weibull!$B$2:$B$194</c:f>
              <c:strCache>
                <c:ptCount val="82"/>
                <c:pt idx="0">
                  <c:v>t(days)</c:v>
                </c:pt>
                <c:pt idx="1">
                  <c:v>0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  <c:pt idx="7">
                  <c:v>6</c:v>
                </c:pt>
                <c:pt idx="8">
                  <c:v>7</c:v>
                </c:pt>
                <c:pt idx="9">
                  <c:v>8</c:v>
                </c:pt>
                <c:pt idx="10">
                  <c:v>9</c:v>
                </c:pt>
                <c:pt idx="11">
                  <c:v>10</c:v>
                </c:pt>
                <c:pt idx="12">
                  <c:v>11</c:v>
                </c:pt>
                <c:pt idx="13">
                  <c:v>12</c:v>
                </c:pt>
                <c:pt idx="14">
                  <c:v>13</c:v>
                </c:pt>
                <c:pt idx="15">
                  <c:v>14</c:v>
                </c:pt>
                <c:pt idx="16">
                  <c:v>15</c:v>
                </c:pt>
                <c:pt idx="17">
                  <c:v>16</c:v>
                </c:pt>
                <c:pt idx="18">
                  <c:v>17</c:v>
                </c:pt>
                <c:pt idx="19">
                  <c:v>18</c:v>
                </c:pt>
                <c:pt idx="20">
                  <c:v>19</c:v>
                </c:pt>
                <c:pt idx="21">
                  <c:v>20</c:v>
                </c:pt>
                <c:pt idx="22">
                  <c:v>21</c:v>
                </c:pt>
                <c:pt idx="23">
                  <c:v>22</c:v>
                </c:pt>
                <c:pt idx="24">
                  <c:v>23</c:v>
                </c:pt>
                <c:pt idx="25">
                  <c:v>24</c:v>
                </c:pt>
                <c:pt idx="26">
                  <c:v>25</c:v>
                </c:pt>
                <c:pt idx="27">
                  <c:v>26</c:v>
                </c:pt>
                <c:pt idx="28">
                  <c:v>27</c:v>
                </c:pt>
                <c:pt idx="29">
                  <c:v>28</c:v>
                </c:pt>
                <c:pt idx="30">
                  <c:v>29</c:v>
                </c:pt>
                <c:pt idx="31">
                  <c:v>30</c:v>
                </c:pt>
                <c:pt idx="32">
                  <c:v>31</c:v>
                </c:pt>
                <c:pt idx="33">
                  <c:v>32</c:v>
                </c:pt>
                <c:pt idx="34">
                  <c:v>33</c:v>
                </c:pt>
                <c:pt idx="35">
                  <c:v>34</c:v>
                </c:pt>
                <c:pt idx="36">
                  <c:v>35</c:v>
                </c:pt>
                <c:pt idx="37">
                  <c:v>36</c:v>
                </c:pt>
                <c:pt idx="38">
                  <c:v>37</c:v>
                </c:pt>
                <c:pt idx="39">
                  <c:v>38</c:v>
                </c:pt>
                <c:pt idx="40">
                  <c:v>39</c:v>
                </c:pt>
                <c:pt idx="41">
                  <c:v>40</c:v>
                </c:pt>
                <c:pt idx="42">
                  <c:v>41</c:v>
                </c:pt>
                <c:pt idx="43">
                  <c:v>42</c:v>
                </c:pt>
                <c:pt idx="44">
                  <c:v>43</c:v>
                </c:pt>
                <c:pt idx="45">
                  <c:v>44</c:v>
                </c:pt>
                <c:pt idx="46">
                  <c:v>45</c:v>
                </c:pt>
                <c:pt idx="47">
                  <c:v>46</c:v>
                </c:pt>
                <c:pt idx="48">
                  <c:v>47</c:v>
                </c:pt>
                <c:pt idx="49">
                  <c:v>48</c:v>
                </c:pt>
                <c:pt idx="50">
                  <c:v>49</c:v>
                </c:pt>
                <c:pt idx="51">
                  <c:v>50</c:v>
                </c:pt>
                <c:pt idx="52">
                  <c:v>51</c:v>
                </c:pt>
                <c:pt idx="53">
                  <c:v>52</c:v>
                </c:pt>
                <c:pt idx="54">
                  <c:v>53</c:v>
                </c:pt>
                <c:pt idx="55">
                  <c:v>54</c:v>
                </c:pt>
                <c:pt idx="56">
                  <c:v>55</c:v>
                </c:pt>
                <c:pt idx="57">
                  <c:v>56</c:v>
                </c:pt>
                <c:pt idx="58">
                  <c:v>57</c:v>
                </c:pt>
                <c:pt idx="59">
                  <c:v>58</c:v>
                </c:pt>
                <c:pt idx="60">
                  <c:v>59</c:v>
                </c:pt>
                <c:pt idx="61">
                  <c:v>60</c:v>
                </c:pt>
                <c:pt idx="62">
                  <c:v>61</c:v>
                </c:pt>
                <c:pt idx="63">
                  <c:v>62</c:v>
                </c:pt>
                <c:pt idx="64">
                  <c:v>63</c:v>
                </c:pt>
                <c:pt idx="65">
                  <c:v>64</c:v>
                </c:pt>
                <c:pt idx="66">
                  <c:v>65</c:v>
                </c:pt>
                <c:pt idx="67">
                  <c:v>66</c:v>
                </c:pt>
                <c:pt idx="68">
                  <c:v>67</c:v>
                </c:pt>
                <c:pt idx="69">
                  <c:v>68</c:v>
                </c:pt>
                <c:pt idx="70">
                  <c:v>69</c:v>
                </c:pt>
                <c:pt idx="71">
                  <c:v>70</c:v>
                </c:pt>
                <c:pt idx="72">
                  <c:v>71</c:v>
                </c:pt>
                <c:pt idx="73">
                  <c:v>72</c:v>
                </c:pt>
                <c:pt idx="74">
                  <c:v>73</c:v>
                </c:pt>
                <c:pt idx="75">
                  <c:v>74</c:v>
                </c:pt>
                <c:pt idx="76">
                  <c:v>75</c:v>
                </c:pt>
                <c:pt idx="77">
                  <c:v>76</c:v>
                </c:pt>
                <c:pt idx="78">
                  <c:v>77</c:v>
                </c:pt>
                <c:pt idx="79">
                  <c:v>78</c:v>
                </c:pt>
                <c:pt idx="80">
                  <c:v>79</c:v>
                </c:pt>
                <c:pt idx="81">
                  <c:v>80</c:v>
                </c:pt>
              </c:strCache>
            </c:strRef>
          </c:xVal>
          <c:yVal>
            <c:numRef>
              <c:f>Weibull!$O$2:$O$194</c:f>
              <c:numCache>
                <c:formatCode>General</c:formatCode>
                <c:ptCount val="193"/>
                <c:pt idx="0">
                  <c:v>0</c:v>
                </c:pt>
                <c:pt idx="1">
                  <c:v>0</c:v>
                </c:pt>
                <c:pt idx="2">
                  <c:v>0.13221085714285719</c:v>
                </c:pt>
                <c:pt idx="3">
                  <c:v>0.16998542857142884</c:v>
                </c:pt>
                <c:pt idx="4">
                  <c:v>0.3701902857142858</c:v>
                </c:pt>
                <c:pt idx="5">
                  <c:v>0.57795028571428575</c:v>
                </c:pt>
                <c:pt idx="6">
                  <c:v>0.5930601428571427</c:v>
                </c:pt>
                <c:pt idx="7">
                  <c:v>0.91792100000000088</c:v>
                </c:pt>
                <c:pt idx="8">
                  <c:v>1.1105711428571421</c:v>
                </c:pt>
                <c:pt idx="9">
                  <c:v>1.3976574285714285</c:v>
                </c:pt>
                <c:pt idx="10">
                  <c:v>1.7074084285714288</c:v>
                </c:pt>
                <c:pt idx="11">
                  <c:v>1.9227234285714301</c:v>
                </c:pt>
                <c:pt idx="12">
                  <c:v>2.2664714285714282</c:v>
                </c:pt>
                <c:pt idx="13">
                  <c:v>2.7839824285714272</c:v>
                </c:pt>
                <c:pt idx="14">
                  <c:v>3.0332942857142839</c:v>
                </c:pt>
                <c:pt idx="15">
                  <c:v>3.4034845714285744</c:v>
                </c:pt>
                <c:pt idx="16">
                  <c:v>3.9247729999999983</c:v>
                </c:pt>
                <c:pt idx="17">
                  <c:v>4.400732142857148</c:v>
                </c:pt>
                <c:pt idx="18">
                  <c:v>4.6953732857142896</c:v>
                </c:pt>
                <c:pt idx="19">
                  <c:v>5.0882282857142798</c:v>
                </c:pt>
                <c:pt idx="20">
                  <c:v>5.4395314285714349</c:v>
                </c:pt>
                <c:pt idx="21">
                  <c:v>6.2781258571428467</c:v>
                </c:pt>
                <c:pt idx="22">
                  <c:v>7.2942605714285733</c:v>
                </c:pt>
                <c:pt idx="23">
                  <c:v>7.2753732857142879</c:v>
                </c:pt>
                <c:pt idx="24">
                  <c:v>8.2235137142857084</c:v>
                </c:pt>
                <c:pt idx="25">
                  <c:v>8.6692531428571371</c:v>
                </c:pt>
                <c:pt idx="26">
                  <c:v>9.3454171428571655</c:v>
                </c:pt>
                <c:pt idx="27">
                  <c:v>9.7760467142857053</c:v>
                </c:pt>
                <c:pt idx="28">
                  <c:v>9.6929427142857136</c:v>
                </c:pt>
                <c:pt idx="29">
                  <c:v>9.4776278571428563</c:v>
                </c:pt>
                <c:pt idx="30">
                  <c:v>10.070688000000011</c:v>
                </c:pt>
                <c:pt idx="31">
                  <c:v>9.4776279999999886</c:v>
                </c:pt>
                <c:pt idx="32">
                  <c:v>9.2849778571428274</c:v>
                </c:pt>
                <c:pt idx="33">
                  <c:v>8.65414342857148</c:v>
                </c:pt>
                <c:pt idx="34">
                  <c:v>8.7410247142856932</c:v>
                </c:pt>
                <c:pt idx="35">
                  <c:v>8.6125914285714273</c:v>
                </c:pt>
                <c:pt idx="36">
                  <c:v>8.9185651428571546</c:v>
                </c:pt>
                <c:pt idx="37">
                  <c:v>8.7750218571428391</c:v>
                </c:pt>
                <c:pt idx="38">
                  <c:v>9.6325035714285505</c:v>
                </c:pt>
                <c:pt idx="39">
                  <c:v>9.8062664285714405</c:v>
                </c:pt>
                <c:pt idx="40">
                  <c:v>9.7873789999999943</c:v>
                </c:pt>
                <c:pt idx="41">
                  <c:v>9.534289714285741</c:v>
                </c:pt>
                <c:pt idx="42">
                  <c:v>9.5569544285714656</c:v>
                </c:pt>
                <c:pt idx="43">
                  <c:v>9.2547582857143098</c:v>
                </c:pt>
                <c:pt idx="44">
                  <c:v>9.3227524285713699</c:v>
                </c:pt>
                <c:pt idx="45">
                  <c:v>8.5634844285714635</c:v>
                </c:pt>
                <c:pt idx="46">
                  <c:v>8.484158000000015</c:v>
                </c:pt>
                <c:pt idx="47">
                  <c:v>8.6843629999999408</c:v>
                </c:pt>
                <c:pt idx="48">
                  <c:v>9.0961052857142946</c:v>
                </c:pt>
                <c:pt idx="49">
                  <c:v>8.6994728571429292</c:v>
                </c:pt>
                <c:pt idx="50">
                  <c:v>8.1215225714285921</c:v>
                </c:pt>
                <c:pt idx="51">
                  <c:v>7.7022254285713885</c:v>
                </c:pt>
                <c:pt idx="52">
                  <c:v>7.6040117142856403</c:v>
                </c:pt>
                <c:pt idx="53">
                  <c:v>7.7097802857142952</c:v>
                </c:pt>
                <c:pt idx="54">
                  <c:v>8.1215225714285353</c:v>
                </c:pt>
                <c:pt idx="55">
                  <c:v>7.6946705714286523</c:v>
                </c:pt>
                <c:pt idx="56">
                  <c:v>7.9590921428571519</c:v>
                </c:pt>
                <c:pt idx="57">
                  <c:v>8.3028402857142751</c:v>
                </c:pt>
                <c:pt idx="58">
                  <c:v>8.3595019999999991</c:v>
                </c:pt>
                <c:pt idx="59">
                  <c:v>8.4614932857142335</c:v>
                </c:pt>
                <c:pt idx="60">
                  <c:v>8.5257098571429211</c:v>
                </c:pt>
                <c:pt idx="61">
                  <c:v>9.1678768571427796</c:v>
                </c:pt>
                <c:pt idx="62">
                  <c:v>9.0696631428572019</c:v>
                </c:pt>
                <c:pt idx="63">
                  <c:v>9.4625181428571423</c:v>
                </c:pt>
                <c:pt idx="64">
                  <c:v>9.7722692857142661</c:v>
                </c:pt>
                <c:pt idx="65">
                  <c:v>9.606061428571401</c:v>
                </c:pt>
                <c:pt idx="66">
                  <c:v>9.3303072857142197</c:v>
                </c:pt>
                <c:pt idx="67">
                  <c:v>9.4285211428571429</c:v>
                </c:pt>
                <c:pt idx="68">
                  <c:v>8.6277012857143873</c:v>
                </c:pt>
                <c:pt idx="69">
                  <c:v>9.3378621428571833</c:v>
                </c:pt>
                <c:pt idx="70">
                  <c:v>9.3114199999999201</c:v>
                </c:pt>
                <c:pt idx="71">
                  <c:v>9.5947290000001217</c:v>
                </c:pt>
                <c:pt idx="72">
                  <c:v>9.8629279999999326</c:v>
                </c:pt>
                <c:pt idx="73">
                  <c:v>10.327554714285704</c:v>
                </c:pt>
                <c:pt idx="74">
                  <c:v>10.134904714285746</c:v>
                </c:pt>
                <c:pt idx="75">
                  <c:v>10.361551857142878</c:v>
                </c:pt>
                <c:pt idx="76">
                  <c:v>10.089575285714297</c:v>
                </c:pt>
                <c:pt idx="77">
                  <c:v>9.8931477142857389</c:v>
                </c:pt>
                <c:pt idx="78">
                  <c:v>9.3416395714284377</c:v>
                </c:pt>
                <c:pt idx="79">
                  <c:v>9.7344948571428418</c:v>
                </c:pt>
                <c:pt idx="80">
                  <c:v>9.0545532857142703</c:v>
                </c:pt>
                <c:pt idx="81">
                  <c:v>9.3340847142858152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0-0C27-449B-A980-EA3DA33C19CB}"/>
            </c:ext>
          </c:extLst>
        </c:ser>
        <c:ser>
          <c:idx val="1"/>
          <c:order val="1"/>
          <c:tx>
            <c:strRef>
              <c:f>Weibull!$P$1</c:f>
              <c:strCache>
                <c:ptCount val="1"/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strRef>
              <c:f>Weibull!$B$2:$B$194</c:f>
              <c:strCache>
                <c:ptCount val="82"/>
                <c:pt idx="0">
                  <c:v>t(days)</c:v>
                </c:pt>
                <c:pt idx="1">
                  <c:v>0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  <c:pt idx="7">
                  <c:v>6</c:v>
                </c:pt>
                <c:pt idx="8">
                  <c:v>7</c:v>
                </c:pt>
                <c:pt idx="9">
                  <c:v>8</c:v>
                </c:pt>
                <c:pt idx="10">
                  <c:v>9</c:v>
                </c:pt>
                <c:pt idx="11">
                  <c:v>10</c:v>
                </c:pt>
                <c:pt idx="12">
                  <c:v>11</c:v>
                </c:pt>
                <c:pt idx="13">
                  <c:v>12</c:v>
                </c:pt>
                <c:pt idx="14">
                  <c:v>13</c:v>
                </c:pt>
                <c:pt idx="15">
                  <c:v>14</c:v>
                </c:pt>
                <c:pt idx="16">
                  <c:v>15</c:v>
                </c:pt>
                <c:pt idx="17">
                  <c:v>16</c:v>
                </c:pt>
                <c:pt idx="18">
                  <c:v>17</c:v>
                </c:pt>
                <c:pt idx="19">
                  <c:v>18</c:v>
                </c:pt>
                <c:pt idx="20">
                  <c:v>19</c:v>
                </c:pt>
                <c:pt idx="21">
                  <c:v>20</c:v>
                </c:pt>
                <c:pt idx="22">
                  <c:v>21</c:v>
                </c:pt>
                <c:pt idx="23">
                  <c:v>22</c:v>
                </c:pt>
                <c:pt idx="24">
                  <c:v>23</c:v>
                </c:pt>
                <c:pt idx="25">
                  <c:v>24</c:v>
                </c:pt>
                <c:pt idx="26">
                  <c:v>25</c:v>
                </c:pt>
                <c:pt idx="27">
                  <c:v>26</c:v>
                </c:pt>
                <c:pt idx="28">
                  <c:v>27</c:v>
                </c:pt>
                <c:pt idx="29">
                  <c:v>28</c:v>
                </c:pt>
                <c:pt idx="30">
                  <c:v>29</c:v>
                </c:pt>
                <c:pt idx="31">
                  <c:v>30</c:v>
                </c:pt>
                <c:pt idx="32">
                  <c:v>31</c:v>
                </c:pt>
                <c:pt idx="33">
                  <c:v>32</c:v>
                </c:pt>
                <c:pt idx="34">
                  <c:v>33</c:v>
                </c:pt>
                <c:pt idx="35">
                  <c:v>34</c:v>
                </c:pt>
                <c:pt idx="36">
                  <c:v>35</c:v>
                </c:pt>
                <c:pt idx="37">
                  <c:v>36</c:v>
                </c:pt>
                <c:pt idx="38">
                  <c:v>37</c:v>
                </c:pt>
                <c:pt idx="39">
                  <c:v>38</c:v>
                </c:pt>
                <c:pt idx="40">
                  <c:v>39</c:v>
                </c:pt>
                <c:pt idx="41">
                  <c:v>40</c:v>
                </c:pt>
                <c:pt idx="42">
                  <c:v>41</c:v>
                </c:pt>
                <c:pt idx="43">
                  <c:v>42</c:v>
                </c:pt>
                <c:pt idx="44">
                  <c:v>43</c:v>
                </c:pt>
                <c:pt idx="45">
                  <c:v>44</c:v>
                </c:pt>
                <c:pt idx="46">
                  <c:v>45</c:v>
                </c:pt>
                <c:pt idx="47">
                  <c:v>46</c:v>
                </c:pt>
                <c:pt idx="48">
                  <c:v>47</c:v>
                </c:pt>
                <c:pt idx="49">
                  <c:v>48</c:v>
                </c:pt>
                <c:pt idx="50">
                  <c:v>49</c:v>
                </c:pt>
                <c:pt idx="51">
                  <c:v>50</c:v>
                </c:pt>
                <c:pt idx="52">
                  <c:v>51</c:v>
                </c:pt>
                <c:pt idx="53">
                  <c:v>52</c:v>
                </c:pt>
                <c:pt idx="54">
                  <c:v>53</c:v>
                </c:pt>
                <c:pt idx="55">
                  <c:v>54</c:v>
                </c:pt>
                <c:pt idx="56">
                  <c:v>55</c:v>
                </c:pt>
                <c:pt idx="57">
                  <c:v>56</c:v>
                </c:pt>
                <c:pt idx="58">
                  <c:v>57</c:v>
                </c:pt>
                <c:pt idx="59">
                  <c:v>58</c:v>
                </c:pt>
                <c:pt idx="60">
                  <c:v>59</c:v>
                </c:pt>
                <c:pt idx="61">
                  <c:v>60</c:v>
                </c:pt>
                <c:pt idx="62">
                  <c:v>61</c:v>
                </c:pt>
                <c:pt idx="63">
                  <c:v>62</c:v>
                </c:pt>
                <c:pt idx="64">
                  <c:v>63</c:v>
                </c:pt>
                <c:pt idx="65">
                  <c:v>64</c:v>
                </c:pt>
                <c:pt idx="66">
                  <c:v>65</c:v>
                </c:pt>
                <c:pt idx="67">
                  <c:v>66</c:v>
                </c:pt>
                <c:pt idx="68">
                  <c:v>67</c:v>
                </c:pt>
                <c:pt idx="69">
                  <c:v>68</c:v>
                </c:pt>
                <c:pt idx="70">
                  <c:v>69</c:v>
                </c:pt>
                <c:pt idx="71">
                  <c:v>70</c:v>
                </c:pt>
                <c:pt idx="72">
                  <c:v>71</c:v>
                </c:pt>
                <c:pt idx="73">
                  <c:v>72</c:v>
                </c:pt>
                <c:pt idx="74">
                  <c:v>73</c:v>
                </c:pt>
                <c:pt idx="75">
                  <c:v>74</c:v>
                </c:pt>
                <c:pt idx="76">
                  <c:v>75</c:v>
                </c:pt>
                <c:pt idx="77">
                  <c:v>76</c:v>
                </c:pt>
                <c:pt idx="78">
                  <c:v>77</c:v>
                </c:pt>
                <c:pt idx="79">
                  <c:v>78</c:v>
                </c:pt>
                <c:pt idx="80">
                  <c:v>79</c:v>
                </c:pt>
                <c:pt idx="81">
                  <c:v>80</c:v>
                </c:pt>
              </c:strCache>
            </c:strRef>
          </c:xVal>
          <c:yVal>
            <c:numRef>
              <c:f>Weibull!$P$2:$P$194</c:f>
              <c:numCache>
                <c:formatCode>General</c:formatCode>
                <c:ptCount val="193"/>
                <c:pt idx="0">
                  <c:v>0</c:v>
                </c:pt>
                <c:pt idx="1">
                  <c:v>0</c:v>
                </c:pt>
                <c:pt idx="2">
                  <c:v>1.3434476043293149E-2</c:v>
                </c:pt>
                <c:pt idx="3">
                  <c:v>7.4114268482555132E-2</c:v>
                </c:pt>
                <c:pt idx="4">
                  <c:v>0.20107137723342011</c:v>
                </c:pt>
                <c:pt idx="5">
                  <c:v>0.40772283027375938</c:v>
                </c:pt>
                <c:pt idx="6">
                  <c:v>0.7045112704692571</c:v>
                </c:pt>
                <c:pt idx="7">
                  <c:v>1.0996650691683805</c:v>
                </c:pt>
                <c:pt idx="8">
                  <c:v>1.5994993126627211</c:v>
                </c:pt>
                <c:pt idx="9">
                  <c:v>2.2085401945666527</c:v>
                </c:pt>
                <c:pt idx="10">
                  <c:v>2.9295707656413374</c:v>
                </c:pt>
                <c:pt idx="11">
                  <c:v>3.7636416684163549</c:v>
                </c:pt>
                <c:pt idx="12">
                  <c:v>4.7100697446499167</c:v>
                </c:pt>
                <c:pt idx="13">
                  <c:v>5.7664380292935959</c:v>
                </c:pt>
                <c:pt idx="14">
                  <c:v>6.9286058070671679</c:v>
                </c:pt>
                <c:pt idx="15">
                  <c:v>8.1907345920869261</c:v>
                </c:pt>
                <c:pt idx="16">
                  <c:v>9.5453340469132755</c:v>
                </c:pt>
                <c:pt idx="17">
                  <c:v>10.983330505094456</c:v>
                </c:pt>
                <c:pt idx="18">
                  <c:v>12.494159668006059</c:v>
                </c:pt>
                <c:pt idx="19">
                  <c:v>14.065884096273111</c:v>
                </c:pt>
                <c:pt idx="20">
                  <c:v>15.685335251145142</c:v>
                </c:pt>
                <c:pt idx="21">
                  <c:v>17.338279036515576</c:v>
                </c:pt>
                <c:pt idx="22">
                  <c:v>19.009603040418938</c:v>
                </c:pt>
                <c:pt idx="23">
                  <c:v>20.683522978765847</c:v>
                </c:pt>
                <c:pt idx="24">
                  <c:v>22.343805212690039</c:v>
                </c:pt>
                <c:pt idx="25">
                  <c:v>23.97400165619645</c:v>
                </c:pt>
                <c:pt idx="26">
                  <c:v>25.557692925989024</c:v>
                </c:pt>
                <c:pt idx="27">
                  <c:v>27.078735223307056</c:v>
                </c:pt>
                <c:pt idx="28">
                  <c:v>28.521506189786447</c:v>
                </c:pt>
                <c:pt idx="29">
                  <c:v>29.871144854957329</c:v>
                </c:pt>
                <c:pt idx="30">
                  <c:v>31.113780798152387</c:v>
                </c:pt>
                <c:pt idx="31">
                  <c:v>32.236747784951461</c:v>
                </c:pt>
                <c:pt idx="32">
                  <c:v>33.228777406555274</c:v>
                </c:pt>
                <c:pt idx="33">
                  <c:v>34.080168644314035</c:v>
                </c:pt>
                <c:pt idx="34">
                  <c:v>34.782929791614471</c:v>
                </c:pt>
                <c:pt idx="35">
                  <c:v>35.330889778125702</c:v>
                </c:pt>
                <c:pt idx="36">
                  <c:v>35.719776640144964</c:v>
                </c:pt>
                <c:pt idx="37">
                  <c:v>35.94726164554087</c:v>
                </c:pt>
                <c:pt idx="38">
                  <c:v>36.012968390230064</c:v>
                </c:pt>
                <c:pt idx="39">
                  <c:v>35.918447011257356</c:v>
                </c:pt>
                <c:pt idx="40">
                  <c:v>35.667114484577816</c:v>
                </c:pt>
                <c:pt idx="41">
                  <c:v>35.264162768832499</c:v>
                </c:pt>
                <c:pt idx="42">
                  <c:v>34.716437296003463</c:v>
                </c:pt>
                <c:pt idx="43">
                  <c:v>34.032288973892662</c:v>
                </c:pt>
                <c:pt idx="44">
                  <c:v>33.221403434589206</c:v>
                </c:pt>
                <c:pt idx="45">
                  <c:v>32.294611721487797</c:v>
                </c:pt>
                <c:pt idx="46">
                  <c:v>31.263686942904485</c:v>
                </c:pt>
                <c:pt idx="47">
                  <c:v>30.141131625102286</c:v>
                </c:pt>
                <c:pt idx="48">
                  <c:v>28.939960568310511</c:v>
                </c:pt>
                <c:pt idx="49">
                  <c:v>27.673483947390945</c:v>
                </c:pt>
                <c:pt idx="50">
                  <c:v>26.355095209895534</c:v>
                </c:pt>
                <c:pt idx="51">
                  <c:v>24.998068018222934</c:v>
                </c:pt>
                <c:pt idx="52">
                  <c:v>23.61536607290757</c:v>
                </c:pt>
                <c:pt idx="53">
                  <c:v>22.219469157305053</c:v>
                </c:pt>
                <c:pt idx="54">
                  <c:v>20.822218178934452</c:v>
                </c:pt>
                <c:pt idx="55">
                  <c:v>19.434681369910663</c:v>
                </c:pt>
                <c:pt idx="56">
                  <c:v>18.06704316938011</c:v>
                </c:pt>
                <c:pt idx="57">
                  <c:v>16.728516665695615</c:v>
                </c:pt>
                <c:pt idx="58">
                  <c:v>15.427279845392693</c:v>
                </c:pt>
                <c:pt idx="59">
                  <c:v>14.170435298432276</c:v>
                </c:pt>
                <c:pt idx="60">
                  <c:v>12.963992481034383</c:v>
                </c:pt>
                <c:pt idx="61">
                  <c:v>11.81287115243418</c:v>
                </c:pt>
                <c:pt idx="62">
                  <c:v>10.72092419069943</c:v>
                </c:pt>
                <c:pt idx="63">
                  <c:v>9.6909776627635384</c:v>
                </c:pt>
                <c:pt idx="64">
                  <c:v>8.7248857791473675</c:v>
                </c:pt>
                <c:pt idx="65">
                  <c:v>7.8235982053312485</c:v>
                </c:pt>
                <c:pt idx="66">
                  <c:v>6.9872371272344598</c:v>
                </c:pt>
                <c:pt idx="67">
                  <c:v>6.2151814728871555</c:v>
                </c:pt>
                <c:pt idx="68">
                  <c:v>5.5061557689541312</c:v>
                </c:pt>
                <c:pt idx="69">
                  <c:v>4.8583212502578235</c:v>
                </c:pt>
                <c:pt idx="70">
                  <c:v>4.2693670324736752</c:v>
                </c:pt>
                <c:pt idx="71">
                  <c:v>3.7365993915298752</c:v>
                </c:pt>
                <c:pt idx="72">
                  <c:v>3.2570274564038031</c:v>
                </c:pt>
                <c:pt idx="73">
                  <c:v>2.8274439035805203</c:v>
                </c:pt>
                <c:pt idx="74">
                  <c:v>2.4444995305971742</c:v>
                </c:pt>
                <c:pt idx="75">
                  <c:v>2.104770872926502</c:v>
                </c:pt>
                <c:pt idx="76">
                  <c:v>1.8048203042314024</c:v>
                </c:pt>
                <c:pt idx="77">
                  <c:v>1.5412483174196845</c:v>
                </c:pt>
                <c:pt idx="78">
                  <c:v>1.3107379171238935</c:v>
                </c:pt>
                <c:pt idx="79">
                  <c:v>1.1100912589600793</c:v>
                </c:pt>
                <c:pt idx="80">
                  <c:v>0.93625884444206975</c:v>
                </c:pt>
                <c:pt idx="81">
                  <c:v>0.78636172144689709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1-0C27-449B-A980-EA3DA33C19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837184"/>
        <c:axId val="47838720"/>
      </c:scatterChart>
      <c:valAx>
        <c:axId val="478371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838720"/>
        <c:crosses val="autoZero"/>
        <c:crossBetween val="midCat"/>
      </c:valAx>
      <c:valAx>
        <c:axId val="478387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8371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'power_normal!'!$F$1</c:f>
              <c:strCache>
                <c:ptCount val="1"/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strRef>
              <c:f>'power_normal!'!$C$2:$C$84</c:f>
              <c:strCache>
                <c:ptCount val="83"/>
                <c:pt idx="0">
                  <c:v>exp(x)</c:v>
                </c:pt>
                <c:pt idx="1">
                  <c:v>1</c:v>
                </c:pt>
                <c:pt idx="2">
                  <c:v>2.718281828</c:v>
                </c:pt>
                <c:pt idx="3">
                  <c:v>7.389056099</c:v>
                </c:pt>
                <c:pt idx="4">
                  <c:v>20.08553692</c:v>
                </c:pt>
                <c:pt idx="5">
                  <c:v>54.59815003</c:v>
                </c:pt>
                <c:pt idx="6">
                  <c:v>148.4131591</c:v>
                </c:pt>
                <c:pt idx="7">
                  <c:v>403.4287935</c:v>
                </c:pt>
                <c:pt idx="8">
                  <c:v>1096.633158</c:v>
                </c:pt>
                <c:pt idx="9">
                  <c:v>2980.957987</c:v>
                </c:pt>
                <c:pt idx="10">
                  <c:v>8103.083928</c:v>
                </c:pt>
                <c:pt idx="11">
                  <c:v>22026.46579</c:v>
                </c:pt>
                <c:pt idx="12">
                  <c:v>59874.14172</c:v>
                </c:pt>
                <c:pt idx="13">
                  <c:v>162754.7914</c:v>
                </c:pt>
                <c:pt idx="14">
                  <c:v>442413.392</c:v>
                </c:pt>
                <c:pt idx="15">
                  <c:v>1202604.284</c:v>
                </c:pt>
                <c:pt idx="16">
                  <c:v>3269017.372</c:v>
                </c:pt>
                <c:pt idx="17">
                  <c:v>8886110.521</c:v>
                </c:pt>
                <c:pt idx="18">
                  <c:v>24154952.75</c:v>
                </c:pt>
                <c:pt idx="19">
                  <c:v>65659969.14</c:v>
                </c:pt>
                <c:pt idx="20">
                  <c:v>178482301</c:v>
                </c:pt>
                <c:pt idx="21">
                  <c:v>485165195.4</c:v>
                </c:pt>
                <c:pt idx="22">
                  <c:v>1318815734</c:v>
                </c:pt>
                <c:pt idx="23">
                  <c:v>3584912846</c:v>
                </c:pt>
                <c:pt idx="24">
                  <c:v>9744803446</c:v>
                </c:pt>
                <c:pt idx="25">
                  <c:v>26489122130</c:v>
                </c:pt>
                <c:pt idx="26">
                  <c:v>72004899337</c:v>
                </c:pt>
                <c:pt idx="27">
                  <c:v>1.9573E+11</c:v>
                </c:pt>
                <c:pt idx="28">
                  <c:v>5.32048E+11</c:v>
                </c:pt>
                <c:pt idx="29">
                  <c:v>1.44626E+12</c:v>
                </c:pt>
                <c:pt idx="30">
                  <c:v>3.93133E+12</c:v>
                </c:pt>
                <c:pt idx="31">
                  <c:v>1.06865E+13</c:v>
                </c:pt>
                <c:pt idx="32">
                  <c:v>2.90488E+13</c:v>
                </c:pt>
                <c:pt idx="33">
                  <c:v>7.8963E+13</c:v>
                </c:pt>
                <c:pt idx="34">
                  <c:v>2.14644E+14</c:v>
                </c:pt>
                <c:pt idx="35">
                  <c:v>5.83462E+14</c:v>
                </c:pt>
                <c:pt idx="36">
                  <c:v>1.58601E+15</c:v>
                </c:pt>
                <c:pt idx="37">
                  <c:v>4.31123E+15</c:v>
                </c:pt>
                <c:pt idx="38">
                  <c:v>1.17191E+16</c:v>
                </c:pt>
                <c:pt idx="39">
                  <c:v>3.18559E+16</c:v>
                </c:pt>
                <c:pt idx="40">
                  <c:v>8.65934E+16</c:v>
                </c:pt>
                <c:pt idx="41">
                  <c:v>2.35385E+17</c:v>
                </c:pt>
                <c:pt idx="42">
                  <c:v>6.39843E+17</c:v>
                </c:pt>
                <c:pt idx="43">
                  <c:v>1.73927E+18</c:v>
                </c:pt>
                <c:pt idx="44">
                  <c:v>4.72784E+18</c:v>
                </c:pt>
                <c:pt idx="45">
                  <c:v>1.28516E+19</c:v>
                </c:pt>
                <c:pt idx="46">
                  <c:v>3.49343E+19</c:v>
                </c:pt>
                <c:pt idx="47">
                  <c:v>9.49612E+19</c:v>
                </c:pt>
                <c:pt idx="48">
                  <c:v>2.58131E+20</c:v>
                </c:pt>
                <c:pt idx="49">
                  <c:v>7.01674E+20</c:v>
                </c:pt>
                <c:pt idx="50">
                  <c:v>1.90735E+21</c:v>
                </c:pt>
                <c:pt idx="51">
                  <c:v>5.18471E+21</c:v>
                </c:pt>
                <c:pt idx="52">
                  <c:v>1.40935E+22</c:v>
                </c:pt>
                <c:pt idx="53">
                  <c:v>3.83101E+22</c:v>
                </c:pt>
                <c:pt idx="54">
                  <c:v>1.04138E+23</c:v>
                </c:pt>
                <c:pt idx="55">
                  <c:v>2.83075E+23</c:v>
                </c:pt>
                <c:pt idx="56">
                  <c:v>7.69479E+23</c:v>
                </c:pt>
                <c:pt idx="57">
                  <c:v>2.09166E+24</c:v>
                </c:pt>
                <c:pt idx="58">
                  <c:v>5.68572E+24</c:v>
                </c:pt>
                <c:pt idx="59">
                  <c:v>1.54554E+25</c:v>
                </c:pt>
                <c:pt idx="60">
                  <c:v>4.20121E+25</c:v>
                </c:pt>
                <c:pt idx="61">
                  <c:v>1.14201E+26</c:v>
                </c:pt>
                <c:pt idx="62">
                  <c:v>3.1043E+26</c:v>
                </c:pt>
                <c:pt idx="63">
                  <c:v>8.43836E+26</c:v>
                </c:pt>
                <c:pt idx="64">
                  <c:v>2.29378E+27</c:v>
                </c:pt>
                <c:pt idx="65">
                  <c:v>6.23515E+27</c:v>
                </c:pt>
                <c:pt idx="66">
                  <c:v>1.69489E+28</c:v>
                </c:pt>
                <c:pt idx="67">
                  <c:v>4.60719E+28</c:v>
                </c:pt>
                <c:pt idx="68">
                  <c:v>1.25236E+29</c:v>
                </c:pt>
                <c:pt idx="69">
                  <c:v>3.40428E+29</c:v>
                </c:pt>
                <c:pt idx="70">
                  <c:v>9.25378E+29</c:v>
                </c:pt>
                <c:pt idx="71">
                  <c:v>2.51544E+30</c:v>
                </c:pt>
                <c:pt idx="72">
                  <c:v>6.83767E+30</c:v>
                </c:pt>
                <c:pt idx="73">
                  <c:v>1.85867E+31</c:v>
                </c:pt>
                <c:pt idx="74">
                  <c:v>5.05239E+31</c:v>
                </c:pt>
                <c:pt idx="75">
                  <c:v>1.37338E+32</c:v>
                </c:pt>
                <c:pt idx="76">
                  <c:v>3.73324E+32</c:v>
                </c:pt>
                <c:pt idx="77">
                  <c:v>1.0148E+33</c:v>
                </c:pt>
                <c:pt idx="78">
                  <c:v>2.75851E+33</c:v>
                </c:pt>
                <c:pt idx="79">
                  <c:v>7.49842E+33</c:v>
                </c:pt>
                <c:pt idx="80">
                  <c:v>2.03828E+34</c:v>
                </c:pt>
                <c:pt idx="81">
                  <c:v>5.54062E+34</c:v>
                </c:pt>
                <c:pt idx="82">
                  <c:v>1.5061E+35</c:v>
                </c:pt>
              </c:strCache>
            </c:strRef>
          </c:xVal>
          <c:yVal>
            <c:numRef>
              <c:f>'power_normal!'!$F$2:$F$84</c:f>
              <c:numCache>
                <c:formatCode>General</c:formatCode>
                <c:ptCount val="83"/>
                <c:pt idx="0">
                  <c:v>0</c:v>
                </c:pt>
                <c:pt idx="1">
                  <c:v>0</c:v>
                </c:pt>
                <c:pt idx="2">
                  <c:v>0.37019028571428569</c:v>
                </c:pt>
                <c:pt idx="3">
                  <c:v>0.77815514285714305</c:v>
                </c:pt>
                <c:pt idx="4">
                  <c:v>1.3863248571428572</c:v>
                </c:pt>
                <c:pt idx="5">
                  <c:v>2.2022545714285715</c:v>
                </c:pt>
                <c:pt idx="6">
                  <c:v>3.0332941428571427</c:v>
                </c:pt>
                <c:pt idx="7">
                  <c:v>4.1891945714285725</c:v>
                </c:pt>
                <c:pt idx="8">
                  <c:v>5.5377451428571431</c:v>
                </c:pt>
                <c:pt idx="9">
                  <c:v>7.1733820000000001</c:v>
                </c:pt>
                <c:pt idx="10">
                  <c:v>9.1187698571428566</c:v>
                </c:pt>
                <c:pt idx="11">
                  <c:v>11.279472714285715</c:v>
                </c:pt>
                <c:pt idx="12">
                  <c:v>13.783923571428572</c:v>
                </c:pt>
                <c:pt idx="13">
                  <c:v>16.805885428571429</c:v>
                </c:pt>
                <c:pt idx="14">
                  <c:v>20.077159142857141</c:v>
                </c:pt>
                <c:pt idx="15">
                  <c:v>23.718623142857144</c:v>
                </c:pt>
                <c:pt idx="16">
                  <c:v>27.88137557142857</c:v>
                </c:pt>
                <c:pt idx="17">
                  <c:v>32.520087142857143</c:v>
                </c:pt>
                <c:pt idx="18">
                  <c:v>37.453439857142861</c:v>
                </c:pt>
                <c:pt idx="19">
                  <c:v>42.779647571428569</c:v>
                </c:pt>
                <c:pt idx="20">
                  <c:v>48.457158428571432</c:v>
                </c:pt>
                <c:pt idx="21">
                  <c:v>54.973263714285707</c:v>
                </c:pt>
                <c:pt idx="22">
                  <c:v>62.505503714285709</c:v>
                </c:pt>
                <c:pt idx="23">
                  <c:v>70.018856428571425</c:v>
                </c:pt>
                <c:pt idx="24">
                  <c:v>78.480349571428562</c:v>
                </c:pt>
                <c:pt idx="25">
                  <c:v>87.387582142857127</c:v>
                </c:pt>
                <c:pt idx="26">
                  <c:v>96.970978714285721</c:v>
                </c:pt>
                <c:pt idx="27">
                  <c:v>106.98500485714285</c:v>
                </c:pt>
                <c:pt idx="28">
                  <c:v>116.915927</c:v>
                </c:pt>
                <c:pt idx="29">
                  <c:v>126.63153428571428</c:v>
                </c:pt>
                <c:pt idx="30">
                  <c:v>136.94020171428573</c:v>
                </c:pt>
                <c:pt idx="31">
                  <c:v>146.65580914285715</c:v>
                </c:pt>
                <c:pt idx="32">
                  <c:v>156.17876642857141</c:v>
                </c:pt>
                <c:pt idx="33">
                  <c:v>165.07088928571432</c:v>
                </c:pt>
                <c:pt idx="34">
                  <c:v>174.04989342857144</c:v>
                </c:pt>
                <c:pt idx="35">
                  <c:v>182.90046428571429</c:v>
                </c:pt>
                <c:pt idx="36">
                  <c:v>192.05700885714288</c:v>
                </c:pt>
                <c:pt idx="37">
                  <c:v>201.07001014285714</c:v>
                </c:pt>
                <c:pt idx="38">
                  <c:v>210.94049314285712</c:v>
                </c:pt>
                <c:pt idx="39">
                  <c:v>220.98473899999999</c:v>
                </c:pt>
                <c:pt idx="40">
                  <c:v>231.01009742857141</c:v>
                </c:pt>
                <c:pt idx="41">
                  <c:v>240.78236657142858</c:v>
                </c:pt>
                <c:pt idx="42">
                  <c:v>250.57730042857148</c:v>
                </c:pt>
                <c:pt idx="43">
                  <c:v>260.07003814285719</c:v>
                </c:pt>
                <c:pt idx="44">
                  <c:v>269.63076999999998</c:v>
                </c:pt>
                <c:pt idx="45">
                  <c:v>278.43223385714288</c:v>
                </c:pt>
                <c:pt idx="46">
                  <c:v>287.15437128571432</c:v>
                </c:pt>
                <c:pt idx="47">
                  <c:v>296.07671371428569</c:v>
                </c:pt>
                <c:pt idx="48">
                  <c:v>305.41079842857141</c:v>
                </c:pt>
                <c:pt idx="49">
                  <c:v>314.34825071428577</c:v>
                </c:pt>
                <c:pt idx="50">
                  <c:v>322.70775271428579</c:v>
                </c:pt>
                <c:pt idx="51">
                  <c:v>330.64795757142861</c:v>
                </c:pt>
                <c:pt idx="52">
                  <c:v>338.48994871428567</c:v>
                </c:pt>
                <c:pt idx="53">
                  <c:v>346.4377084285714</c:v>
                </c:pt>
                <c:pt idx="54">
                  <c:v>354.79721042857136</c:v>
                </c:pt>
                <c:pt idx="55">
                  <c:v>362.72986042857144</c:v>
                </c:pt>
                <c:pt idx="56">
                  <c:v>370.92693200000002</c:v>
                </c:pt>
                <c:pt idx="57">
                  <c:v>379.46775171428573</c:v>
                </c:pt>
                <c:pt idx="58">
                  <c:v>388.06523314285715</c:v>
                </c:pt>
                <c:pt idx="59">
                  <c:v>396.76470585714281</c:v>
                </c:pt>
                <c:pt idx="60">
                  <c:v>405.52839514285716</c:v>
                </c:pt>
                <c:pt idx="61">
                  <c:v>414.93425142857137</c:v>
                </c:pt>
                <c:pt idx="62">
                  <c:v>424.241894</c:v>
                </c:pt>
                <c:pt idx="63">
                  <c:v>433.94239157142857</c:v>
                </c:pt>
                <c:pt idx="64">
                  <c:v>443.95264028571427</c:v>
                </c:pt>
                <c:pt idx="65">
                  <c:v>453.7966811428571</c:v>
                </c:pt>
                <c:pt idx="66">
                  <c:v>463.36496785714274</c:v>
                </c:pt>
                <c:pt idx="67">
                  <c:v>473.03146842857132</c:v>
                </c:pt>
                <c:pt idx="68">
                  <c:v>481.89714914285713</c:v>
                </c:pt>
                <c:pt idx="69">
                  <c:v>491.47299071428574</c:v>
                </c:pt>
                <c:pt idx="70">
                  <c:v>501.02239014285709</c:v>
                </c:pt>
                <c:pt idx="71">
                  <c:v>510.85509857142864</c:v>
                </c:pt>
                <c:pt idx="72">
                  <c:v>520.956006</c:v>
                </c:pt>
                <c:pt idx="73">
                  <c:v>531.52154014285713</c:v>
                </c:pt>
                <c:pt idx="74">
                  <c:v>541.89442428571431</c:v>
                </c:pt>
                <c:pt idx="75">
                  <c:v>552.49395557142861</c:v>
                </c:pt>
                <c:pt idx="76">
                  <c:v>562.82151028571434</c:v>
                </c:pt>
                <c:pt idx="77">
                  <c:v>572.95263742857151</c:v>
                </c:pt>
                <c:pt idx="78">
                  <c:v>582.53225642857137</c:v>
                </c:pt>
                <c:pt idx="79">
                  <c:v>592.50473071428564</c:v>
                </c:pt>
                <c:pt idx="80">
                  <c:v>601.79726342857134</c:v>
                </c:pt>
                <c:pt idx="81">
                  <c:v>611.36932757142858</c:v>
                </c:pt>
                <c:pt idx="82">
                  <c:v>620.13679442857142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0-CA36-47E5-B843-6F3C0F33745D}"/>
            </c:ext>
          </c:extLst>
        </c:ser>
        <c:ser>
          <c:idx val="1"/>
          <c:order val="1"/>
          <c:tx>
            <c:strRef>
              <c:f>'power_normal!'!$G$1</c:f>
              <c:strCache>
                <c:ptCount val="1"/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strRef>
              <c:f>'power_normal!'!$C$2:$C$84</c:f>
              <c:strCache>
                <c:ptCount val="83"/>
                <c:pt idx="0">
                  <c:v>exp(x)</c:v>
                </c:pt>
                <c:pt idx="1">
                  <c:v>1</c:v>
                </c:pt>
                <c:pt idx="2">
                  <c:v>2.718281828</c:v>
                </c:pt>
                <c:pt idx="3">
                  <c:v>7.389056099</c:v>
                </c:pt>
                <c:pt idx="4">
                  <c:v>20.08553692</c:v>
                </c:pt>
                <c:pt idx="5">
                  <c:v>54.59815003</c:v>
                </c:pt>
                <c:pt idx="6">
                  <c:v>148.4131591</c:v>
                </c:pt>
                <c:pt idx="7">
                  <c:v>403.4287935</c:v>
                </c:pt>
                <c:pt idx="8">
                  <c:v>1096.633158</c:v>
                </c:pt>
                <c:pt idx="9">
                  <c:v>2980.957987</c:v>
                </c:pt>
                <c:pt idx="10">
                  <c:v>8103.083928</c:v>
                </c:pt>
                <c:pt idx="11">
                  <c:v>22026.46579</c:v>
                </c:pt>
                <c:pt idx="12">
                  <c:v>59874.14172</c:v>
                </c:pt>
                <c:pt idx="13">
                  <c:v>162754.7914</c:v>
                </c:pt>
                <c:pt idx="14">
                  <c:v>442413.392</c:v>
                </c:pt>
                <c:pt idx="15">
                  <c:v>1202604.284</c:v>
                </c:pt>
                <c:pt idx="16">
                  <c:v>3269017.372</c:v>
                </c:pt>
                <c:pt idx="17">
                  <c:v>8886110.521</c:v>
                </c:pt>
                <c:pt idx="18">
                  <c:v>24154952.75</c:v>
                </c:pt>
                <c:pt idx="19">
                  <c:v>65659969.14</c:v>
                </c:pt>
                <c:pt idx="20">
                  <c:v>178482301</c:v>
                </c:pt>
                <c:pt idx="21">
                  <c:v>485165195.4</c:v>
                </c:pt>
                <c:pt idx="22">
                  <c:v>1318815734</c:v>
                </c:pt>
                <c:pt idx="23">
                  <c:v>3584912846</c:v>
                </c:pt>
                <c:pt idx="24">
                  <c:v>9744803446</c:v>
                </c:pt>
                <c:pt idx="25">
                  <c:v>26489122130</c:v>
                </c:pt>
                <c:pt idx="26">
                  <c:v>72004899337</c:v>
                </c:pt>
                <c:pt idx="27">
                  <c:v>1.9573E+11</c:v>
                </c:pt>
                <c:pt idx="28">
                  <c:v>5.32048E+11</c:v>
                </c:pt>
                <c:pt idx="29">
                  <c:v>1.44626E+12</c:v>
                </c:pt>
                <c:pt idx="30">
                  <c:v>3.93133E+12</c:v>
                </c:pt>
                <c:pt idx="31">
                  <c:v>1.06865E+13</c:v>
                </c:pt>
                <c:pt idx="32">
                  <c:v>2.90488E+13</c:v>
                </c:pt>
                <c:pt idx="33">
                  <c:v>7.8963E+13</c:v>
                </c:pt>
                <c:pt idx="34">
                  <c:v>2.14644E+14</c:v>
                </c:pt>
                <c:pt idx="35">
                  <c:v>5.83462E+14</c:v>
                </c:pt>
                <c:pt idx="36">
                  <c:v>1.58601E+15</c:v>
                </c:pt>
                <c:pt idx="37">
                  <c:v>4.31123E+15</c:v>
                </c:pt>
                <c:pt idx="38">
                  <c:v>1.17191E+16</c:v>
                </c:pt>
                <c:pt idx="39">
                  <c:v>3.18559E+16</c:v>
                </c:pt>
                <c:pt idx="40">
                  <c:v>8.65934E+16</c:v>
                </c:pt>
                <c:pt idx="41">
                  <c:v>2.35385E+17</c:v>
                </c:pt>
                <c:pt idx="42">
                  <c:v>6.39843E+17</c:v>
                </c:pt>
                <c:pt idx="43">
                  <c:v>1.73927E+18</c:v>
                </c:pt>
                <c:pt idx="44">
                  <c:v>4.72784E+18</c:v>
                </c:pt>
                <c:pt idx="45">
                  <c:v>1.28516E+19</c:v>
                </c:pt>
                <c:pt idx="46">
                  <c:v>3.49343E+19</c:v>
                </c:pt>
                <c:pt idx="47">
                  <c:v>9.49612E+19</c:v>
                </c:pt>
                <c:pt idx="48">
                  <c:v>2.58131E+20</c:v>
                </c:pt>
                <c:pt idx="49">
                  <c:v>7.01674E+20</c:v>
                </c:pt>
                <c:pt idx="50">
                  <c:v>1.90735E+21</c:v>
                </c:pt>
                <c:pt idx="51">
                  <c:v>5.18471E+21</c:v>
                </c:pt>
                <c:pt idx="52">
                  <c:v>1.40935E+22</c:v>
                </c:pt>
                <c:pt idx="53">
                  <c:v>3.83101E+22</c:v>
                </c:pt>
                <c:pt idx="54">
                  <c:v>1.04138E+23</c:v>
                </c:pt>
                <c:pt idx="55">
                  <c:v>2.83075E+23</c:v>
                </c:pt>
                <c:pt idx="56">
                  <c:v>7.69479E+23</c:v>
                </c:pt>
                <c:pt idx="57">
                  <c:v>2.09166E+24</c:v>
                </c:pt>
                <c:pt idx="58">
                  <c:v>5.68572E+24</c:v>
                </c:pt>
                <c:pt idx="59">
                  <c:v>1.54554E+25</c:v>
                </c:pt>
                <c:pt idx="60">
                  <c:v>4.20121E+25</c:v>
                </c:pt>
                <c:pt idx="61">
                  <c:v>1.14201E+26</c:v>
                </c:pt>
                <c:pt idx="62">
                  <c:v>3.1043E+26</c:v>
                </c:pt>
                <c:pt idx="63">
                  <c:v>8.43836E+26</c:v>
                </c:pt>
                <c:pt idx="64">
                  <c:v>2.29378E+27</c:v>
                </c:pt>
                <c:pt idx="65">
                  <c:v>6.23515E+27</c:v>
                </c:pt>
                <c:pt idx="66">
                  <c:v>1.69489E+28</c:v>
                </c:pt>
                <c:pt idx="67">
                  <c:v>4.60719E+28</c:v>
                </c:pt>
                <c:pt idx="68">
                  <c:v>1.25236E+29</c:v>
                </c:pt>
                <c:pt idx="69">
                  <c:v>3.40428E+29</c:v>
                </c:pt>
                <c:pt idx="70">
                  <c:v>9.25378E+29</c:v>
                </c:pt>
                <c:pt idx="71">
                  <c:v>2.51544E+30</c:v>
                </c:pt>
                <c:pt idx="72">
                  <c:v>6.83767E+30</c:v>
                </c:pt>
                <c:pt idx="73">
                  <c:v>1.85867E+31</c:v>
                </c:pt>
                <c:pt idx="74">
                  <c:v>5.05239E+31</c:v>
                </c:pt>
                <c:pt idx="75">
                  <c:v>1.37338E+32</c:v>
                </c:pt>
                <c:pt idx="76">
                  <c:v>3.73324E+32</c:v>
                </c:pt>
                <c:pt idx="77">
                  <c:v>1.0148E+33</c:v>
                </c:pt>
                <c:pt idx="78">
                  <c:v>2.75851E+33</c:v>
                </c:pt>
                <c:pt idx="79">
                  <c:v>7.49842E+33</c:v>
                </c:pt>
                <c:pt idx="80">
                  <c:v>2.03828E+34</c:v>
                </c:pt>
                <c:pt idx="81">
                  <c:v>5.54062E+34</c:v>
                </c:pt>
                <c:pt idx="82">
                  <c:v>1.5061E+35</c:v>
                </c:pt>
              </c:strCache>
            </c:strRef>
          </c:xVal>
          <c:yVal>
            <c:numRef>
              <c:f>'power_normal!'!$G$2:$G$84</c:f>
              <c:numCache>
                <c:formatCode>General</c:formatCode>
                <c:ptCount val="83"/>
                <c:pt idx="0">
                  <c:v>0</c:v>
                </c:pt>
                <c:pt idx="1">
                  <c:v>0</c:v>
                </c:pt>
                <c:pt idx="2">
                  <c:v>2.1370326615924773</c:v>
                </c:pt>
                <c:pt idx="3">
                  <c:v>7.4644130315874202</c:v>
                </c:pt>
                <c:pt idx="4">
                  <c:v>38.418442554684681</c:v>
                </c:pt>
                <c:pt idx="5">
                  <c:v>56.070544748267977</c:v>
                </c:pt>
                <c:pt idx="6">
                  <c:v>56.070544748267977</c:v>
                </c:pt>
                <c:pt idx="7">
                  <c:v>56.070544748267977</c:v>
                </c:pt>
                <c:pt idx="8">
                  <c:v>56.070544748267977</c:v>
                </c:pt>
                <c:pt idx="9">
                  <c:v>56.070544748267977</c:v>
                </c:pt>
                <c:pt idx="10">
                  <c:v>56.070544748267977</c:v>
                </c:pt>
                <c:pt idx="11">
                  <c:v>56.070544748267977</c:v>
                </c:pt>
                <c:pt idx="12">
                  <c:v>56.070544748267977</c:v>
                </c:pt>
                <c:pt idx="13">
                  <c:v>56.070544748267977</c:v>
                </c:pt>
                <c:pt idx="14">
                  <c:v>56.070544748267977</c:v>
                </c:pt>
                <c:pt idx="15">
                  <c:v>56.070544748267977</c:v>
                </c:pt>
                <c:pt idx="16">
                  <c:v>56.070544748267977</c:v>
                </c:pt>
                <c:pt idx="17">
                  <c:v>56.070544748267977</c:v>
                </c:pt>
                <c:pt idx="18">
                  <c:v>56.070544748267977</c:v>
                </c:pt>
                <c:pt idx="19">
                  <c:v>56.070544748267977</c:v>
                </c:pt>
                <c:pt idx="20">
                  <c:v>56.070544748267977</c:v>
                </c:pt>
                <c:pt idx="21">
                  <c:v>56.070544748267977</c:v>
                </c:pt>
                <c:pt idx="22">
                  <c:v>56.070544748267977</c:v>
                </c:pt>
                <c:pt idx="23">
                  <c:v>56.070544748267977</c:v>
                </c:pt>
                <c:pt idx="24">
                  <c:v>56.070544748267977</c:v>
                </c:pt>
                <c:pt idx="25">
                  <c:v>56.070544748267977</c:v>
                </c:pt>
                <c:pt idx="26">
                  <c:v>56.070544748267977</c:v>
                </c:pt>
                <c:pt idx="27">
                  <c:v>56.070544748267977</c:v>
                </c:pt>
                <c:pt idx="28">
                  <c:v>56.070544748267977</c:v>
                </c:pt>
                <c:pt idx="29">
                  <c:v>56.070544748267977</c:v>
                </c:pt>
                <c:pt idx="30">
                  <c:v>56.070544748267977</c:v>
                </c:pt>
                <c:pt idx="31">
                  <c:v>56.070544748267977</c:v>
                </c:pt>
                <c:pt idx="32">
                  <c:v>56.070544748267977</c:v>
                </c:pt>
                <c:pt idx="33">
                  <c:v>56.070544748267977</c:v>
                </c:pt>
                <c:pt idx="34">
                  <c:v>56.070544748267977</c:v>
                </c:pt>
                <c:pt idx="35">
                  <c:v>56.070544748267977</c:v>
                </c:pt>
                <c:pt idx="36">
                  <c:v>56.070544748267977</c:v>
                </c:pt>
                <c:pt idx="37">
                  <c:v>56.070544748267977</c:v>
                </c:pt>
                <c:pt idx="38">
                  <c:v>56.070544748267977</c:v>
                </c:pt>
                <c:pt idx="39">
                  <c:v>56.070544748267977</c:v>
                </c:pt>
                <c:pt idx="40">
                  <c:v>56.070544748267977</c:v>
                </c:pt>
                <c:pt idx="41">
                  <c:v>56.070544748267977</c:v>
                </c:pt>
                <c:pt idx="42">
                  <c:v>56.070544748267977</c:v>
                </c:pt>
                <c:pt idx="43">
                  <c:v>56.070544748267977</c:v>
                </c:pt>
                <c:pt idx="44">
                  <c:v>56.070544748267977</c:v>
                </c:pt>
                <c:pt idx="45">
                  <c:v>56.070544748267977</c:v>
                </c:pt>
                <c:pt idx="46">
                  <c:v>56.070544748267977</c:v>
                </c:pt>
                <c:pt idx="47">
                  <c:v>56.070544748267977</c:v>
                </c:pt>
                <c:pt idx="48">
                  <c:v>56.070544748267977</c:v>
                </c:pt>
                <c:pt idx="49">
                  <c:v>56.070544748267977</c:v>
                </c:pt>
                <c:pt idx="50">
                  <c:v>56.070544748267977</c:v>
                </c:pt>
                <c:pt idx="51">
                  <c:v>56.070544748267977</c:v>
                </c:pt>
                <c:pt idx="52">
                  <c:v>56.070544748267977</c:v>
                </c:pt>
                <c:pt idx="53">
                  <c:v>56.070544748267977</c:v>
                </c:pt>
                <c:pt idx="54">
                  <c:v>56.070544748267977</c:v>
                </c:pt>
                <c:pt idx="55">
                  <c:v>56.070544748267977</c:v>
                </c:pt>
                <c:pt idx="56">
                  <c:v>56.070544748267977</c:v>
                </c:pt>
                <c:pt idx="57">
                  <c:v>56.070544748267977</c:v>
                </c:pt>
                <c:pt idx="58">
                  <c:v>56.070544748267977</c:v>
                </c:pt>
                <c:pt idx="59">
                  <c:v>56.070544748267977</c:v>
                </c:pt>
                <c:pt idx="60">
                  <c:v>56.070544748267977</c:v>
                </c:pt>
                <c:pt idx="61">
                  <c:v>56.070544748267977</c:v>
                </c:pt>
                <c:pt idx="62">
                  <c:v>56.070544748267977</c:v>
                </c:pt>
                <c:pt idx="63">
                  <c:v>56.070544748267977</c:v>
                </c:pt>
                <c:pt idx="64">
                  <c:v>56.070544748267977</c:v>
                </c:pt>
                <c:pt idx="65">
                  <c:v>56.070544748267977</c:v>
                </c:pt>
                <c:pt idx="66">
                  <c:v>56.070544748267977</c:v>
                </c:pt>
                <c:pt idx="67">
                  <c:v>56.070544748267977</c:v>
                </c:pt>
                <c:pt idx="68">
                  <c:v>56.070544748267977</c:v>
                </c:pt>
                <c:pt idx="69">
                  <c:v>56.070544748267977</c:v>
                </c:pt>
                <c:pt idx="70">
                  <c:v>56.070544748267977</c:v>
                </c:pt>
                <c:pt idx="71">
                  <c:v>56.070544748267977</c:v>
                </c:pt>
                <c:pt idx="72">
                  <c:v>56.070544748267977</c:v>
                </c:pt>
                <c:pt idx="73">
                  <c:v>56.070544748267977</c:v>
                </c:pt>
                <c:pt idx="74">
                  <c:v>56.070544748267977</c:v>
                </c:pt>
                <c:pt idx="75">
                  <c:v>56.070544748267977</c:v>
                </c:pt>
                <c:pt idx="76">
                  <c:v>56.070544748267977</c:v>
                </c:pt>
                <c:pt idx="77">
                  <c:v>56.070544748267977</c:v>
                </c:pt>
                <c:pt idx="78">
                  <c:v>56.070544748267977</c:v>
                </c:pt>
                <c:pt idx="79">
                  <c:v>56.070544748267977</c:v>
                </c:pt>
                <c:pt idx="80">
                  <c:v>56.070544748267977</c:v>
                </c:pt>
                <c:pt idx="81">
                  <c:v>56.070544748267977</c:v>
                </c:pt>
                <c:pt idx="82">
                  <c:v>56.070544748267977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1-CA36-47E5-B843-6F3C0F3374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183168"/>
        <c:axId val="48184704"/>
      </c:scatterChart>
      <c:valAx>
        <c:axId val="481831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184704"/>
        <c:crosses val="autoZero"/>
        <c:crossBetween val="midCat"/>
      </c:valAx>
      <c:valAx>
        <c:axId val="481847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18316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'power_normal!'!$O$1</c:f>
              <c:strCache>
                <c:ptCount val="1"/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strRef>
              <c:f>'power_normal!'!$C$2:$C$84</c:f>
              <c:strCache>
                <c:ptCount val="83"/>
                <c:pt idx="0">
                  <c:v>exp(x)</c:v>
                </c:pt>
                <c:pt idx="1">
                  <c:v>1</c:v>
                </c:pt>
                <c:pt idx="2">
                  <c:v>2.718281828</c:v>
                </c:pt>
                <c:pt idx="3">
                  <c:v>7.389056099</c:v>
                </c:pt>
                <c:pt idx="4">
                  <c:v>20.08553692</c:v>
                </c:pt>
                <c:pt idx="5">
                  <c:v>54.59815003</c:v>
                </c:pt>
                <c:pt idx="6">
                  <c:v>148.4131591</c:v>
                </c:pt>
                <c:pt idx="7">
                  <c:v>403.4287935</c:v>
                </c:pt>
                <c:pt idx="8">
                  <c:v>1096.633158</c:v>
                </c:pt>
                <c:pt idx="9">
                  <c:v>2980.957987</c:v>
                </c:pt>
                <c:pt idx="10">
                  <c:v>8103.083928</c:v>
                </c:pt>
                <c:pt idx="11">
                  <c:v>22026.46579</c:v>
                </c:pt>
                <c:pt idx="12">
                  <c:v>59874.14172</c:v>
                </c:pt>
                <c:pt idx="13">
                  <c:v>162754.7914</c:v>
                </c:pt>
                <c:pt idx="14">
                  <c:v>442413.392</c:v>
                </c:pt>
                <c:pt idx="15">
                  <c:v>1202604.284</c:v>
                </c:pt>
                <c:pt idx="16">
                  <c:v>3269017.372</c:v>
                </c:pt>
                <c:pt idx="17">
                  <c:v>8886110.521</c:v>
                </c:pt>
                <c:pt idx="18">
                  <c:v>24154952.75</c:v>
                </c:pt>
                <c:pt idx="19">
                  <c:v>65659969.14</c:v>
                </c:pt>
                <c:pt idx="20">
                  <c:v>178482301</c:v>
                </c:pt>
                <c:pt idx="21">
                  <c:v>485165195.4</c:v>
                </c:pt>
                <c:pt idx="22">
                  <c:v>1318815734</c:v>
                </c:pt>
                <c:pt idx="23">
                  <c:v>3584912846</c:v>
                </c:pt>
                <c:pt idx="24">
                  <c:v>9744803446</c:v>
                </c:pt>
                <c:pt idx="25">
                  <c:v>26489122130</c:v>
                </c:pt>
                <c:pt idx="26">
                  <c:v>72004899337</c:v>
                </c:pt>
                <c:pt idx="27">
                  <c:v>1.9573E+11</c:v>
                </c:pt>
                <c:pt idx="28">
                  <c:v>5.32048E+11</c:v>
                </c:pt>
                <c:pt idx="29">
                  <c:v>1.44626E+12</c:v>
                </c:pt>
                <c:pt idx="30">
                  <c:v>3.93133E+12</c:v>
                </c:pt>
                <c:pt idx="31">
                  <c:v>1.06865E+13</c:v>
                </c:pt>
                <c:pt idx="32">
                  <c:v>2.90488E+13</c:v>
                </c:pt>
                <c:pt idx="33">
                  <c:v>7.8963E+13</c:v>
                </c:pt>
                <c:pt idx="34">
                  <c:v>2.14644E+14</c:v>
                </c:pt>
                <c:pt idx="35">
                  <c:v>5.83462E+14</c:v>
                </c:pt>
                <c:pt idx="36">
                  <c:v>1.58601E+15</c:v>
                </c:pt>
                <c:pt idx="37">
                  <c:v>4.31123E+15</c:v>
                </c:pt>
                <c:pt idx="38">
                  <c:v>1.17191E+16</c:v>
                </c:pt>
                <c:pt idx="39">
                  <c:v>3.18559E+16</c:v>
                </c:pt>
                <c:pt idx="40">
                  <c:v>8.65934E+16</c:v>
                </c:pt>
                <c:pt idx="41">
                  <c:v>2.35385E+17</c:v>
                </c:pt>
                <c:pt idx="42">
                  <c:v>6.39843E+17</c:v>
                </c:pt>
                <c:pt idx="43">
                  <c:v>1.73927E+18</c:v>
                </c:pt>
                <c:pt idx="44">
                  <c:v>4.72784E+18</c:v>
                </c:pt>
                <c:pt idx="45">
                  <c:v>1.28516E+19</c:v>
                </c:pt>
                <c:pt idx="46">
                  <c:v>3.49343E+19</c:v>
                </c:pt>
                <c:pt idx="47">
                  <c:v>9.49612E+19</c:v>
                </c:pt>
                <c:pt idx="48">
                  <c:v>2.58131E+20</c:v>
                </c:pt>
                <c:pt idx="49">
                  <c:v>7.01674E+20</c:v>
                </c:pt>
                <c:pt idx="50">
                  <c:v>1.90735E+21</c:v>
                </c:pt>
                <c:pt idx="51">
                  <c:v>5.18471E+21</c:v>
                </c:pt>
                <c:pt idx="52">
                  <c:v>1.40935E+22</c:v>
                </c:pt>
                <c:pt idx="53">
                  <c:v>3.83101E+22</c:v>
                </c:pt>
                <c:pt idx="54">
                  <c:v>1.04138E+23</c:v>
                </c:pt>
                <c:pt idx="55">
                  <c:v>2.83075E+23</c:v>
                </c:pt>
                <c:pt idx="56">
                  <c:v>7.69479E+23</c:v>
                </c:pt>
                <c:pt idx="57">
                  <c:v>2.09166E+24</c:v>
                </c:pt>
                <c:pt idx="58">
                  <c:v>5.68572E+24</c:v>
                </c:pt>
                <c:pt idx="59">
                  <c:v>1.54554E+25</c:v>
                </c:pt>
                <c:pt idx="60">
                  <c:v>4.20121E+25</c:v>
                </c:pt>
                <c:pt idx="61">
                  <c:v>1.14201E+26</c:v>
                </c:pt>
                <c:pt idx="62">
                  <c:v>3.1043E+26</c:v>
                </c:pt>
                <c:pt idx="63">
                  <c:v>8.43836E+26</c:v>
                </c:pt>
                <c:pt idx="64">
                  <c:v>2.29378E+27</c:v>
                </c:pt>
                <c:pt idx="65">
                  <c:v>6.23515E+27</c:v>
                </c:pt>
                <c:pt idx="66">
                  <c:v>1.69489E+28</c:v>
                </c:pt>
                <c:pt idx="67">
                  <c:v>4.60719E+28</c:v>
                </c:pt>
                <c:pt idx="68">
                  <c:v>1.25236E+29</c:v>
                </c:pt>
                <c:pt idx="69">
                  <c:v>3.40428E+29</c:v>
                </c:pt>
                <c:pt idx="70">
                  <c:v>9.25378E+29</c:v>
                </c:pt>
                <c:pt idx="71">
                  <c:v>2.51544E+30</c:v>
                </c:pt>
                <c:pt idx="72">
                  <c:v>6.83767E+30</c:v>
                </c:pt>
                <c:pt idx="73">
                  <c:v>1.85867E+31</c:v>
                </c:pt>
                <c:pt idx="74">
                  <c:v>5.05239E+31</c:v>
                </c:pt>
                <c:pt idx="75">
                  <c:v>1.37338E+32</c:v>
                </c:pt>
                <c:pt idx="76">
                  <c:v>3.73324E+32</c:v>
                </c:pt>
                <c:pt idx="77">
                  <c:v>1.0148E+33</c:v>
                </c:pt>
                <c:pt idx="78">
                  <c:v>2.75851E+33</c:v>
                </c:pt>
                <c:pt idx="79">
                  <c:v>7.49842E+33</c:v>
                </c:pt>
                <c:pt idx="80">
                  <c:v>2.03828E+34</c:v>
                </c:pt>
                <c:pt idx="81">
                  <c:v>5.54062E+34</c:v>
                </c:pt>
                <c:pt idx="82">
                  <c:v>1.5061E+35</c:v>
                </c:pt>
              </c:strCache>
            </c:strRef>
          </c:xVal>
          <c:yVal>
            <c:numRef>
              <c:f>'power_normal!'!$O$2:$O$84</c:f>
              <c:numCache>
                <c:formatCode>General</c:formatCode>
                <c:ptCount val="83"/>
                <c:pt idx="0">
                  <c:v>0</c:v>
                </c:pt>
                <c:pt idx="1">
                  <c:v>0</c:v>
                </c:pt>
                <c:pt idx="2">
                  <c:v>0.13221085714285719</c:v>
                </c:pt>
                <c:pt idx="3">
                  <c:v>0.16998542857142884</c:v>
                </c:pt>
                <c:pt idx="4">
                  <c:v>0.3701902857142858</c:v>
                </c:pt>
                <c:pt idx="5">
                  <c:v>0.57795028571428575</c:v>
                </c:pt>
                <c:pt idx="6">
                  <c:v>0.5930601428571427</c:v>
                </c:pt>
                <c:pt idx="7">
                  <c:v>0.91792100000000088</c:v>
                </c:pt>
                <c:pt idx="8">
                  <c:v>1.1105711428571421</c:v>
                </c:pt>
                <c:pt idx="9">
                  <c:v>1.3976574285714285</c:v>
                </c:pt>
                <c:pt idx="10">
                  <c:v>1.7074084285714288</c:v>
                </c:pt>
                <c:pt idx="11">
                  <c:v>1.9227234285714301</c:v>
                </c:pt>
                <c:pt idx="12">
                  <c:v>2.2664714285714282</c:v>
                </c:pt>
                <c:pt idx="13">
                  <c:v>2.7839824285714272</c:v>
                </c:pt>
                <c:pt idx="14">
                  <c:v>3.0332942857142839</c:v>
                </c:pt>
                <c:pt idx="15">
                  <c:v>3.4034845714285744</c:v>
                </c:pt>
                <c:pt idx="16">
                  <c:v>3.9247729999999983</c:v>
                </c:pt>
                <c:pt idx="17">
                  <c:v>4.400732142857148</c:v>
                </c:pt>
                <c:pt idx="18">
                  <c:v>4.6953732857142896</c:v>
                </c:pt>
                <c:pt idx="19">
                  <c:v>5.0882282857142798</c:v>
                </c:pt>
                <c:pt idx="20">
                  <c:v>5.4395314285714349</c:v>
                </c:pt>
                <c:pt idx="21">
                  <c:v>6.2781258571428467</c:v>
                </c:pt>
                <c:pt idx="22">
                  <c:v>7.2942605714285733</c:v>
                </c:pt>
                <c:pt idx="23">
                  <c:v>7.2753732857142879</c:v>
                </c:pt>
                <c:pt idx="24">
                  <c:v>8.2235137142857084</c:v>
                </c:pt>
                <c:pt idx="25">
                  <c:v>8.6692531428571371</c:v>
                </c:pt>
                <c:pt idx="26">
                  <c:v>9.3454171428571655</c:v>
                </c:pt>
                <c:pt idx="27">
                  <c:v>9.7760467142857053</c:v>
                </c:pt>
                <c:pt idx="28">
                  <c:v>9.6929427142857136</c:v>
                </c:pt>
                <c:pt idx="29">
                  <c:v>9.4776278571428563</c:v>
                </c:pt>
                <c:pt idx="30">
                  <c:v>10.070688000000011</c:v>
                </c:pt>
                <c:pt idx="31">
                  <c:v>9.4776279999999886</c:v>
                </c:pt>
                <c:pt idx="32">
                  <c:v>9.2849778571428274</c:v>
                </c:pt>
                <c:pt idx="33">
                  <c:v>8.65414342857148</c:v>
                </c:pt>
                <c:pt idx="34">
                  <c:v>8.7410247142856932</c:v>
                </c:pt>
                <c:pt idx="35">
                  <c:v>8.6125914285714273</c:v>
                </c:pt>
                <c:pt idx="36">
                  <c:v>8.9185651428571546</c:v>
                </c:pt>
                <c:pt idx="37">
                  <c:v>8.7750218571428391</c:v>
                </c:pt>
                <c:pt idx="38">
                  <c:v>9.6325035714285505</c:v>
                </c:pt>
                <c:pt idx="39">
                  <c:v>9.8062664285714405</c:v>
                </c:pt>
                <c:pt idx="40">
                  <c:v>9.7873789999999943</c:v>
                </c:pt>
                <c:pt idx="41">
                  <c:v>9.534289714285741</c:v>
                </c:pt>
                <c:pt idx="42">
                  <c:v>9.5569544285714656</c:v>
                </c:pt>
                <c:pt idx="43">
                  <c:v>9.2547582857143098</c:v>
                </c:pt>
                <c:pt idx="44">
                  <c:v>9.3227524285713699</c:v>
                </c:pt>
                <c:pt idx="45">
                  <c:v>8.5634844285714635</c:v>
                </c:pt>
                <c:pt idx="46">
                  <c:v>8.484158000000015</c:v>
                </c:pt>
                <c:pt idx="47">
                  <c:v>8.6843629999999408</c:v>
                </c:pt>
                <c:pt idx="48">
                  <c:v>9.0961052857142946</c:v>
                </c:pt>
                <c:pt idx="49">
                  <c:v>8.6994728571429292</c:v>
                </c:pt>
                <c:pt idx="50">
                  <c:v>8.1215225714285921</c:v>
                </c:pt>
                <c:pt idx="51">
                  <c:v>7.7022254285713885</c:v>
                </c:pt>
                <c:pt idx="52">
                  <c:v>7.6040117142856403</c:v>
                </c:pt>
                <c:pt idx="53">
                  <c:v>7.7097802857142952</c:v>
                </c:pt>
                <c:pt idx="54">
                  <c:v>8.1215225714285353</c:v>
                </c:pt>
                <c:pt idx="55">
                  <c:v>7.6946705714286523</c:v>
                </c:pt>
                <c:pt idx="56">
                  <c:v>7.9590921428571519</c:v>
                </c:pt>
                <c:pt idx="57">
                  <c:v>8.3028402857142751</c:v>
                </c:pt>
                <c:pt idx="58">
                  <c:v>8.3595019999999991</c:v>
                </c:pt>
                <c:pt idx="59">
                  <c:v>8.4614932857142335</c:v>
                </c:pt>
                <c:pt idx="60">
                  <c:v>8.5257098571429211</c:v>
                </c:pt>
                <c:pt idx="61">
                  <c:v>9.1678768571427796</c:v>
                </c:pt>
                <c:pt idx="62">
                  <c:v>9.0696631428572019</c:v>
                </c:pt>
                <c:pt idx="63">
                  <c:v>9.4625181428571423</c:v>
                </c:pt>
                <c:pt idx="64">
                  <c:v>9.7722692857142661</c:v>
                </c:pt>
                <c:pt idx="65">
                  <c:v>9.606061428571401</c:v>
                </c:pt>
                <c:pt idx="66">
                  <c:v>9.3303072857142197</c:v>
                </c:pt>
                <c:pt idx="67">
                  <c:v>9.4285211428571429</c:v>
                </c:pt>
                <c:pt idx="68">
                  <c:v>8.6277012857143873</c:v>
                </c:pt>
                <c:pt idx="69">
                  <c:v>9.3378621428571833</c:v>
                </c:pt>
                <c:pt idx="70">
                  <c:v>9.3114199999999201</c:v>
                </c:pt>
                <c:pt idx="71">
                  <c:v>9.5947290000001217</c:v>
                </c:pt>
                <c:pt idx="72">
                  <c:v>9.8629279999999326</c:v>
                </c:pt>
                <c:pt idx="73">
                  <c:v>10.327554714285704</c:v>
                </c:pt>
                <c:pt idx="74">
                  <c:v>10.134904714285746</c:v>
                </c:pt>
                <c:pt idx="75">
                  <c:v>10.361551857142878</c:v>
                </c:pt>
                <c:pt idx="76">
                  <c:v>10.089575285714297</c:v>
                </c:pt>
                <c:pt idx="77">
                  <c:v>9.8931477142857389</c:v>
                </c:pt>
                <c:pt idx="78">
                  <c:v>9.3416395714284377</c:v>
                </c:pt>
                <c:pt idx="79">
                  <c:v>9.7344948571428418</c:v>
                </c:pt>
                <c:pt idx="80">
                  <c:v>9.0545532857142703</c:v>
                </c:pt>
                <c:pt idx="81">
                  <c:v>9.3340847142858152</c:v>
                </c:pt>
                <c:pt idx="82">
                  <c:v>8.5294874285714073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0-0111-411E-803A-EBC9620122D6}"/>
            </c:ext>
          </c:extLst>
        </c:ser>
        <c:ser>
          <c:idx val="1"/>
          <c:order val="1"/>
          <c:tx>
            <c:strRef>
              <c:f>'power_normal!'!$P$1</c:f>
              <c:strCache>
                <c:ptCount val="1"/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strRef>
              <c:f>'power_normal!'!$C$2:$C$84</c:f>
              <c:strCache>
                <c:ptCount val="83"/>
                <c:pt idx="0">
                  <c:v>exp(x)</c:v>
                </c:pt>
                <c:pt idx="1">
                  <c:v>1</c:v>
                </c:pt>
                <c:pt idx="2">
                  <c:v>2.718281828</c:v>
                </c:pt>
                <c:pt idx="3">
                  <c:v>7.389056099</c:v>
                </c:pt>
                <c:pt idx="4">
                  <c:v>20.08553692</c:v>
                </c:pt>
                <c:pt idx="5">
                  <c:v>54.59815003</c:v>
                </c:pt>
                <c:pt idx="6">
                  <c:v>148.4131591</c:v>
                </c:pt>
                <c:pt idx="7">
                  <c:v>403.4287935</c:v>
                </c:pt>
                <c:pt idx="8">
                  <c:v>1096.633158</c:v>
                </c:pt>
                <c:pt idx="9">
                  <c:v>2980.957987</c:v>
                </c:pt>
                <c:pt idx="10">
                  <c:v>8103.083928</c:v>
                </c:pt>
                <c:pt idx="11">
                  <c:v>22026.46579</c:v>
                </c:pt>
                <c:pt idx="12">
                  <c:v>59874.14172</c:v>
                </c:pt>
                <c:pt idx="13">
                  <c:v>162754.7914</c:v>
                </c:pt>
                <c:pt idx="14">
                  <c:v>442413.392</c:v>
                </c:pt>
                <c:pt idx="15">
                  <c:v>1202604.284</c:v>
                </c:pt>
                <c:pt idx="16">
                  <c:v>3269017.372</c:v>
                </c:pt>
                <c:pt idx="17">
                  <c:v>8886110.521</c:v>
                </c:pt>
                <c:pt idx="18">
                  <c:v>24154952.75</c:v>
                </c:pt>
                <c:pt idx="19">
                  <c:v>65659969.14</c:v>
                </c:pt>
                <c:pt idx="20">
                  <c:v>178482301</c:v>
                </c:pt>
                <c:pt idx="21">
                  <c:v>485165195.4</c:v>
                </c:pt>
                <c:pt idx="22">
                  <c:v>1318815734</c:v>
                </c:pt>
                <c:pt idx="23">
                  <c:v>3584912846</c:v>
                </c:pt>
                <c:pt idx="24">
                  <c:v>9744803446</c:v>
                </c:pt>
                <c:pt idx="25">
                  <c:v>26489122130</c:v>
                </c:pt>
                <c:pt idx="26">
                  <c:v>72004899337</c:v>
                </c:pt>
                <c:pt idx="27">
                  <c:v>1.9573E+11</c:v>
                </c:pt>
                <c:pt idx="28">
                  <c:v>5.32048E+11</c:v>
                </c:pt>
                <c:pt idx="29">
                  <c:v>1.44626E+12</c:v>
                </c:pt>
                <c:pt idx="30">
                  <c:v>3.93133E+12</c:v>
                </c:pt>
                <c:pt idx="31">
                  <c:v>1.06865E+13</c:v>
                </c:pt>
                <c:pt idx="32">
                  <c:v>2.90488E+13</c:v>
                </c:pt>
                <c:pt idx="33">
                  <c:v>7.8963E+13</c:v>
                </c:pt>
                <c:pt idx="34">
                  <c:v>2.14644E+14</c:v>
                </c:pt>
                <c:pt idx="35">
                  <c:v>5.83462E+14</c:v>
                </c:pt>
                <c:pt idx="36">
                  <c:v>1.58601E+15</c:v>
                </c:pt>
                <c:pt idx="37">
                  <c:v>4.31123E+15</c:v>
                </c:pt>
                <c:pt idx="38">
                  <c:v>1.17191E+16</c:v>
                </c:pt>
                <c:pt idx="39">
                  <c:v>3.18559E+16</c:v>
                </c:pt>
                <c:pt idx="40">
                  <c:v>8.65934E+16</c:v>
                </c:pt>
                <c:pt idx="41">
                  <c:v>2.35385E+17</c:v>
                </c:pt>
                <c:pt idx="42">
                  <c:v>6.39843E+17</c:v>
                </c:pt>
                <c:pt idx="43">
                  <c:v>1.73927E+18</c:v>
                </c:pt>
                <c:pt idx="44">
                  <c:v>4.72784E+18</c:v>
                </c:pt>
                <c:pt idx="45">
                  <c:v>1.28516E+19</c:v>
                </c:pt>
                <c:pt idx="46">
                  <c:v>3.49343E+19</c:v>
                </c:pt>
                <c:pt idx="47">
                  <c:v>9.49612E+19</c:v>
                </c:pt>
                <c:pt idx="48">
                  <c:v>2.58131E+20</c:v>
                </c:pt>
                <c:pt idx="49">
                  <c:v>7.01674E+20</c:v>
                </c:pt>
                <c:pt idx="50">
                  <c:v>1.90735E+21</c:v>
                </c:pt>
                <c:pt idx="51">
                  <c:v>5.18471E+21</c:v>
                </c:pt>
                <c:pt idx="52">
                  <c:v>1.40935E+22</c:v>
                </c:pt>
                <c:pt idx="53">
                  <c:v>3.83101E+22</c:v>
                </c:pt>
                <c:pt idx="54">
                  <c:v>1.04138E+23</c:v>
                </c:pt>
                <c:pt idx="55">
                  <c:v>2.83075E+23</c:v>
                </c:pt>
                <c:pt idx="56">
                  <c:v>7.69479E+23</c:v>
                </c:pt>
                <c:pt idx="57">
                  <c:v>2.09166E+24</c:v>
                </c:pt>
                <c:pt idx="58">
                  <c:v>5.68572E+24</c:v>
                </c:pt>
                <c:pt idx="59">
                  <c:v>1.54554E+25</c:v>
                </c:pt>
                <c:pt idx="60">
                  <c:v>4.20121E+25</c:v>
                </c:pt>
                <c:pt idx="61">
                  <c:v>1.14201E+26</c:v>
                </c:pt>
                <c:pt idx="62">
                  <c:v>3.1043E+26</c:v>
                </c:pt>
                <c:pt idx="63">
                  <c:v>8.43836E+26</c:v>
                </c:pt>
                <c:pt idx="64">
                  <c:v>2.29378E+27</c:v>
                </c:pt>
                <c:pt idx="65">
                  <c:v>6.23515E+27</c:v>
                </c:pt>
                <c:pt idx="66">
                  <c:v>1.69489E+28</c:v>
                </c:pt>
                <c:pt idx="67">
                  <c:v>4.60719E+28</c:v>
                </c:pt>
                <c:pt idx="68">
                  <c:v>1.25236E+29</c:v>
                </c:pt>
                <c:pt idx="69">
                  <c:v>3.40428E+29</c:v>
                </c:pt>
                <c:pt idx="70">
                  <c:v>9.25378E+29</c:v>
                </c:pt>
                <c:pt idx="71">
                  <c:v>2.51544E+30</c:v>
                </c:pt>
                <c:pt idx="72">
                  <c:v>6.83767E+30</c:v>
                </c:pt>
                <c:pt idx="73">
                  <c:v>1.85867E+31</c:v>
                </c:pt>
                <c:pt idx="74">
                  <c:v>5.05239E+31</c:v>
                </c:pt>
                <c:pt idx="75">
                  <c:v>1.37338E+32</c:v>
                </c:pt>
                <c:pt idx="76">
                  <c:v>3.73324E+32</c:v>
                </c:pt>
                <c:pt idx="77">
                  <c:v>1.0148E+33</c:v>
                </c:pt>
                <c:pt idx="78">
                  <c:v>2.75851E+33</c:v>
                </c:pt>
                <c:pt idx="79">
                  <c:v>7.49842E+33</c:v>
                </c:pt>
                <c:pt idx="80">
                  <c:v>2.03828E+34</c:v>
                </c:pt>
                <c:pt idx="81">
                  <c:v>5.54062E+34</c:v>
                </c:pt>
                <c:pt idx="82">
                  <c:v>1.5061E+35</c:v>
                </c:pt>
              </c:strCache>
            </c:strRef>
          </c:xVal>
          <c:yVal>
            <c:numRef>
              <c:f>'power_normal!'!$P$2:$P$84</c:f>
              <c:numCache>
                <c:formatCode>General</c:formatCode>
                <c:ptCount val="83"/>
                <c:pt idx="0">
                  <c:v>0</c:v>
                </c:pt>
                <c:pt idx="1">
                  <c:v>0</c:v>
                </c:pt>
                <c:pt idx="2">
                  <c:v>2.1370326615924773</c:v>
                </c:pt>
                <c:pt idx="3">
                  <c:v>5.3273803699949429</c:v>
                </c:pt>
                <c:pt idx="4">
                  <c:v>30.954029523097262</c:v>
                </c:pt>
                <c:pt idx="5">
                  <c:v>17.652102193583296</c:v>
                </c:pt>
                <c:pt idx="6">
                  <c:v>2.7037687730027737E-17</c:v>
                </c:pt>
                <c:pt idx="7">
                  <c:v>1.8654066528481725E-192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1-0111-411E-803A-EBC9620122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196608"/>
        <c:axId val="48198400"/>
      </c:scatterChart>
      <c:valAx>
        <c:axId val="481966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198400"/>
        <c:crosses val="autoZero"/>
        <c:crossBetween val="midCat"/>
      </c:valAx>
      <c:valAx>
        <c:axId val="481984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19660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0.xml"/><Relationship Id="rId1" Type="http://schemas.openxmlformats.org/officeDocument/2006/relationships/chart" Target="../charts/chart9.xml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2.xml"/><Relationship Id="rId1" Type="http://schemas.openxmlformats.org/officeDocument/2006/relationships/chart" Target="../charts/chart1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27</xdr:col>
      <xdr:colOff>193376</xdr:colOff>
      <xdr:row>2</xdr:row>
      <xdr:rowOff>146649</xdr:rowOff>
    </xdr:from>
    <xdr:ext cx="1415644" cy="4374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Box 6">
              <a:extLst>
                <a:ext uri="{FF2B5EF4-FFF2-40B4-BE49-F238E27FC236}">
                  <a16:creationId xmlns="" xmlns:a16="http://schemas.microsoft.com/office/drawing/2014/main" id="{B0FA135A-B499-447C-8B56-F9DC681CE7AA}"/>
                </a:ext>
              </a:extLst>
            </xdr:cNvPr>
            <xdr:cNvSpPr txBox="1"/>
          </xdr:nvSpPr>
          <xdr:spPr>
            <a:xfrm>
              <a:off x="18050055" y="556404"/>
              <a:ext cx="1415644" cy="4374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n-GB" sz="1100" i="1">
                            <a:latin typeface="Cambria Math"/>
                          </a:rPr>
                        </m:ctrlPr>
                      </m:fPr>
                      <m:num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𝐴𝑐</m:t>
                        </m:r>
                      </m:num>
                      <m:den>
                        <m:d>
                          <m:dPr>
                            <m:ctrlPr>
                              <a:rPr lang="en-GB" sz="1100" b="0" i="1">
                                <a:latin typeface="Cambria Math"/>
                              </a:rPr>
                            </m:ctrlPr>
                          </m:dPr>
                          <m:e>
                            <m:r>
                              <a:rPr lang="en-GB" sz="1100" b="0" i="1">
                                <a:latin typeface="Cambria Math" panose="02040503050406030204" pitchFamily="18" charset="0"/>
                              </a:rPr>
                              <m:t>1+</m:t>
                            </m:r>
                            <m:func>
                              <m:funcPr>
                                <m:ctrlPr>
                                  <a:rPr lang="en-GB" sz="1100" b="0" i="1">
                                    <a:latin typeface="Cambria Math"/>
                                  </a:rPr>
                                </m:ctrlPr>
                              </m:funcPr>
                              <m:fName>
                                <m:r>
                                  <m:rPr>
                                    <m:sty m:val="p"/>
                                  </m:rPr>
                                  <a:rPr lang="en-GB" sz="1100" b="0" i="0">
                                    <a:latin typeface="Cambria Math" panose="02040503050406030204" pitchFamily="18" charset="0"/>
                                  </a:rPr>
                                  <m:t>exp</m:t>
                                </m:r>
                              </m:fName>
                              <m:e>
                                <m:d>
                                  <m:dPr>
                                    <m:begChr m:val="{"/>
                                    <m:endChr m:val="}"/>
                                    <m:ctrlPr>
                                      <a:rPr lang="en-GB" sz="1100" b="0" i="1">
                                        <a:latin typeface="Cambria Math"/>
                                      </a:rPr>
                                    </m:ctrlPr>
                                  </m:dPr>
                                  <m:e>
                                    <m:r>
                                      <a:rPr lang="en-GB" sz="1100" b="0" i="1">
                                        <a:latin typeface="Cambria Math" panose="02040503050406030204" pitchFamily="18" charset="0"/>
                                      </a:rPr>
                                      <m:t>−</m:t>
                                    </m:r>
                                    <m:f>
                                      <m:fPr>
                                        <m:ctrlPr>
                                          <a:rPr lang="en-GB" sz="1100" b="0" i="1">
                                            <a:latin typeface="Cambria Math"/>
                                          </a:rPr>
                                        </m:ctrlPr>
                                      </m:fPr>
                                      <m:num>
                                        <m:r>
                                          <a:rPr lang="en-GB" sz="1100" b="0" i="1">
                                            <a:latin typeface="Cambria Math" panose="02040503050406030204" pitchFamily="18" charset="0"/>
                                          </a:rPr>
                                          <m:t>𝑥</m:t>
                                        </m:r>
                                        <m:r>
                                          <a:rPr lang="en-GB" sz="1100" b="0" i="1">
                                            <a:latin typeface="Cambria Math" panose="02040503050406030204" pitchFamily="18" charset="0"/>
                                          </a:rPr>
                                          <m:t>−</m:t>
                                        </m:r>
                                        <m:r>
                                          <a:rPr lang="en-GB" sz="1100" b="0" i="1">
                                            <a:latin typeface="Cambria Math" panose="02040503050406030204" pitchFamily="18" charset="0"/>
                                          </a:rPr>
                                          <m:t>𝑢</m:t>
                                        </m:r>
                                      </m:num>
                                      <m:den>
                                        <m:r>
                                          <a:rPr lang="en-GB" sz="1100" b="0" i="1">
                                            <a:latin typeface="Cambria Math" panose="02040503050406030204" pitchFamily="18" charset="0"/>
                                          </a:rPr>
                                          <m:t>𝑠</m:t>
                                        </m:r>
                                      </m:den>
                                    </m:f>
                                  </m:e>
                                </m:d>
                              </m:e>
                            </m:func>
                          </m:e>
                        </m:d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^2</m:t>
                        </m:r>
                      </m:den>
                    </m:f>
                  </m:oMath>
                </m:oMathPara>
              </a14:m>
              <a:endParaRPr lang="en-GB" sz="1100"/>
            </a:p>
          </xdr:txBody>
        </xdr:sp>
      </mc:Choice>
      <mc:Fallback xmlns="">
        <xdr:sp macro="" textlink="">
          <xdr:nvSpPr>
            <xdr:cNvPr id="7" name="TextBox 6">
              <a:extLst>
                <a:ext uri="{FF2B5EF4-FFF2-40B4-BE49-F238E27FC236}">
                  <a16:creationId xmlns:a16="http://schemas.microsoft.com/office/drawing/2014/main" id="{B0FA135A-B499-447C-8B56-F9DC681CE7AA}"/>
                </a:ext>
              </a:extLst>
            </xdr:cNvPr>
            <xdr:cNvSpPr txBox="1"/>
          </xdr:nvSpPr>
          <xdr:spPr>
            <a:xfrm>
              <a:off x="18050055" y="556404"/>
              <a:ext cx="1415644" cy="4374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GB" sz="1100" b="0" i="0">
                  <a:latin typeface="Cambria Math" panose="02040503050406030204" pitchFamily="18" charset="0"/>
                </a:rPr>
                <a:t>𝐴𝑐/((1+exp⁡{−(𝑥−𝑢)/𝑠} )^2)</a:t>
              </a:r>
              <a:endParaRPr lang="en-GB" sz="1100"/>
            </a:p>
          </xdr:txBody>
        </xdr:sp>
      </mc:Fallback>
    </mc:AlternateContent>
    <xdr:clientData/>
  </xdr:oneCellAnchor>
  <xdr:oneCellAnchor>
    <xdr:from>
      <xdr:col>27</xdr:col>
      <xdr:colOff>237946</xdr:colOff>
      <xdr:row>7</xdr:row>
      <xdr:rowOff>40257</xdr:rowOff>
    </xdr:from>
    <xdr:ext cx="1614481" cy="5294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Box 7">
              <a:extLst>
                <a:ext uri="{FF2B5EF4-FFF2-40B4-BE49-F238E27FC236}">
                  <a16:creationId xmlns="" xmlns:a16="http://schemas.microsoft.com/office/drawing/2014/main" id="{D0812C40-571A-4F44-B798-1A8092345106}"/>
                </a:ext>
              </a:extLst>
            </xdr:cNvPr>
            <xdr:cNvSpPr txBox="1"/>
          </xdr:nvSpPr>
          <xdr:spPr>
            <a:xfrm>
              <a:off x="18094625" y="1348597"/>
              <a:ext cx="1614481" cy="5294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n-GB" sz="1100" i="1">
                            <a:latin typeface="Cambria Math"/>
                          </a:rPr>
                        </m:ctrlPr>
                      </m:fPr>
                      <m:num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𝐴𝑐</m:t>
                        </m:r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∗</m:t>
                        </m:r>
                        <m:func>
                          <m:funcPr>
                            <m:ctrlPr>
                              <a:rPr lang="en-GB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/>
                                <a:ea typeface="+mn-ea"/>
                                <a:cs typeface="+mn-cs"/>
                              </a:rPr>
                            </m:ctrlPr>
                          </m:funcPr>
                          <m:fName>
                            <m:r>
                              <m:rPr>
                                <m:sty m:val="p"/>
                              </m:rPr>
                              <a:rPr lang="en-GB" sz="1100" b="0" i="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exp</m:t>
                            </m:r>
                          </m:fName>
                          <m:e>
                            <m:d>
                              <m:dPr>
                                <m:begChr m:val="{"/>
                                <m:endChr m:val="}"/>
                                <m:ctrlPr>
                                  <a:rPr lang="en-GB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</m:ctrlPr>
                              </m:dPr>
                              <m:e>
                                <m:r>
                                  <a:rPr lang="en-GB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−</m:t>
                                </m:r>
                                <m:f>
                                  <m:fPr>
                                    <m:ctrlPr>
                                      <a:rPr lang="en-GB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+mn-ea"/>
                                        <a:cs typeface="+mn-cs"/>
                                      </a:rPr>
                                    </m:ctrlPr>
                                  </m:fPr>
                                  <m:num>
                                    <m:r>
                                      <a:rPr lang="en-GB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𝑥</m:t>
                                    </m:r>
                                    <m:r>
                                      <a:rPr lang="en-GB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−</m:t>
                                    </m:r>
                                    <m:r>
                                      <a:rPr lang="en-GB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𝑢</m:t>
                                    </m:r>
                                  </m:num>
                                  <m:den>
                                    <m:r>
                                      <a:rPr lang="en-GB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𝑠</m:t>
                                    </m:r>
                                  </m:den>
                                </m:f>
                              </m:e>
                            </m:d>
                          </m:e>
                        </m:func>
                      </m:num>
                      <m:den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𝑠</m:t>
                        </m:r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∗</m:t>
                        </m:r>
                        <m:d>
                          <m:dPr>
                            <m:ctrlPr>
                              <a:rPr lang="en-GB" sz="1100" b="0" i="1">
                                <a:latin typeface="Cambria Math"/>
                              </a:rPr>
                            </m:ctrlPr>
                          </m:dPr>
                          <m:e>
                            <m:r>
                              <a:rPr lang="en-GB" sz="1100" b="0" i="1">
                                <a:latin typeface="Cambria Math" panose="02040503050406030204" pitchFamily="18" charset="0"/>
                              </a:rPr>
                              <m:t>1+</m:t>
                            </m:r>
                            <m:func>
                              <m:funcPr>
                                <m:ctrlPr>
                                  <a:rPr lang="en-GB" sz="1100" b="0" i="1">
                                    <a:latin typeface="Cambria Math"/>
                                  </a:rPr>
                                </m:ctrlPr>
                              </m:funcPr>
                              <m:fName>
                                <m:r>
                                  <m:rPr>
                                    <m:sty m:val="p"/>
                                  </m:rPr>
                                  <a:rPr lang="en-GB" sz="1100" b="0" i="0">
                                    <a:latin typeface="Cambria Math" panose="02040503050406030204" pitchFamily="18" charset="0"/>
                                  </a:rPr>
                                  <m:t>exp</m:t>
                                </m:r>
                              </m:fName>
                              <m:e>
                                <m:d>
                                  <m:dPr>
                                    <m:begChr m:val="{"/>
                                    <m:endChr m:val="}"/>
                                    <m:ctrlPr>
                                      <a:rPr lang="en-GB" sz="1100" b="0" i="1">
                                        <a:latin typeface="Cambria Math"/>
                                      </a:rPr>
                                    </m:ctrlPr>
                                  </m:dPr>
                                  <m:e>
                                    <m:r>
                                      <a:rPr lang="en-GB" sz="1100" b="0" i="1">
                                        <a:latin typeface="Cambria Math" panose="02040503050406030204" pitchFamily="18" charset="0"/>
                                      </a:rPr>
                                      <m:t>−</m:t>
                                    </m:r>
                                    <m:f>
                                      <m:fPr>
                                        <m:ctrlPr>
                                          <a:rPr lang="en-GB" sz="1100" b="0" i="1">
                                            <a:latin typeface="Cambria Math"/>
                                          </a:rPr>
                                        </m:ctrlPr>
                                      </m:fPr>
                                      <m:num>
                                        <m:r>
                                          <a:rPr lang="en-GB" sz="1100" b="0" i="1">
                                            <a:latin typeface="Cambria Math" panose="02040503050406030204" pitchFamily="18" charset="0"/>
                                          </a:rPr>
                                          <m:t>𝑥</m:t>
                                        </m:r>
                                        <m:r>
                                          <a:rPr lang="en-GB" sz="1100" b="0" i="1">
                                            <a:latin typeface="Cambria Math" panose="02040503050406030204" pitchFamily="18" charset="0"/>
                                          </a:rPr>
                                          <m:t>−</m:t>
                                        </m:r>
                                        <m:r>
                                          <a:rPr lang="en-GB" sz="1100" b="0" i="1">
                                            <a:latin typeface="Cambria Math" panose="02040503050406030204" pitchFamily="18" charset="0"/>
                                          </a:rPr>
                                          <m:t>𝑢</m:t>
                                        </m:r>
                                      </m:num>
                                      <m:den>
                                        <m:r>
                                          <a:rPr lang="en-GB" sz="1100" b="0" i="1">
                                            <a:latin typeface="Cambria Math" panose="02040503050406030204" pitchFamily="18" charset="0"/>
                                          </a:rPr>
                                          <m:t>𝑠</m:t>
                                        </m:r>
                                      </m:den>
                                    </m:f>
                                  </m:e>
                                </m:d>
                              </m:e>
                            </m:func>
                          </m:e>
                        </m:d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^2</m:t>
                        </m:r>
                      </m:den>
                    </m:f>
                  </m:oMath>
                </m:oMathPara>
              </a14:m>
              <a:endParaRPr lang="en-GB" sz="1100"/>
            </a:p>
          </xdr:txBody>
        </xdr:sp>
      </mc:Choice>
      <mc:Fallback xmlns="">
        <xdr:sp macro="" textlink="">
          <xdr:nvSpPr>
            <xdr:cNvPr id="8" name="TextBox 7">
              <a:extLst>
                <a:ext uri="{FF2B5EF4-FFF2-40B4-BE49-F238E27FC236}">
                  <a16:creationId xmlns:a16="http://schemas.microsoft.com/office/drawing/2014/main" id="{D0812C40-571A-4F44-B798-1A8092345106}"/>
                </a:ext>
              </a:extLst>
            </xdr:cNvPr>
            <xdr:cNvSpPr txBox="1"/>
          </xdr:nvSpPr>
          <xdr:spPr>
            <a:xfrm>
              <a:off x="18094625" y="1348597"/>
              <a:ext cx="1614481" cy="5294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GB" sz="1100" i="0">
                  <a:latin typeface="Cambria Math" panose="02040503050406030204" pitchFamily="18" charset="0"/>
                </a:rPr>
                <a:t>(</a:t>
              </a:r>
              <a:r>
                <a:rPr lang="en-GB" sz="1100" b="0" i="0">
                  <a:latin typeface="Cambria Math" panose="02040503050406030204" pitchFamily="18" charset="0"/>
                </a:rPr>
                <a:t>𝐴𝑐∗</a:t>
              </a:r>
              <a:r>
                <a:rPr lang="en-GB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exp⁡{−(𝑥−𝑢)/𝑠}</a:t>
              </a:r>
              <a:r>
                <a:rPr lang="en-GB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)/(</a:t>
              </a:r>
              <a:r>
                <a:rPr lang="en-GB" sz="1100" b="0" i="0">
                  <a:latin typeface="Cambria Math" panose="02040503050406030204" pitchFamily="18" charset="0"/>
                </a:rPr>
                <a:t>𝑠∗(1+exp⁡{−(𝑥−𝑢)/𝑠} )^2)</a:t>
              </a:r>
              <a:endParaRPr lang="en-GB" sz="1100"/>
            </a:p>
          </xdr:txBody>
        </xdr:sp>
      </mc:Fallback>
    </mc:AlternateContent>
    <xdr:clientData/>
  </xdr:oneCellAnchor>
  <xdr:twoCellAnchor>
    <xdr:from>
      <xdr:col>0</xdr:col>
      <xdr:colOff>95250</xdr:colOff>
      <xdr:row>10</xdr:row>
      <xdr:rowOff>40976</xdr:rowOff>
    </xdr:from>
    <xdr:to>
      <xdr:col>6</xdr:col>
      <xdr:colOff>772783</xdr:colOff>
      <xdr:row>25</xdr:row>
      <xdr:rowOff>115379</xdr:rowOff>
    </xdr:to>
    <xdr:graphicFrame macro="">
      <xdr:nvGraphicFramePr>
        <xdr:cNvPr id="4" name="Chart 3">
          <a:extLst>
            <a:ext uri="{FF2B5EF4-FFF2-40B4-BE49-F238E27FC236}">
              <a16:creationId xmlns="" xmlns:a16="http://schemas.microsoft.com/office/drawing/2014/main" id="{44405BAB-7E47-45EA-A3EA-D6E26BC35DA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64699</xdr:colOff>
      <xdr:row>9</xdr:row>
      <xdr:rowOff>111065</xdr:rowOff>
    </xdr:from>
    <xdr:to>
      <xdr:col>14</xdr:col>
      <xdr:colOff>722463</xdr:colOff>
      <xdr:row>25</xdr:row>
      <xdr:rowOff>5751</xdr:rowOff>
    </xdr:to>
    <xdr:graphicFrame macro="">
      <xdr:nvGraphicFramePr>
        <xdr:cNvPr id="5" name="Chart 4">
          <a:extLst>
            <a:ext uri="{FF2B5EF4-FFF2-40B4-BE49-F238E27FC236}">
              <a16:creationId xmlns="" xmlns:a16="http://schemas.microsoft.com/office/drawing/2014/main" id="{4E141081-2A53-4BF8-9879-C59F9AC3C6D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555770</xdr:colOff>
      <xdr:row>6</xdr:row>
      <xdr:rowOff>176868</xdr:rowOff>
    </xdr:from>
    <xdr:to>
      <xdr:col>9</xdr:col>
      <xdr:colOff>192247</xdr:colOff>
      <xdr:row>22</xdr:row>
      <xdr:rowOff>11885</xdr:rowOff>
    </xdr:to>
    <xdr:graphicFrame macro="">
      <xdr:nvGraphicFramePr>
        <xdr:cNvPr id="3" name="Chart 2">
          <a:extLst>
            <a:ext uri="{FF2B5EF4-FFF2-40B4-BE49-F238E27FC236}">
              <a16:creationId xmlns="" xmlns:a16="http://schemas.microsoft.com/office/drawing/2014/main" id="{88D8C4B2-49AF-4413-B64E-F8D96A9A20B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101368</xdr:colOff>
      <xdr:row>7</xdr:row>
      <xdr:rowOff>113951</xdr:rowOff>
    </xdr:from>
    <xdr:to>
      <xdr:col>16</xdr:col>
      <xdr:colOff>590726</xdr:colOff>
      <xdr:row>22</xdr:row>
      <xdr:rowOff>130729</xdr:rowOff>
    </xdr:to>
    <xdr:graphicFrame macro="">
      <xdr:nvGraphicFramePr>
        <xdr:cNvPr id="5" name="Chart 4">
          <a:extLst>
            <a:ext uri="{FF2B5EF4-FFF2-40B4-BE49-F238E27FC236}">
              <a16:creationId xmlns="" xmlns:a16="http://schemas.microsoft.com/office/drawing/2014/main" id="{9C5A6660-0719-4286-B484-3CBE7F9172F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601980</xdr:colOff>
      <xdr:row>8</xdr:row>
      <xdr:rowOff>140970</xdr:rowOff>
    </xdr:from>
    <xdr:to>
      <xdr:col>9</xdr:col>
      <xdr:colOff>632460</xdr:colOff>
      <xdr:row>23</xdr:row>
      <xdr:rowOff>140970</xdr:rowOff>
    </xdr:to>
    <xdr:graphicFrame macro="">
      <xdr:nvGraphicFramePr>
        <xdr:cNvPr id="4" name="Chart 3">
          <a:extLst>
            <a:ext uri="{FF2B5EF4-FFF2-40B4-BE49-F238E27FC236}">
              <a16:creationId xmlns="" xmlns:a16="http://schemas.microsoft.com/office/drawing/2014/main" id="{325C3B41-C39A-4CC7-B877-3A00B251298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769620</xdr:colOff>
      <xdr:row>8</xdr:row>
      <xdr:rowOff>95250</xdr:rowOff>
    </xdr:from>
    <xdr:to>
      <xdr:col>16</xdr:col>
      <xdr:colOff>434340</xdr:colOff>
      <xdr:row>23</xdr:row>
      <xdr:rowOff>95250</xdr:rowOff>
    </xdr:to>
    <xdr:graphicFrame macro="">
      <xdr:nvGraphicFramePr>
        <xdr:cNvPr id="5" name="Chart 4">
          <a:extLst>
            <a:ext uri="{FF2B5EF4-FFF2-40B4-BE49-F238E27FC236}">
              <a16:creationId xmlns="" xmlns:a16="http://schemas.microsoft.com/office/drawing/2014/main" id="{AFD24813-C5BE-47F4-8361-0F05A5A3AAE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160020</xdr:colOff>
      <xdr:row>4</xdr:row>
      <xdr:rowOff>80010</xdr:rowOff>
    </xdr:from>
    <xdr:to>
      <xdr:col>10</xdr:col>
      <xdr:colOff>220980</xdr:colOff>
      <xdr:row>19</xdr:row>
      <xdr:rowOff>80010</xdr:rowOff>
    </xdr:to>
    <xdr:graphicFrame macro="">
      <xdr:nvGraphicFramePr>
        <xdr:cNvPr id="2" name="Chart 1">
          <a:extLst>
            <a:ext uri="{FF2B5EF4-FFF2-40B4-BE49-F238E27FC236}">
              <a16:creationId xmlns="" xmlns:a16="http://schemas.microsoft.com/office/drawing/2014/main" id="{7847AD9C-2045-4A09-A58A-498F4CA5AE4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390605</xdr:colOff>
      <xdr:row>4</xdr:row>
      <xdr:rowOff>113980</xdr:rowOff>
    </xdr:from>
    <xdr:to>
      <xdr:col>18</xdr:col>
      <xdr:colOff>435428</xdr:colOff>
      <xdr:row>19</xdr:row>
      <xdr:rowOff>71717</xdr:rowOff>
    </xdr:to>
    <xdr:graphicFrame macro="">
      <xdr:nvGraphicFramePr>
        <xdr:cNvPr id="3" name="Chart 2">
          <a:extLst>
            <a:ext uri="{FF2B5EF4-FFF2-40B4-BE49-F238E27FC236}">
              <a16:creationId xmlns="" xmlns:a16="http://schemas.microsoft.com/office/drawing/2014/main" id="{406DCB8B-71F7-4753-9A00-9CF3CF53BA5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525780</xdr:colOff>
      <xdr:row>7</xdr:row>
      <xdr:rowOff>125730</xdr:rowOff>
    </xdr:from>
    <xdr:to>
      <xdr:col>10</xdr:col>
      <xdr:colOff>190500</xdr:colOff>
      <xdr:row>22</xdr:row>
      <xdr:rowOff>125730</xdr:rowOff>
    </xdr:to>
    <xdr:graphicFrame macro="">
      <xdr:nvGraphicFramePr>
        <xdr:cNvPr id="6" name="Chart 5">
          <a:extLst>
            <a:ext uri="{FF2B5EF4-FFF2-40B4-BE49-F238E27FC236}">
              <a16:creationId xmlns="" xmlns:a16="http://schemas.microsoft.com/office/drawing/2014/main" id="{E11BD031-23EF-4963-89D3-D3111B4DE94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220980</xdr:colOff>
      <xdr:row>6</xdr:row>
      <xdr:rowOff>26670</xdr:rowOff>
    </xdr:from>
    <xdr:to>
      <xdr:col>18</xdr:col>
      <xdr:colOff>99060</xdr:colOff>
      <xdr:row>21</xdr:row>
      <xdr:rowOff>26670</xdr:rowOff>
    </xdr:to>
    <xdr:graphicFrame macro="">
      <xdr:nvGraphicFramePr>
        <xdr:cNvPr id="7" name="Chart 6">
          <a:extLst>
            <a:ext uri="{FF2B5EF4-FFF2-40B4-BE49-F238E27FC236}">
              <a16:creationId xmlns="" xmlns:a16="http://schemas.microsoft.com/office/drawing/2014/main" id="{5746552D-ED70-432A-945B-78B2403C158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7620</xdr:colOff>
      <xdr:row>5</xdr:row>
      <xdr:rowOff>72390</xdr:rowOff>
    </xdr:from>
    <xdr:to>
      <xdr:col>8</xdr:col>
      <xdr:colOff>464820</xdr:colOff>
      <xdr:row>20</xdr:row>
      <xdr:rowOff>72390</xdr:rowOff>
    </xdr:to>
    <xdr:graphicFrame macro="">
      <xdr:nvGraphicFramePr>
        <xdr:cNvPr id="4" name="Chart 3">
          <a:extLst>
            <a:ext uri="{FF2B5EF4-FFF2-40B4-BE49-F238E27FC236}">
              <a16:creationId xmlns="" xmlns:a16="http://schemas.microsoft.com/office/drawing/2014/main" id="{104C35D2-B1C4-4632-AFCC-180E55B9768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373380</xdr:colOff>
      <xdr:row>5</xdr:row>
      <xdr:rowOff>179070</xdr:rowOff>
    </xdr:from>
    <xdr:to>
      <xdr:col>17</xdr:col>
      <xdr:colOff>38100</xdr:colOff>
      <xdr:row>20</xdr:row>
      <xdr:rowOff>179070</xdr:rowOff>
    </xdr:to>
    <xdr:graphicFrame macro="">
      <xdr:nvGraphicFramePr>
        <xdr:cNvPr id="5" name="Chart 4">
          <a:extLst>
            <a:ext uri="{FF2B5EF4-FFF2-40B4-BE49-F238E27FC236}">
              <a16:creationId xmlns="" xmlns:a16="http://schemas.microsoft.com/office/drawing/2014/main" id="{9FD2E0C6-9EBB-401F-858D-A3368953A01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Pre-Setup/Desktop/today/al/cd/Bhanu_Bharat/K_Cluster/infection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_Raw"/>
      <sheetName val="Albania"/>
      <sheetName val="01Austria"/>
      <sheetName val="02belgium"/>
      <sheetName val="03Bulgaria"/>
      <sheetName val="04Croatia"/>
      <sheetName val="05Czechia"/>
      <sheetName val="06Denmark"/>
      <sheetName val="07Estonia"/>
      <sheetName val="08Finland"/>
      <sheetName val="09France"/>
      <sheetName val="10Germany"/>
      <sheetName val="11Greece"/>
      <sheetName val="Hungary"/>
      <sheetName val="Ireland"/>
      <sheetName val="Italy"/>
      <sheetName val="Latvia"/>
      <sheetName val="lithuania"/>
      <sheetName val="Netherlands"/>
      <sheetName val="Norway"/>
      <sheetName val="Poland"/>
      <sheetName val="Portugal"/>
      <sheetName val="Romania"/>
      <sheetName val="Spain"/>
      <sheetName val="Switzerland"/>
      <sheetName val="UK"/>
    </sheetNames>
    <sheetDataSet>
      <sheetData sheetId="0">
        <row r="2">
          <cell r="N2">
            <v>0</v>
          </cell>
        </row>
        <row r="3">
          <cell r="N3">
            <v>0</v>
          </cell>
        </row>
        <row r="4">
          <cell r="N4">
            <v>0</v>
          </cell>
        </row>
        <row r="5">
          <cell r="N5">
            <v>0</v>
          </cell>
        </row>
        <row r="6">
          <cell r="N6">
            <v>0</v>
          </cell>
        </row>
        <row r="7">
          <cell r="N7">
            <v>1.191E-2</v>
          </cell>
        </row>
        <row r="8">
          <cell r="N8">
            <v>4.7638E-2</v>
          </cell>
        </row>
        <row r="9">
          <cell r="N9">
            <v>4.7638E-2</v>
          </cell>
        </row>
        <row r="10">
          <cell r="N10">
            <v>4.7638E-2</v>
          </cell>
        </row>
        <row r="11">
          <cell r="N11">
            <v>5.9547999999999997E-2</v>
          </cell>
        </row>
        <row r="12">
          <cell r="N12">
            <v>9.5277000000000001E-2</v>
          </cell>
        </row>
        <row r="13">
          <cell r="N13">
            <v>0.11909599999999999</v>
          </cell>
        </row>
        <row r="14">
          <cell r="N14">
            <v>0.14291499999999999</v>
          </cell>
        </row>
        <row r="15">
          <cell r="N15">
            <v>0.14291499999999999</v>
          </cell>
        </row>
        <row r="16">
          <cell r="N16">
            <v>0.14291499999999999</v>
          </cell>
        </row>
        <row r="17">
          <cell r="N17">
            <v>0.14291499999999999</v>
          </cell>
        </row>
        <row r="18">
          <cell r="N18">
            <v>0.15482499999999999</v>
          </cell>
        </row>
        <row r="19">
          <cell r="N19">
            <v>0.15482499999999999</v>
          </cell>
        </row>
        <row r="20">
          <cell r="N20">
            <v>0.16673399999999999</v>
          </cell>
        </row>
        <row r="21">
          <cell r="N21">
            <v>0.16673399999999999</v>
          </cell>
        </row>
        <row r="22">
          <cell r="N22">
            <v>0.190553</v>
          </cell>
        </row>
        <row r="23">
          <cell r="N23">
            <v>0.190553</v>
          </cell>
        </row>
        <row r="24">
          <cell r="N24">
            <v>0.190553</v>
          </cell>
        </row>
        <row r="25">
          <cell r="N25">
            <v>0.190553</v>
          </cell>
        </row>
        <row r="26">
          <cell r="N26">
            <v>0.190553</v>
          </cell>
        </row>
        <row r="27">
          <cell r="N27">
            <v>0.190553</v>
          </cell>
        </row>
        <row r="28">
          <cell r="N28">
            <v>0.190553</v>
          </cell>
        </row>
        <row r="29">
          <cell r="N29">
            <v>0.190553</v>
          </cell>
        </row>
        <row r="30">
          <cell r="N30">
            <v>0.190553</v>
          </cell>
        </row>
        <row r="31">
          <cell r="N31">
            <v>0.190553</v>
          </cell>
        </row>
        <row r="32">
          <cell r="N32">
            <v>0.190553</v>
          </cell>
        </row>
        <row r="33">
          <cell r="N33">
            <v>0.190553</v>
          </cell>
        </row>
        <row r="34">
          <cell r="N34">
            <v>0.190553</v>
          </cell>
        </row>
        <row r="35">
          <cell r="N35">
            <v>0.190553</v>
          </cell>
        </row>
        <row r="36">
          <cell r="N36">
            <v>0.202463</v>
          </cell>
        </row>
        <row r="37">
          <cell r="N37">
            <v>0.32155899999999998</v>
          </cell>
        </row>
        <row r="38">
          <cell r="N38">
            <v>0.54784100000000002</v>
          </cell>
        </row>
        <row r="39">
          <cell r="N39">
            <v>0.57165999999999995</v>
          </cell>
        </row>
        <row r="40">
          <cell r="N40">
            <v>0.94085700000000005</v>
          </cell>
        </row>
        <row r="41">
          <cell r="N41">
            <v>1.5482450000000001</v>
          </cell>
        </row>
        <row r="42">
          <cell r="N42">
            <v>1.8936230000000001</v>
          </cell>
        </row>
        <row r="43">
          <cell r="N43">
            <v>2.3342770000000002</v>
          </cell>
        </row>
        <row r="44">
          <cell r="N44">
            <v>3.1203090000000002</v>
          </cell>
        </row>
        <row r="45">
          <cell r="N45">
            <v>5.7404159999999997</v>
          </cell>
        </row>
        <row r="46">
          <cell r="N46">
            <v>7.9794169999999998</v>
          </cell>
        </row>
        <row r="47">
          <cell r="N47">
            <v>9.5157530000000001</v>
          </cell>
        </row>
        <row r="48">
          <cell r="N48">
            <v>12.385961</v>
          </cell>
        </row>
        <row r="49">
          <cell r="N49">
            <v>14.005663</v>
          </cell>
        </row>
        <row r="50">
          <cell r="N50">
            <v>17.352255</v>
          </cell>
        </row>
        <row r="51">
          <cell r="N51">
            <v>22.723474</v>
          </cell>
        </row>
        <row r="52">
          <cell r="N52">
            <v>24.748103</v>
          </cell>
        </row>
        <row r="53">
          <cell r="N53">
            <v>43.767698000000003</v>
          </cell>
        </row>
        <row r="54">
          <cell r="N54">
            <v>54.605414000000003</v>
          </cell>
        </row>
        <row r="55">
          <cell r="N55">
            <v>69.016002999999998</v>
          </cell>
        </row>
        <row r="56">
          <cell r="N56">
            <v>86.606449999999995</v>
          </cell>
        </row>
        <row r="57">
          <cell r="N57">
            <v>110.246961</v>
          </cell>
        </row>
        <row r="58">
          <cell r="N58">
            <v>146.80936500000001</v>
          </cell>
        </row>
        <row r="59">
          <cell r="N59">
            <v>182.45473100000001</v>
          </cell>
        </row>
        <row r="60">
          <cell r="N60">
            <v>236.38130000000001</v>
          </cell>
        </row>
        <row r="61">
          <cell r="N61">
            <v>264.54745100000002</v>
          </cell>
        </row>
        <row r="62">
          <cell r="N62">
            <v>296.22692799999999</v>
          </cell>
        </row>
        <row r="63">
          <cell r="N63">
            <v>346.044692</v>
          </cell>
        </row>
        <row r="64">
          <cell r="N64">
            <v>392.849332</v>
          </cell>
        </row>
        <row r="65">
          <cell r="N65">
            <v>444.501171</v>
          </cell>
        </row>
        <row r="66">
          <cell r="N66">
            <v>523.28302799999994</v>
          </cell>
        </row>
        <row r="67">
          <cell r="N67">
            <v>605.85213099999999</v>
          </cell>
        </row>
        <row r="68">
          <cell r="N68">
            <v>687.12308900000005</v>
          </cell>
        </row>
        <row r="69">
          <cell r="N69">
            <v>739.52523199999996</v>
          </cell>
        </row>
        <row r="70">
          <cell r="N70">
            <v>796.57210899999995</v>
          </cell>
        </row>
        <row r="71">
          <cell r="N71">
            <v>855.20295999999996</v>
          </cell>
        </row>
        <row r="72">
          <cell r="N72">
            <v>927.42264</v>
          </cell>
        </row>
        <row r="73">
          <cell r="N73">
            <v>1009.860737</v>
          </cell>
        </row>
        <row r="74">
          <cell r="N74">
            <v>1085.6651999999999</v>
          </cell>
        </row>
        <row r="75">
          <cell r="N75">
            <v>1144.4151469999999</v>
          </cell>
        </row>
        <row r="76">
          <cell r="N76">
            <v>1192.4226550000001</v>
          </cell>
        </row>
        <row r="77">
          <cell r="N77">
            <v>1231.1406919999999</v>
          </cell>
        </row>
        <row r="78">
          <cell r="N78">
            <v>1282.220871</v>
          </cell>
        </row>
        <row r="79">
          <cell r="N79">
            <v>1349.3075229999999</v>
          </cell>
        </row>
        <row r="80">
          <cell r="N80">
            <v>1407.4858099999999</v>
          </cell>
        </row>
        <row r="81">
          <cell r="N81">
            <v>1455.005026</v>
          </cell>
        </row>
        <row r="82">
          <cell r="N82">
            <v>1487.6015400000001</v>
          </cell>
        </row>
        <row r="83">
          <cell r="N83">
            <v>1522.687156</v>
          </cell>
        </row>
        <row r="84">
          <cell r="N84">
            <v>1549.1025999999999</v>
          </cell>
        </row>
        <row r="85">
          <cell r="N85">
            <v>1564.4302259999999</v>
          </cell>
        </row>
        <row r="86">
          <cell r="N86">
            <v>1604.8513330000001</v>
          </cell>
        </row>
        <row r="87">
          <cell r="N87">
            <v>1639.9250400000001</v>
          </cell>
        </row>
        <row r="88">
          <cell r="N88">
            <v>1683.978568</v>
          </cell>
        </row>
        <row r="89">
          <cell r="N89">
            <v>1707.142697</v>
          </cell>
        </row>
        <row r="90">
          <cell r="N90">
            <v>1729.0801389999999</v>
          </cell>
        </row>
        <row r="91">
          <cell r="N91">
            <v>1751.4820549999999</v>
          </cell>
        </row>
        <row r="92">
          <cell r="N92">
            <v>1766.0831969999999</v>
          </cell>
        </row>
        <row r="93">
          <cell r="N93">
            <v>1794.154072</v>
          </cell>
        </row>
        <row r="94">
          <cell r="N94">
            <v>1823.701734</v>
          </cell>
        </row>
        <row r="95">
          <cell r="N95">
            <v>1845.9726450000001</v>
          </cell>
        </row>
        <row r="96">
          <cell r="N96">
            <v>1864.003745</v>
          </cell>
        </row>
        <row r="97">
          <cell r="N97">
            <v>1878.9740850000001</v>
          </cell>
        </row>
        <row r="98">
          <cell r="N98">
            <v>1890.7407479999999</v>
          </cell>
        </row>
        <row r="99">
          <cell r="N99">
            <v>1904.4844000000001</v>
          </cell>
        </row>
        <row r="100">
          <cell r="N100">
            <v>1923.861283</v>
          </cell>
        </row>
        <row r="101">
          <cell r="N101">
            <v>1941.368363</v>
          </cell>
        </row>
        <row r="102">
          <cell r="N102">
            <v>1954.087792</v>
          </cell>
        </row>
        <row r="103">
          <cell r="N103">
            <v>1964.687316</v>
          </cell>
        </row>
        <row r="104">
          <cell r="N104">
            <v>1972.988292</v>
          </cell>
        </row>
        <row r="105">
          <cell r="N105">
            <v>1978.800166</v>
          </cell>
        </row>
        <row r="106">
          <cell r="N106">
            <v>1988.982855</v>
          </cell>
        </row>
        <row r="107">
          <cell r="N107">
            <v>2002.738417</v>
          </cell>
        </row>
        <row r="108">
          <cell r="N108">
            <v>2017.839761</v>
          </cell>
        </row>
        <row r="109">
          <cell r="N109">
            <v>2031.6310530000001</v>
          </cell>
        </row>
        <row r="110">
          <cell r="N110">
            <v>2040.3965020000001</v>
          </cell>
        </row>
        <row r="111">
          <cell r="N111">
            <v>2047.0063170000001</v>
          </cell>
        </row>
        <row r="112">
          <cell r="N112">
            <v>2055.3072929999998</v>
          </cell>
        </row>
        <row r="113">
          <cell r="N113">
            <v>2062.3934920000002</v>
          </cell>
        </row>
        <row r="114">
          <cell r="N114">
            <v>2073.4336699999999</v>
          </cell>
        </row>
        <row r="115">
          <cell r="N115">
            <v>2077.9593100000002</v>
          </cell>
        </row>
        <row r="116">
          <cell r="N116">
            <v>2086.9510409999998</v>
          </cell>
        </row>
        <row r="117">
          <cell r="N117">
            <v>2093.1321119999998</v>
          </cell>
        </row>
        <row r="118">
          <cell r="N118">
            <v>2100.4803219999999</v>
          </cell>
        </row>
        <row r="119">
          <cell r="N119">
            <v>2102.6478649999999</v>
          </cell>
        </row>
        <row r="120">
          <cell r="N120">
            <v>2117.2609170000001</v>
          </cell>
        </row>
        <row r="121">
          <cell r="N121">
            <v>2125.5380730000002</v>
          </cell>
        </row>
        <row r="122">
          <cell r="N122">
            <v>2132.0645220000001</v>
          </cell>
        </row>
        <row r="123">
          <cell r="N123">
            <v>2140.2702210000002</v>
          </cell>
        </row>
        <row r="124">
          <cell r="N124">
            <v>2143.557264</v>
          </cell>
        </row>
        <row r="125">
          <cell r="N125">
            <v>2147.6303400000002</v>
          </cell>
        </row>
        <row r="126">
          <cell r="N126">
            <v>2150.869745</v>
          </cell>
        </row>
        <row r="127">
          <cell r="N127">
            <v>2158.015492</v>
          </cell>
        </row>
        <row r="128">
          <cell r="N128">
            <v>2161.8741949999999</v>
          </cell>
        </row>
        <row r="129">
          <cell r="N129">
            <v>2169.8774309999999</v>
          </cell>
        </row>
        <row r="130">
          <cell r="N130">
            <v>2178.5237849999999</v>
          </cell>
        </row>
        <row r="131">
          <cell r="N131">
            <v>2181.7036419999999</v>
          </cell>
        </row>
        <row r="132">
          <cell r="N132">
            <v>2184.3356589999999</v>
          </cell>
        </row>
        <row r="133">
          <cell r="N133">
            <v>2186.5270209999999</v>
          </cell>
        </row>
        <row r="134">
          <cell r="N134">
            <v>2189.9212510000002</v>
          </cell>
        </row>
        <row r="135">
          <cell r="N135">
            <v>2192.8033679999999</v>
          </cell>
        </row>
        <row r="136">
          <cell r="N136">
            <v>2196.9836300000002</v>
          </cell>
        </row>
        <row r="137">
          <cell r="N137">
            <v>2202.366759</v>
          </cell>
        </row>
        <row r="138">
          <cell r="N138">
            <v>2208.6311970000002</v>
          </cell>
        </row>
        <row r="139">
          <cell r="N139">
            <v>2212.2040710000001</v>
          </cell>
        </row>
        <row r="140">
          <cell r="N140">
            <v>2216.479609</v>
          </cell>
        </row>
        <row r="141">
          <cell r="N141">
            <v>2221.207711</v>
          </cell>
        </row>
        <row r="142">
          <cell r="N142">
            <v>2221.3982649999998</v>
          </cell>
        </row>
        <row r="143">
          <cell r="N143">
            <v>2223.4109830000002</v>
          </cell>
        </row>
        <row r="144">
          <cell r="N144">
            <v>2229.7826070000001</v>
          </cell>
        </row>
        <row r="145">
          <cell r="N145">
            <v>2230.2709</v>
          </cell>
        </row>
        <row r="146">
          <cell r="N146">
            <v>2233.2602040000002</v>
          </cell>
        </row>
        <row r="147">
          <cell r="N147">
            <v>2235.2133749999998</v>
          </cell>
        </row>
        <row r="148">
          <cell r="N148">
            <v>2242.0018340000001</v>
          </cell>
        </row>
        <row r="149">
          <cell r="N149">
            <v>2246.1940060000002</v>
          </cell>
        </row>
        <row r="150">
          <cell r="N150">
            <v>2260.6403230000001</v>
          </cell>
        </row>
        <row r="151">
          <cell r="N151">
            <v>2266.3807400000001</v>
          </cell>
        </row>
        <row r="152">
          <cell r="N152">
            <v>2270.7991929999998</v>
          </cell>
        </row>
        <row r="153">
          <cell r="N153">
            <v>2277.9687589999999</v>
          </cell>
        </row>
        <row r="154">
          <cell r="N154">
            <v>2283.8759100000002</v>
          </cell>
        </row>
        <row r="155">
          <cell r="N155">
            <v>2292.3555289999999</v>
          </cell>
        </row>
        <row r="156">
          <cell r="N156">
            <v>2297.012174</v>
          </cell>
        </row>
        <row r="157">
          <cell r="N157">
            <v>2302.9669629999999</v>
          </cell>
        </row>
        <row r="158">
          <cell r="N158">
            <v>2310.8868320000001</v>
          </cell>
        </row>
        <row r="159">
          <cell r="N159">
            <v>2315.9126740000002</v>
          </cell>
        </row>
        <row r="160">
          <cell r="N160">
            <v>2318.711425</v>
          </cell>
        </row>
        <row r="161">
          <cell r="N161">
            <v>2322.8678669999999</v>
          </cell>
        </row>
        <row r="162">
          <cell r="N162">
            <v>2327.3458690000002</v>
          </cell>
        </row>
        <row r="163">
          <cell r="N163">
            <v>2333.0029180000001</v>
          </cell>
        </row>
        <row r="164">
          <cell r="N164">
            <v>2338.6837869999999</v>
          </cell>
        </row>
        <row r="165">
          <cell r="N165">
            <v>2343.5667130000002</v>
          </cell>
        </row>
        <row r="166">
          <cell r="N166">
            <v>2348.5449170000002</v>
          </cell>
        </row>
        <row r="167">
          <cell r="N167">
            <v>2352.4155300000002</v>
          </cell>
        </row>
        <row r="168">
          <cell r="N168">
            <v>2358.8586110000001</v>
          </cell>
        </row>
        <row r="169">
          <cell r="N169">
            <v>2362.181384</v>
          </cell>
        </row>
        <row r="170">
          <cell r="N170">
            <v>2366.4211930000001</v>
          </cell>
        </row>
        <row r="171">
          <cell r="N171">
            <v>2370.0178860000001</v>
          </cell>
        </row>
        <row r="172">
          <cell r="N172">
            <v>2373.9599560000001</v>
          </cell>
        </row>
        <row r="173">
          <cell r="N173">
            <v>2378.4498669999998</v>
          </cell>
        </row>
        <row r="174">
          <cell r="N174">
            <v>2380.9508780000001</v>
          </cell>
        </row>
        <row r="175">
          <cell r="N175">
            <v>2384.0592780000002</v>
          </cell>
        </row>
        <row r="176">
          <cell r="N176">
            <v>2387.346321</v>
          </cell>
        </row>
        <row r="177">
          <cell r="N177">
            <v>2392.5150779999999</v>
          </cell>
        </row>
        <row r="178">
          <cell r="N178">
            <v>2399.1844420000002</v>
          </cell>
        </row>
        <row r="179">
          <cell r="N179">
            <v>2406.2706400000002</v>
          </cell>
        </row>
        <row r="180">
          <cell r="N180">
            <v>2410.8081900000002</v>
          </cell>
        </row>
        <row r="181">
          <cell r="N181">
            <v>2414.488249</v>
          </cell>
        </row>
        <row r="182">
          <cell r="N182">
            <v>2421.5149000000001</v>
          </cell>
        </row>
        <row r="183">
          <cell r="N183">
            <v>2426.183454</v>
          </cell>
        </row>
        <row r="184">
          <cell r="N184">
            <v>2432.8409080000001</v>
          </cell>
        </row>
        <row r="185">
          <cell r="N185">
            <v>2440.0462029999999</v>
          </cell>
        </row>
        <row r="186">
          <cell r="N186">
            <v>2448.8831100000002</v>
          </cell>
        </row>
        <row r="187">
          <cell r="N187">
            <v>2456.6838830000002</v>
          </cell>
        </row>
        <row r="188">
          <cell r="N188">
            <v>2461.3167090000002</v>
          </cell>
        </row>
        <row r="189">
          <cell r="N189">
            <v>2466.6164709999998</v>
          </cell>
        </row>
        <row r="190">
          <cell r="N190">
            <v>2473.7026700000001</v>
          </cell>
        </row>
        <row r="191">
          <cell r="N191">
            <v>2483.6948050000001</v>
          </cell>
        </row>
        <row r="192">
          <cell r="N192">
            <v>2495.4733780000001</v>
          </cell>
        </row>
        <row r="193">
          <cell r="N193">
            <v>2505.7632530000001</v>
          </cell>
        </row>
        <row r="194">
          <cell r="N194">
            <v>2512.9804570000001</v>
          </cell>
        </row>
        <row r="195">
          <cell r="N195">
            <v>2515.5410160000001</v>
          </cell>
        </row>
        <row r="196">
          <cell r="N196">
            <v>2526.15245</v>
          </cell>
        </row>
        <row r="197">
          <cell r="N197">
            <v>2534.6916179999998</v>
          </cell>
        </row>
        <row r="198">
          <cell r="N198">
            <v>2549.9954250000001</v>
          </cell>
        </row>
        <row r="199">
          <cell r="N199">
            <v>2561.023694</v>
          </cell>
        </row>
        <row r="200">
          <cell r="N200">
            <v>2574.8030749999998</v>
          </cell>
        </row>
        <row r="201">
          <cell r="N201">
            <v>2583.2231470000002</v>
          </cell>
        </row>
        <row r="202">
          <cell r="N202">
            <v>2587.8083339999998</v>
          </cell>
        </row>
        <row r="203">
          <cell r="N203">
            <v>2602.3380189999998</v>
          </cell>
        </row>
        <row r="204">
          <cell r="N204">
            <v>2614.6287029999999</v>
          </cell>
        </row>
        <row r="205">
          <cell r="N205">
            <v>2630.3374370000001</v>
          </cell>
        </row>
        <row r="206">
          <cell r="N206">
            <v>2647.272856</v>
          </cell>
        </row>
        <row r="207">
          <cell r="N207">
            <v>2665.2563190000001</v>
          </cell>
        </row>
        <row r="208">
          <cell r="N208">
            <v>2673.5572940000002</v>
          </cell>
        </row>
        <row r="209">
          <cell r="N209">
            <v>2679.7383650000002</v>
          </cell>
        </row>
        <row r="210">
          <cell r="N210">
            <v>2699.90128</v>
          </cell>
        </row>
        <row r="211">
          <cell r="N211">
            <v>2716.8128809999998</v>
          </cell>
        </row>
        <row r="212">
          <cell r="N212">
            <v>2735.7014709999999</v>
          </cell>
        </row>
        <row r="213">
          <cell r="N213">
            <v>2754.5900609999999</v>
          </cell>
        </row>
        <row r="214">
          <cell r="N214">
            <v>2775.2769979999998</v>
          </cell>
        </row>
        <row r="215">
          <cell r="N215">
            <v>2785.1857669999999</v>
          </cell>
        </row>
        <row r="216">
          <cell r="N216">
            <v>2792.7245290000001</v>
          </cell>
        </row>
        <row r="217">
          <cell r="N217">
            <v>2812.1133220000002</v>
          </cell>
        </row>
        <row r="218">
          <cell r="N218">
            <v>2829.5132149999999</v>
          </cell>
        </row>
        <row r="219">
          <cell r="N219">
            <v>2846.5081829999999</v>
          </cell>
        </row>
        <row r="220">
          <cell r="N220">
            <v>2865.0990339999998</v>
          </cell>
        </row>
        <row r="221">
          <cell r="N221">
            <v>2883.6184269999999</v>
          </cell>
        </row>
        <row r="222">
          <cell r="N222">
            <v>2892.0623179999998</v>
          </cell>
        </row>
        <row r="223">
          <cell r="N223">
            <v>2897.659819</v>
          </cell>
        </row>
        <row r="224">
          <cell r="N224">
            <v>2915.4884569999999</v>
          </cell>
        </row>
        <row r="225">
          <cell r="N225">
            <v>2929.9347750000002</v>
          </cell>
        </row>
        <row r="226">
          <cell r="N226">
            <v>2946.5605460000002</v>
          </cell>
        </row>
        <row r="227">
          <cell r="N227">
            <v>2963.5793319999998</v>
          </cell>
        </row>
        <row r="228">
          <cell r="N228">
            <v>2980.7648530000001</v>
          </cell>
        </row>
        <row r="229">
          <cell r="N229">
            <v>2989.994776</v>
          </cell>
        </row>
        <row r="230">
          <cell r="N230">
            <v>2997.974193</v>
          </cell>
        </row>
        <row r="231">
          <cell r="N231">
            <v>3020.578571</v>
          </cell>
        </row>
        <row r="232">
          <cell r="N232">
            <v>3036.4302189999999</v>
          </cell>
        </row>
        <row r="233">
          <cell r="N233">
            <v>3054.0087560000002</v>
          </cell>
        </row>
        <row r="234">
          <cell r="N234">
            <v>3074.445592</v>
          </cell>
        </row>
        <row r="235">
          <cell r="N235">
            <v>3093.3341820000001</v>
          </cell>
        </row>
        <row r="236">
          <cell r="N236">
            <v>3106.2203450000002</v>
          </cell>
        </row>
        <row r="237">
          <cell r="N237">
            <v>3117.1771570000001</v>
          </cell>
        </row>
        <row r="238">
          <cell r="N238">
            <v>3134.8628800000001</v>
          </cell>
        </row>
        <row r="239">
          <cell r="N239">
            <v>3156.204843</v>
          </cell>
        </row>
        <row r="240">
          <cell r="N240">
            <v>3178.29711</v>
          </cell>
        </row>
        <row r="241">
          <cell r="N241">
            <v>3204.2480799999998</v>
          </cell>
        </row>
        <row r="242">
          <cell r="N242">
            <v>3230.4372410000001</v>
          </cell>
        </row>
        <row r="243">
          <cell r="N243">
            <v>3250.50488</v>
          </cell>
        </row>
        <row r="244">
          <cell r="N244">
            <v>3262.8074740000002</v>
          </cell>
        </row>
        <row r="245">
          <cell r="N245">
            <v>3281.8032499999999</v>
          </cell>
        </row>
        <row r="246">
          <cell r="N246">
            <v>3303.8597880000002</v>
          </cell>
        </row>
        <row r="247">
          <cell r="N247">
            <v>3323.0699370000002</v>
          </cell>
        </row>
        <row r="248">
          <cell r="N248">
            <v>3350.7120669999999</v>
          </cell>
        </row>
        <row r="249">
          <cell r="N249">
            <v>3378.890128</v>
          </cell>
        </row>
        <row r="250">
          <cell r="N250">
            <v>3394.5393130000002</v>
          </cell>
        </row>
        <row r="251">
          <cell r="N251">
            <v>3410.1765890000001</v>
          </cell>
        </row>
        <row r="252">
          <cell r="N252">
            <v>3437.4733409999999</v>
          </cell>
        </row>
        <row r="253">
          <cell r="N253">
            <v>3459.3869639999998</v>
          </cell>
        </row>
        <row r="254">
          <cell r="N254">
            <v>3488.4701530000002</v>
          </cell>
        </row>
        <row r="255">
          <cell r="N255">
            <v>3519.7447040000002</v>
          </cell>
        </row>
        <row r="256">
          <cell r="N256">
            <v>3553.5083570000002</v>
          </cell>
        </row>
        <row r="257">
          <cell r="N257">
            <v>3573.1948889999999</v>
          </cell>
        </row>
        <row r="258">
          <cell r="N258">
            <v>3591.6070970000001</v>
          </cell>
        </row>
        <row r="259">
          <cell r="N259">
            <v>3628.5267880000001</v>
          </cell>
        </row>
        <row r="260">
          <cell r="N260">
            <v>3657.752892</v>
          </cell>
        </row>
        <row r="261">
          <cell r="N261">
            <v>3705.5102980000001</v>
          </cell>
        </row>
        <row r="262">
          <cell r="N262">
            <v>3762.7239100000002</v>
          </cell>
        </row>
        <row r="263">
          <cell r="N263">
            <v>3816.9601269999998</v>
          </cell>
        </row>
        <row r="264">
          <cell r="N264">
            <v>3852.3077539999999</v>
          </cell>
        </row>
        <row r="265">
          <cell r="N265">
            <v>3886.2024120000001</v>
          </cell>
        </row>
        <row r="266">
          <cell r="N266">
            <v>3964.1029610000001</v>
          </cell>
        </row>
        <row r="267">
          <cell r="N267">
            <v>4017.2673159999999</v>
          </cell>
        </row>
        <row r="268">
          <cell r="N268">
            <v>4102.6947170000003</v>
          </cell>
        </row>
        <row r="269">
          <cell r="N269">
            <v>4193.4457000000002</v>
          </cell>
        </row>
        <row r="270">
          <cell r="N270">
            <v>4285.0899010000003</v>
          </cell>
        </row>
        <row r="271">
          <cell r="N271">
            <v>4342.9942680000004</v>
          </cell>
        </row>
        <row r="272">
          <cell r="N272">
            <v>4390.7159460000003</v>
          </cell>
        </row>
        <row r="273">
          <cell r="N273">
            <v>4490.7206699999997</v>
          </cell>
        </row>
        <row r="274">
          <cell r="N274">
            <v>4592.2260020000003</v>
          </cell>
        </row>
        <row r="275">
          <cell r="N275">
            <v>4739.0830050000004</v>
          </cell>
        </row>
        <row r="276">
          <cell r="N276">
            <v>4809.9688120000001</v>
          </cell>
        </row>
        <row r="277">
          <cell r="N277">
            <v>4970.4622820000004</v>
          </cell>
        </row>
        <row r="278">
          <cell r="N278">
            <v>5095.0126460000001</v>
          </cell>
        </row>
        <row r="279">
          <cell r="N279">
            <v>5212.7983709999999</v>
          </cell>
        </row>
        <row r="280">
          <cell r="N280">
            <v>5362.3826669999999</v>
          </cell>
        </row>
        <row r="281">
          <cell r="N281">
            <v>5519.1246199999996</v>
          </cell>
        </row>
        <row r="282">
          <cell r="N282">
            <v>5712.0835989999996</v>
          </cell>
        </row>
        <row r="283">
          <cell r="N283">
            <v>5935.1857200000004</v>
          </cell>
        </row>
        <row r="284">
          <cell r="N284">
            <v>6166.0171559999999</v>
          </cell>
        </row>
        <row r="285">
          <cell r="N285">
            <v>6333.394362</v>
          </cell>
        </row>
        <row r="286">
          <cell r="N286">
            <v>6482.93102</v>
          </cell>
        </row>
        <row r="287">
          <cell r="N287">
            <v>6783.6716779999997</v>
          </cell>
        </row>
        <row r="288">
          <cell r="N288">
            <v>6873.386528</v>
          </cell>
        </row>
        <row r="289">
          <cell r="N289">
            <v>7248.3000359999996</v>
          </cell>
        </row>
        <row r="290">
          <cell r="N290">
            <v>7516.9920199999997</v>
          </cell>
        </row>
        <row r="291">
          <cell r="N291">
            <v>7788.7685849999998</v>
          </cell>
        </row>
        <row r="292">
          <cell r="N292">
            <v>7956.9556419999999</v>
          </cell>
        </row>
        <row r="293">
          <cell r="N293">
            <v>8129.7636149999998</v>
          </cell>
        </row>
        <row r="294">
          <cell r="N294">
            <v>8207.4378809999998</v>
          </cell>
        </row>
        <row r="295">
          <cell r="N295">
            <v>8523.6014429999996</v>
          </cell>
        </row>
        <row r="296">
          <cell r="N296">
            <v>8790.3878939999995</v>
          </cell>
        </row>
        <row r="297">
          <cell r="N297">
            <v>9085.0070290000003</v>
          </cell>
        </row>
        <row r="298">
          <cell r="N298">
            <v>9350.1261400000003</v>
          </cell>
        </row>
        <row r="299">
          <cell r="N299">
            <v>9524.4823579999993</v>
          </cell>
        </row>
        <row r="300">
          <cell r="N300">
            <v>9562.7478319999991</v>
          </cell>
        </row>
        <row r="301">
          <cell r="N301">
            <v>9736.3894749999999</v>
          </cell>
        </row>
        <row r="302">
          <cell r="N302">
            <v>10048.78961</v>
          </cell>
        </row>
        <row r="303">
          <cell r="N303">
            <v>10331.368162000001</v>
          </cell>
        </row>
        <row r="304">
          <cell r="N304">
            <v>10617.686320999999</v>
          </cell>
        </row>
        <row r="305">
          <cell r="N305">
            <v>10886.759410999999</v>
          </cell>
        </row>
        <row r="306">
          <cell r="N306">
            <v>11051.969074000001</v>
          </cell>
        </row>
        <row r="307">
          <cell r="N307">
            <v>11104.097296</v>
          </cell>
        </row>
        <row r="308">
          <cell r="N308">
            <v>11276.250243</v>
          </cell>
        </row>
        <row r="309">
          <cell r="N309">
            <v>11471.210031000001</v>
          </cell>
        </row>
        <row r="310">
          <cell r="N310">
            <v>11860.498399</v>
          </cell>
        </row>
        <row r="311">
          <cell r="N311">
            <v>12121.925541000001</v>
          </cell>
        </row>
        <row r="312">
          <cell r="N312">
            <v>12369.871041</v>
          </cell>
        </row>
        <row r="313">
          <cell r="N313">
            <v>12534.759145</v>
          </cell>
        </row>
        <row r="314">
          <cell r="N314">
            <v>12572.834064999999</v>
          </cell>
        </row>
        <row r="315">
          <cell r="N315">
            <v>12742.20017</v>
          </cell>
        </row>
        <row r="316">
          <cell r="N316">
            <v>13037.152773</v>
          </cell>
        </row>
        <row r="317">
          <cell r="N317">
            <v>13314.348196000001</v>
          </cell>
        </row>
        <row r="318">
          <cell r="N318">
            <v>13595.307045</v>
          </cell>
        </row>
        <row r="319">
          <cell r="N319">
            <v>13785.503001999999</v>
          </cell>
        </row>
        <row r="320">
          <cell r="N320">
            <v>14096.652631000001</v>
          </cell>
        </row>
        <row r="321">
          <cell r="N321">
            <v>14226.586123999999</v>
          </cell>
        </row>
        <row r="322">
          <cell r="N322">
            <v>14291.564780999999</v>
          </cell>
        </row>
        <row r="323">
          <cell r="N323">
            <v>14640.074755</v>
          </cell>
        </row>
        <row r="324">
          <cell r="N324">
            <v>14938.874152</v>
          </cell>
        </row>
        <row r="325">
          <cell r="N325">
            <v>15328.72227</v>
          </cell>
        </row>
        <row r="326">
          <cell r="N326">
            <v>15652.865248</v>
          </cell>
        </row>
        <row r="327">
          <cell r="N327">
            <v>15912.398767000001</v>
          </cell>
        </row>
        <row r="328">
          <cell r="N328">
            <v>16087.576746999999</v>
          </cell>
        </row>
        <row r="329">
          <cell r="N329">
            <v>16164.405433</v>
          </cell>
        </row>
        <row r="330">
          <cell r="N330">
            <v>16567.246900999999</v>
          </cell>
        </row>
        <row r="331">
          <cell r="N331">
            <v>16957.214114999999</v>
          </cell>
        </row>
        <row r="332">
          <cell r="N332">
            <v>17316.633263</v>
          </cell>
        </row>
        <row r="333">
          <cell r="N333">
            <v>17707.624701000001</v>
          </cell>
        </row>
        <row r="334">
          <cell r="N334">
            <v>17965.812438000001</v>
          </cell>
        </row>
        <row r="335">
          <cell r="N335">
            <v>18042.557756999999</v>
          </cell>
        </row>
        <row r="336">
          <cell r="N336">
            <v>18271.888586000001</v>
          </cell>
        </row>
        <row r="337">
          <cell r="N337">
            <v>18702.455550999999</v>
          </cell>
        </row>
        <row r="338">
          <cell r="N338">
            <v>19104.499078000001</v>
          </cell>
        </row>
        <row r="339">
          <cell r="N339">
            <v>19419.709871999999</v>
          </cell>
        </row>
        <row r="340">
          <cell r="N340">
            <v>19445.196369000001</v>
          </cell>
        </row>
        <row r="341">
          <cell r="N341">
            <v>19606.023306999999</v>
          </cell>
        </row>
        <row r="342">
          <cell r="N342">
            <v>19753.690161999999</v>
          </cell>
        </row>
        <row r="343">
          <cell r="N343">
            <v>19920.471889</v>
          </cell>
        </row>
        <row r="344">
          <cell r="N344">
            <v>20152.30373</v>
          </cell>
        </row>
        <row r="345">
          <cell r="N345">
            <v>20736.397062</v>
          </cell>
        </row>
        <row r="346">
          <cell r="N346">
            <v>20967.049855000001</v>
          </cell>
        </row>
        <row r="347">
          <cell r="N347">
            <v>20992.262430999999</v>
          </cell>
        </row>
        <row r="348">
          <cell r="N348">
            <v>21122.112557</v>
          </cell>
        </row>
        <row r="349">
          <cell r="N349">
            <v>21245.448144000002</v>
          </cell>
        </row>
        <row r="350">
          <cell r="N350">
            <v>21392.174143</v>
          </cell>
        </row>
        <row r="351">
          <cell r="N351">
            <v>21610.702985</v>
          </cell>
        </row>
        <row r="352">
          <cell r="N352">
            <v>21928.248057000001</v>
          </cell>
        </row>
        <row r="353">
          <cell r="N353">
            <v>22468.144946</v>
          </cell>
        </row>
        <row r="354">
          <cell r="N354">
            <v>22695.343960999999</v>
          </cell>
        </row>
        <row r="355">
          <cell r="N355">
            <v>22967.168163999999</v>
          </cell>
        </row>
        <row r="356">
          <cell r="N356">
            <v>22978.458444</v>
          </cell>
        </row>
        <row r="357">
          <cell r="N357">
            <v>23117.871961000001</v>
          </cell>
        </row>
        <row r="358">
          <cell r="N358">
            <v>23441.931572000001</v>
          </cell>
        </row>
        <row r="359">
          <cell r="N359">
            <v>23746.411838</v>
          </cell>
        </row>
        <row r="360">
          <cell r="N360">
            <v>24000.597956000001</v>
          </cell>
        </row>
        <row r="361">
          <cell r="N361">
            <v>24102.936957999998</v>
          </cell>
        </row>
        <row r="362">
          <cell r="N362">
            <v>24279.401172000002</v>
          </cell>
        </row>
        <row r="363">
          <cell r="N363">
            <v>24416.170762999998</v>
          </cell>
        </row>
        <row r="364">
          <cell r="N364">
            <v>24526.370085999999</v>
          </cell>
        </row>
        <row r="365">
          <cell r="N365">
            <v>24672.059950999999</v>
          </cell>
        </row>
        <row r="366">
          <cell r="N366">
            <v>25017.473435</v>
          </cell>
        </row>
        <row r="367">
          <cell r="N367">
            <v>25116.049009999999</v>
          </cell>
        </row>
        <row r="368">
          <cell r="N368">
            <v>25310.961159999999</v>
          </cell>
        </row>
        <row r="369">
          <cell r="N369">
            <v>25458.997211000002</v>
          </cell>
        </row>
        <row r="370">
          <cell r="N370">
            <v>25579.021936000001</v>
          </cell>
        </row>
        <row r="371">
          <cell r="N371">
            <v>25661.043197999999</v>
          </cell>
        </row>
        <row r="372">
          <cell r="N372">
            <v>25772.838404999999</v>
          </cell>
        </row>
        <row r="373">
          <cell r="N373">
            <v>25959.056562999998</v>
          </cell>
        </row>
        <row r="374">
          <cell r="N374">
            <v>26136.306809000002</v>
          </cell>
        </row>
        <row r="375">
          <cell r="N375">
            <v>26289.118600999998</v>
          </cell>
        </row>
        <row r="376">
          <cell r="N376">
            <v>26497.750584000001</v>
          </cell>
        </row>
        <row r="377">
          <cell r="N377">
            <v>26506.658949000001</v>
          </cell>
        </row>
        <row r="378">
          <cell r="N378">
            <v>26586.072013000001</v>
          </cell>
        </row>
        <row r="379">
          <cell r="N379">
            <v>26677.656665999999</v>
          </cell>
        </row>
        <row r="380">
          <cell r="N380">
            <v>26826.371564000001</v>
          </cell>
        </row>
        <row r="381">
          <cell r="N381">
            <v>26981.577181000001</v>
          </cell>
        </row>
        <row r="382">
          <cell r="N382">
            <v>27110.617456</v>
          </cell>
        </row>
        <row r="383">
          <cell r="N383">
            <v>27213.420932000001</v>
          </cell>
        </row>
        <row r="384">
          <cell r="N384">
            <v>27292.857814999999</v>
          </cell>
        </row>
        <row r="385">
          <cell r="N385">
            <v>27348.237352</v>
          </cell>
        </row>
        <row r="386">
          <cell r="N386">
            <v>27416.455414</v>
          </cell>
        </row>
        <row r="387">
          <cell r="N387">
            <v>27526.571370000001</v>
          </cell>
        </row>
        <row r="388">
          <cell r="N388">
            <v>27644.809657999998</v>
          </cell>
        </row>
        <row r="389">
          <cell r="N389">
            <v>27754.342044000001</v>
          </cell>
        </row>
        <row r="390">
          <cell r="N390">
            <v>27831.563747</v>
          </cell>
        </row>
        <row r="391">
          <cell r="N391">
            <v>27889.182283999999</v>
          </cell>
        </row>
        <row r="392">
          <cell r="N392">
            <v>27950.302237</v>
          </cell>
        </row>
        <row r="393">
          <cell r="N393">
            <v>28020.449649999999</v>
          </cell>
        </row>
        <row r="394">
          <cell r="N394">
            <v>28134.757777999999</v>
          </cell>
        </row>
        <row r="395">
          <cell r="N395">
            <v>28252.007570999998</v>
          </cell>
        </row>
        <row r="396">
          <cell r="N396">
            <v>28359.789250000002</v>
          </cell>
        </row>
        <row r="397">
          <cell r="N397">
            <v>28445.085646</v>
          </cell>
        </row>
        <row r="398">
          <cell r="N398">
            <v>28517.662612</v>
          </cell>
        </row>
        <row r="399">
          <cell r="N399">
            <v>28577.019948000001</v>
          </cell>
        </row>
        <row r="400">
          <cell r="N400">
            <v>28645.666754000002</v>
          </cell>
        </row>
        <row r="401">
          <cell r="N401">
            <v>28773.980544999999</v>
          </cell>
        </row>
        <row r="402">
          <cell r="N402">
            <v>28905.367007000001</v>
          </cell>
        </row>
        <row r="403">
          <cell r="N403">
            <v>29017.757693</v>
          </cell>
        </row>
        <row r="404">
          <cell r="N404">
            <v>29109.116064000002</v>
          </cell>
        </row>
        <row r="405">
          <cell r="N405">
            <v>29181.978859999999</v>
          </cell>
        </row>
        <row r="406">
          <cell r="N406">
            <v>29244.789973999999</v>
          </cell>
        </row>
        <row r="407">
          <cell r="N407">
            <v>29322.106951999998</v>
          </cell>
        </row>
        <row r="408">
          <cell r="N408">
            <v>29451.349689999999</v>
          </cell>
        </row>
        <row r="409">
          <cell r="N409">
            <v>29587.035510000002</v>
          </cell>
        </row>
        <row r="410">
          <cell r="N410">
            <v>29701.141175000001</v>
          </cell>
        </row>
        <row r="411">
          <cell r="N411">
            <v>29799.561925000002</v>
          </cell>
        </row>
        <row r="412">
          <cell r="N412">
            <v>29877.021819000001</v>
          </cell>
        </row>
        <row r="413">
          <cell r="N413">
            <v>29938.106043</v>
          </cell>
        </row>
        <row r="414">
          <cell r="N414">
            <v>30019.496098</v>
          </cell>
        </row>
        <row r="415">
          <cell r="N415">
            <v>30271.538492</v>
          </cell>
        </row>
        <row r="416">
          <cell r="N416">
            <v>30328.049438999999</v>
          </cell>
        </row>
        <row r="417">
          <cell r="N417">
            <v>30480.134747</v>
          </cell>
        </row>
        <row r="418">
          <cell r="N418">
            <v>30605.995165</v>
          </cell>
        </row>
        <row r="419">
          <cell r="N419">
            <v>30712.919354000001</v>
          </cell>
        </row>
        <row r="420">
          <cell r="N420">
            <v>30790.843721000001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4">
          <cell r="G4">
            <v>0</v>
          </cell>
        </row>
      </sheetData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21"/>
  <sheetViews>
    <sheetView zoomScale="84" zoomScaleNormal="84" workbookViewId="0">
      <selection activeCell="J6" sqref="J6"/>
    </sheetView>
  </sheetViews>
  <sheetFormatPr defaultRowHeight="15" x14ac:dyDescent="0.25"/>
  <cols>
    <col min="1" max="2" width="14.42578125" customWidth="1"/>
    <col min="3" max="3" width="12.85546875" bestFit="1" customWidth="1"/>
    <col min="4" max="4" width="18.85546875" bestFit="1" customWidth="1"/>
    <col min="5" max="5" width="15.7109375" bestFit="1" customWidth="1"/>
    <col min="6" max="6" width="17.7109375" customWidth="1"/>
    <col min="9" max="9" width="14.7109375" bestFit="1" customWidth="1"/>
    <col min="10" max="10" width="12.28515625" bestFit="1" customWidth="1"/>
    <col min="11" max="11" width="20.5703125" customWidth="1"/>
  </cols>
  <sheetData>
    <row r="1" spans="1:12" s="6" customFormat="1" ht="23.45" x14ac:dyDescent="0.45">
      <c r="A1" s="26" t="s">
        <v>462</v>
      </c>
      <c r="B1" s="26"/>
    </row>
    <row r="2" spans="1:12" ht="14.45" x14ac:dyDescent="0.3">
      <c r="A2" s="7" t="s">
        <v>36</v>
      </c>
      <c r="B2" s="7" t="s">
        <v>37</v>
      </c>
      <c r="C2" s="8" t="s">
        <v>38</v>
      </c>
      <c r="D2" t="s">
        <v>39</v>
      </c>
      <c r="E2" t="s">
        <v>40</v>
      </c>
      <c r="F2" s="27" t="s">
        <v>465</v>
      </c>
      <c r="G2" s="27"/>
      <c r="H2" s="27"/>
      <c r="I2" s="27"/>
      <c r="J2" s="27"/>
      <c r="K2" s="27"/>
      <c r="L2" s="14"/>
    </row>
    <row r="3" spans="1:12" ht="24" x14ac:dyDescent="0.3">
      <c r="A3" s="9" t="s">
        <v>41</v>
      </c>
      <c r="B3" s="9"/>
      <c r="C3" s="10">
        <f>[1]Sheet1_Raw!N2</f>
        <v>0</v>
      </c>
      <c r="F3" s="11" t="s">
        <v>36</v>
      </c>
      <c r="G3" s="11" t="s">
        <v>37</v>
      </c>
      <c r="H3" s="11" t="s">
        <v>38</v>
      </c>
      <c r="I3" s="11" t="s">
        <v>42</v>
      </c>
      <c r="J3" s="11" t="s">
        <v>43</v>
      </c>
      <c r="K3" s="11"/>
    </row>
    <row r="4" spans="1:12" ht="24" x14ac:dyDescent="0.25">
      <c r="A4" s="9" t="s">
        <v>44</v>
      </c>
      <c r="B4" s="9"/>
      <c r="C4" s="10">
        <f>[1]Sheet1_Raw!N3</f>
        <v>0</v>
      </c>
      <c r="F4" t="s">
        <v>94</v>
      </c>
      <c r="G4">
        <v>0</v>
      </c>
      <c r="H4">
        <v>1.7980670000000001</v>
      </c>
      <c r="I4">
        <v>0.76304542857142843</v>
      </c>
      <c r="J4">
        <v>0.23797942857142851</v>
      </c>
    </row>
    <row r="5" spans="1:12" ht="24" x14ac:dyDescent="0.25">
      <c r="A5" s="9" t="s">
        <v>45</v>
      </c>
      <c r="B5" s="9"/>
      <c r="C5" s="10">
        <f>[1]Sheet1_Raw!N4</f>
        <v>0</v>
      </c>
      <c r="F5" t="s">
        <v>95</v>
      </c>
      <c r="G5">
        <v>1</v>
      </c>
      <c r="H5">
        <v>2.7235429999999998</v>
      </c>
      <c r="I5">
        <v>1.1332357142857141</v>
      </c>
      <c r="J5">
        <v>0.37019028571428569</v>
      </c>
    </row>
    <row r="6" spans="1:12" ht="24" x14ac:dyDescent="0.25">
      <c r="A6" s="9" t="s">
        <v>46</v>
      </c>
      <c r="B6" s="9"/>
      <c r="C6" s="10">
        <f>[1]Sheet1_Raw!N5</f>
        <v>0</v>
      </c>
      <c r="F6" t="s">
        <v>96</v>
      </c>
      <c r="G6">
        <v>2</v>
      </c>
      <c r="H6">
        <v>3.1466180000000001</v>
      </c>
      <c r="I6">
        <v>1.5412005714285715</v>
      </c>
      <c r="J6">
        <v>0.40796485714285735</v>
      </c>
    </row>
    <row r="7" spans="1:12" ht="24" x14ac:dyDescent="0.25">
      <c r="A7" s="9" t="s">
        <v>47</v>
      </c>
      <c r="B7" s="9"/>
      <c r="C7" s="10">
        <f>[1]Sheet1_Raw!N6</f>
        <v>0</v>
      </c>
      <c r="F7" t="s">
        <v>97</v>
      </c>
      <c r="G7">
        <v>3</v>
      </c>
      <c r="H7">
        <v>4.6802630000000001</v>
      </c>
      <c r="I7">
        <v>2.1493702857142858</v>
      </c>
      <c r="J7">
        <v>0.60816971428571431</v>
      </c>
    </row>
    <row r="8" spans="1:12" ht="24" x14ac:dyDescent="0.25">
      <c r="A8" s="9" t="s">
        <v>48</v>
      </c>
      <c r="B8" s="9"/>
      <c r="C8" s="10">
        <f>[1]Sheet1_Raw!N7</f>
        <v>1.191E-2</v>
      </c>
      <c r="F8" t="s">
        <v>98</v>
      </c>
      <c r="G8">
        <v>4</v>
      </c>
      <c r="H8">
        <v>6.2932360000000003</v>
      </c>
      <c r="I8">
        <v>2.9653</v>
      </c>
      <c r="J8">
        <v>0.81592971428571426</v>
      </c>
    </row>
    <row r="9" spans="1:12" ht="24" x14ac:dyDescent="0.25">
      <c r="A9" s="9" t="s">
        <v>49</v>
      </c>
      <c r="B9" s="9"/>
      <c r="C9" s="10">
        <f>[1]Sheet1_Raw!N8</f>
        <v>4.7638E-2</v>
      </c>
      <c r="F9" t="s">
        <v>99</v>
      </c>
      <c r="G9">
        <v>5</v>
      </c>
      <c r="H9">
        <v>6.636984</v>
      </c>
      <c r="I9">
        <v>3.7963395714285713</v>
      </c>
      <c r="J9">
        <v>0.83103957142857121</v>
      </c>
    </row>
    <row r="10" spans="1:12" ht="24" x14ac:dyDescent="0.25">
      <c r="A10" s="9" t="s">
        <v>50</v>
      </c>
      <c r="B10" s="9"/>
      <c r="C10" s="10">
        <f>[1]Sheet1_Raw!N9</f>
        <v>4.7638E-2</v>
      </c>
      <c r="F10" t="s">
        <v>100</v>
      </c>
      <c r="G10">
        <v>6</v>
      </c>
      <c r="H10">
        <v>9.3869690000000006</v>
      </c>
      <c r="I10">
        <v>4.9522400000000006</v>
      </c>
      <c r="J10">
        <v>1.1559004285714294</v>
      </c>
    </row>
    <row r="11" spans="1:12" ht="24" x14ac:dyDescent="0.25">
      <c r="A11" s="9" t="s">
        <v>51</v>
      </c>
      <c r="B11" s="9"/>
      <c r="C11" s="10">
        <f>[1]Sheet1_Raw!N10</f>
        <v>4.7638E-2</v>
      </c>
      <c r="F11" t="s">
        <v>101</v>
      </c>
      <c r="G11">
        <v>7</v>
      </c>
      <c r="H11">
        <v>11.237921</v>
      </c>
      <c r="I11">
        <v>6.3007905714285712</v>
      </c>
      <c r="J11">
        <v>1.3485505714285706</v>
      </c>
    </row>
    <row r="12" spans="1:12" ht="24" x14ac:dyDescent="0.25">
      <c r="A12" s="9" t="s">
        <v>52</v>
      </c>
      <c r="B12" s="9"/>
      <c r="C12" s="10">
        <f>[1]Sheet1_Raw!N11</f>
        <v>5.9547999999999997E-2</v>
      </c>
      <c r="F12" t="s">
        <v>102</v>
      </c>
      <c r="G12">
        <v>8</v>
      </c>
      <c r="H12">
        <v>14.173000999999999</v>
      </c>
      <c r="I12">
        <v>7.9364274285714282</v>
      </c>
      <c r="J12">
        <v>1.635636857142857</v>
      </c>
    </row>
    <row r="13" spans="1:12" ht="24" x14ac:dyDescent="0.25">
      <c r="A13" s="9" t="s">
        <v>53</v>
      </c>
      <c r="B13" s="9"/>
      <c r="C13" s="10">
        <f>[1]Sheet1_Raw!N12</f>
        <v>9.5277000000000001E-2</v>
      </c>
      <c r="F13" t="s">
        <v>103</v>
      </c>
      <c r="G13">
        <v>9</v>
      </c>
      <c r="H13">
        <v>16.764333000000001</v>
      </c>
      <c r="I13">
        <v>9.8818152857142856</v>
      </c>
      <c r="J13">
        <v>1.9453878571428573</v>
      </c>
    </row>
    <row r="14" spans="1:12" ht="24" x14ac:dyDescent="0.25">
      <c r="A14" s="9" t="s">
        <v>54</v>
      </c>
      <c r="B14" s="9"/>
      <c r="C14" s="10">
        <f>[1]Sheet1_Raw!N13</f>
        <v>0.11909599999999999</v>
      </c>
      <c r="F14" t="s">
        <v>104</v>
      </c>
      <c r="G14">
        <v>10</v>
      </c>
      <c r="H14">
        <v>19.805183</v>
      </c>
      <c r="I14">
        <v>12.042518142857144</v>
      </c>
      <c r="J14">
        <v>2.1607028571428586</v>
      </c>
    </row>
    <row r="15" spans="1:12" ht="24" x14ac:dyDescent="0.25">
      <c r="A15" s="9" t="s">
        <v>55</v>
      </c>
      <c r="B15" s="9"/>
      <c r="C15" s="10">
        <f>[1]Sheet1_Raw!N14</f>
        <v>0.14291499999999999</v>
      </c>
      <c r="F15" t="s">
        <v>105</v>
      </c>
      <c r="G15">
        <v>11</v>
      </c>
      <c r="H15">
        <v>23.824392</v>
      </c>
      <c r="I15">
        <v>14.546969000000001</v>
      </c>
      <c r="J15">
        <v>2.5044508571428565</v>
      </c>
    </row>
    <row r="16" spans="1:12" ht="24" x14ac:dyDescent="0.25">
      <c r="A16" s="9" t="s">
        <v>56</v>
      </c>
      <c r="B16" s="9"/>
      <c r="C16" s="10">
        <f>[1]Sheet1_Raw!N15</f>
        <v>0.14291499999999999</v>
      </c>
      <c r="F16" t="s">
        <v>106</v>
      </c>
      <c r="G16">
        <v>12</v>
      </c>
      <c r="H16">
        <v>27.790717000000001</v>
      </c>
      <c r="I16">
        <v>17.568930857142856</v>
      </c>
      <c r="J16">
        <v>3.0219618571428555</v>
      </c>
    </row>
    <row r="17" spans="1:10" ht="24" x14ac:dyDescent="0.25">
      <c r="A17" s="9" t="s">
        <v>57</v>
      </c>
      <c r="B17" s="9"/>
      <c r="C17" s="10">
        <f>[1]Sheet1_Raw!N16</f>
        <v>0.14291499999999999</v>
      </c>
      <c r="F17" t="s">
        <v>107</v>
      </c>
      <c r="G17">
        <v>13</v>
      </c>
      <c r="H17">
        <v>32.285885</v>
      </c>
      <c r="I17">
        <v>20.840204571428568</v>
      </c>
      <c r="J17">
        <v>3.2712737142857122</v>
      </c>
    </row>
    <row r="18" spans="1:10" ht="24" x14ac:dyDescent="0.25">
      <c r="A18" s="9" t="s">
        <v>58</v>
      </c>
      <c r="B18" s="9"/>
      <c r="C18" s="10">
        <f>[1]Sheet1_Raw!N17</f>
        <v>0.14291499999999999</v>
      </c>
      <c r="F18" t="s">
        <v>108</v>
      </c>
      <c r="G18">
        <v>14</v>
      </c>
      <c r="H18">
        <v>36.728169000000001</v>
      </c>
      <c r="I18">
        <v>24.481668571428571</v>
      </c>
      <c r="J18">
        <v>3.6414640000000027</v>
      </c>
    </row>
    <row r="19" spans="1:10" ht="24" x14ac:dyDescent="0.25">
      <c r="A19" s="9" t="s">
        <v>59</v>
      </c>
      <c r="B19" s="9"/>
      <c r="C19" s="10">
        <f>[1]Sheet1_Raw!N18</f>
        <v>0.15482499999999999</v>
      </c>
      <c r="F19" t="s">
        <v>109</v>
      </c>
      <c r="G19">
        <v>15</v>
      </c>
      <c r="H19">
        <v>43.312268000000003</v>
      </c>
      <c r="I19">
        <v>28.644420999999998</v>
      </c>
      <c r="J19">
        <v>4.1627524285714266</v>
      </c>
    </row>
    <row r="20" spans="1:10" ht="24" x14ac:dyDescent="0.25">
      <c r="A20" s="9" t="s">
        <v>60</v>
      </c>
      <c r="B20" s="9"/>
      <c r="C20" s="10">
        <f>[1]Sheet1_Raw!N19</f>
        <v>0.15482499999999999</v>
      </c>
      <c r="F20" t="s">
        <v>110</v>
      </c>
      <c r="G20">
        <v>16</v>
      </c>
      <c r="H20">
        <v>49.235314000000002</v>
      </c>
      <c r="I20">
        <v>33.283132571428574</v>
      </c>
      <c r="J20">
        <v>4.6387115714285763</v>
      </c>
    </row>
    <row r="21" spans="1:10" ht="24" x14ac:dyDescent="0.25">
      <c r="A21" s="9" t="s">
        <v>61</v>
      </c>
      <c r="B21" s="9"/>
      <c r="C21" s="10">
        <f>[1]Sheet1_Raw!N20</f>
        <v>0.16673399999999999</v>
      </c>
      <c r="F21" t="s">
        <v>111</v>
      </c>
      <c r="G21">
        <v>17</v>
      </c>
      <c r="H21">
        <v>54.338652000000003</v>
      </c>
      <c r="I21">
        <v>38.216485285714292</v>
      </c>
      <c r="J21">
        <v>4.9333527142857179</v>
      </c>
    </row>
    <row r="22" spans="1:10" ht="24" x14ac:dyDescent="0.25">
      <c r="A22" s="9" t="s">
        <v>62</v>
      </c>
      <c r="B22" s="9"/>
      <c r="C22" s="10">
        <f>[1]Sheet1_Raw!N21</f>
        <v>0.16673399999999999</v>
      </c>
      <c r="F22" t="s">
        <v>112</v>
      </c>
      <c r="G22">
        <v>18</v>
      </c>
      <c r="H22">
        <v>61.107846000000002</v>
      </c>
      <c r="I22">
        <v>43.542693</v>
      </c>
      <c r="J22">
        <v>5.3262077142857081</v>
      </c>
    </row>
    <row r="23" spans="1:10" ht="24" x14ac:dyDescent="0.25">
      <c r="A23" s="9" t="s">
        <v>63</v>
      </c>
      <c r="B23" s="9"/>
      <c r="C23" s="10">
        <f>[1]Sheet1_Raw!N22</f>
        <v>0.190553</v>
      </c>
      <c r="F23" t="s">
        <v>113</v>
      </c>
      <c r="G23">
        <v>19</v>
      </c>
      <c r="H23">
        <v>67.533293</v>
      </c>
      <c r="I23">
        <v>49.220203857142863</v>
      </c>
      <c r="J23">
        <v>5.6775108571428632</v>
      </c>
    </row>
    <row r="24" spans="1:10" ht="24" x14ac:dyDescent="0.25">
      <c r="A24" s="9" t="s">
        <v>64</v>
      </c>
      <c r="B24" s="9"/>
      <c r="C24" s="10">
        <f>[1]Sheet1_Raw!N23</f>
        <v>0.190553</v>
      </c>
      <c r="F24" t="s">
        <v>114</v>
      </c>
      <c r="G24">
        <v>20</v>
      </c>
      <c r="H24">
        <v>77.898622000000003</v>
      </c>
      <c r="I24">
        <v>55.736309142857138</v>
      </c>
      <c r="J24">
        <v>6.5161052857142749</v>
      </c>
    </row>
    <row r="25" spans="1:10" ht="24" x14ac:dyDescent="0.25">
      <c r="A25" s="9" t="s">
        <v>65</v>
      </c>
      <c r="B25" s="9"/>
      <c r="C25" s="10">
        <f>[1]Sheet1_Raw!N24</f>
        <v>0.190553</v>
      </c>
      <c r="F25" t="s">
        <v>115</v>
      </c>
      <c r="G25">
        <v>21</v>
      </c>
      <c r="H25">
        <v>89.453849000000005</v>
      </c>
      <c r="I25">
        <v>63.26854914285714</v>
      </c>
      <c r="J25">
        <v>7.5322400000000016</v>
      </c>
    </row>
    <row r="26" spans="1:10" ht="24" x14ac:dyDescent="0.25">
      <c r="A26" s="9" t="s">
        <v>66</v>
      </c>
      <c r="B26" s="9"/>
      <c r="C26" s="10">
        <f>[1]Sheet1_Raw!N25</f>
        <v>0.190553</v>
      </c>
      <c r="F26" t="s">
        <v>116</v>
      </c>
      <c r="G26">
        <v>22</v>
      </c>
      <c r="H26">
        <v>95.905737000000002</v>
      </c>
      <c r="I26">
        <v>70.781901857142856</v>
      </c>
      <c r="J26">
        <v>7.5133527142857162</v>
      </c>
    </row>
    <row r="27" spans="1:10" ht="24" x14ac:dyDescent="0.25">
      <c r="A27" s="9" t="s">
        <v>67</v>
      </c>
      <c r="B27" s="9"/>
      <c r="C27" s="10">
        <f>[1]Sheet1_Raw!N26</f>
        <v>0.190553</v>
      </c>
      <c r="F27" t="s">
        <v>117</v>
      </c>
      <c r="G27">
        <v>23</v>
      </c>
      <c r="H27">
        <v>108.465766</v>
      </c>
      <c r="I27">
        <v>79.243394999999992</v>
      </c>
      <c r="J27">
        <v>8.4614931428571367</v>
      </c>
    </row>
    <row r="28" spans="1:10" ht="24" x14ac:dyDescent="0.25">
      <c r="A28" s="9" t="s">
        <v>68</v>
      </c>
      <c r="B28" s="9"/>
      <c r="C28" s="10">
        <f>[1]Sheet1_Raw!N27</f>
        <v>0.190553</v>
      </c>
      <c r="F28" t="s">
        <v>118</v>
      </c>
      <c r="G28">
        <v>24</v>
      </c>
      <c r="H28">
        <v>116.68928</v>
      </c>
      <c r="I28">
        <v>88.150627571428558</v>
      </c>
      <c r="J28">
        <v>8.9072325714285654</v>
      </c>
    </row>
    <row r="29" spans="1:10" ht="24" x14ac:dyDescent="0.25">
      <c r="A29" s="9" t="s">
        <v>69</v>
      </c>
      <c r="B29" s="9"/>
      <c r="C29" s="10">
        <f>[1]Sheet1_Raw!N28</f>
        <v>0.190553</v>
      </c>
      <c r="F29" t="s">
        <v>119</v>
      </c>
      <c r="G29">
        <v>25</v>
      </c>
      <c r="H29">
        <v>128.191622</v>
      </c>
      <c r="I29">
        <v>97.734024142857152</v>
      </c>
      <c r="J29">
        <v>9.5833965714285938</v>
      </c>
    </row>
    <row r="30" spans="1:10" ht="24" x14ac:dyDescent="0.25">
      <c r="A30" s="9" t="s">
        <v>70</v>
      </c>
      <c r="B30" s="9"/>
      <c r="C30" s="10">
        <f>[1]Sheet1_Raw!N29</f>
        <v>0.190553</v>
      </c>
      <c r="F30" t="s">
        <v>120</v>
      </c>
      <c r="G30">
        <v>26</v>
      </c>
      <c r="H30">
        <v>137.63147599999999</v>
      </c>
      <c r="I30">
        <v>107.74805028571429</v>
      </c>
      <c r="J30">
        <v>10.014026142857134</v>
      </c>
    </row>
    <row r="31" spans="1:10" ht="24" x14ac:dyDescent="0.25">
      <c r="A31" s="9" t="s">
        <v>71</v>
      </c>
      <c r="B31" s="9"/>
      <c r="C31" s="10">
        <f>[1]Sheet1_Raw!N30</f>
        <v>0.190553</v>
      </c>
      <c r="F31" t="s">
        <v>121</v>
      </c>
      <c r="G31">
        <v>27</v>
      </c>
      <c r="H31">
        <v>147.415077</v>
      </c>
      <c r="I31">
        <v>117.67897242857143</v>
      </c>
      <c r="J31">
        <v>9.9309221428571419</v>
      </c>
    </row>
    <row r="32" spans="1:10" ht="24" x14ac:dyDescent="0.25">
      <c r="A32" s="9" t="s">
        <v>72</v>
      </c>
      <c r="B32" s="9"/>
      <c r="C32" s="10">
        <f>[1]Sheet1_Raw!N31</f>
        <v>0.190553</v>
      </c>
      <c r="F32" t="s">
        <v>122</v>
      </c>
      <c r="G32">
        <v>28</v>
      </c>
      <c r="H32">
        <v>157.4631</v>
      </c>
      <c r="I32">
        <v>127.39457971428571</v>
      </c>
      <c r="J32">
        <v>9.7156072857142846</v>
      </c>
    </row>
    <row r="33" spans="1:10" ht="24" x14ac:dyDescent="0.25">
      <c r="A33" s="9" t="s">
        <v>73</v>
      </c>
      <c r="B33" s="9"/>
      <c r="C33" s="10">
        <f>[1]Sheet1_Raw!N32</f>
        <v>0.190553</v>
      </c>
      <c r="F33" t="s">
        <v>123</v>
      </c>
      <c r="G33">
        <v>29</v>
      </c>
      <c r="H33">
        <v>168.06640899999999</v>
      </c>
      <c r="I33">
        <v>137.70324714285715</v>
      </c>
      <c r="J33">
        <v>10.308667428571439</v>
      </c>
    </row>
    <row r="34" spans="1:10" ht="24" x14ac:dyDescent="0.25">
      <c r="A34" s="9" t="s">
        <v>74</v>
      </c>
      <c r="B34" s="9"/>
      <c r="C34" s="10">
        <f>[1]Sheet1_Raw!N33</f>
        <v>0.190553</v>
      </c>
      <c r="D34" s="12">
        <f t="shared" ref="D34:D39" si="0">AVERAGE(C28:C34)</f>
        <v>0.190553</v>
      </c>
      <c r="F34" t="s">
        <v>124</v>
      </c>
      <c r="G34">
        <v>30</v>
      </c>
      <c r="H34">
        <v>176.47501800000001</v>
      </c>
      <c r="I34">
        <v>147.41885457142857</v>
      </c>
      <c r="J34">
        <v>9.7156074285714169</v>
      </c>
    </row>
    <row r="35" spans="1:10" ht="24" x14ac:dyDescent="0.25">
      <c r="A35" s="9" t="s">
        <v>75</v>
      </c>
      <c r="B35" s="9"/>
      <c r="C35" s="10">
        <f>[1]Sheet1_Raw!N34</f>
        <v>0.190553</v>
      </c>
      <c r="D35" s="12">
        <f t="shared" si="0"/>
        <v>0.190553</v>
      </c>
      <c r="F35" t="s">
        <v>125</v>
      </c>
      <c r="G35">
        <v>31</v>
      </c>
      <c r="H35">
        <v>183.34998100000001</v>
      </c>
      <c r="I35">
        <v>156.94181185714282</v>
      </c>
      <c r="J35">
        <v>9.5229572857142557</v>
      </c>
    </row>
    <row r="36" spans="1:10" ht="24" x14ac:dyDescent="0.25">
      <c r="A36" s="9" t="s">
        <v>76</v>
      </c>
      <c r="B36" s="9">
        <v>-6</v>
      </c>
      <c r="C36" s="10">
        <f>[1]Sheet1_Raw!N35</f>
        <v>0.190553</v>
      </c>
      <c r="D36" s="12">
        <f t="shared" si="0"/>
        <v>0.190553</v>
      </c>
      <c r="F36" t="s">
        <v>126</v>
      </c>
      <c r="G36">
        <v>32</v>
      </c>
      <c r="H36">
        <v>190.43648200000001</v>
      </c>
      <c r="I36">
        <v>165.83393471428573</v>
      </c>
      <c r="J36">
        <v>8.8921228571429083</v>
      </c>
    </row>
    <row r="37" spans="1:10" ht="24" x14ac:dyDescent="0.25">
      <c r="A37" s="9" t="s">
        <v>77</v>
      </c>
      <c r="B37" s="9">
        <v>-5</v>
      </c>
      <c r="C37" s="10">
        <f>[1]Sheet1_Raw!N36</f>
        <v>0.202463</v>
      </c>
      <c r="D37" s="12">
        <f t="shared" si="0"/>
        <v>0.19225442857142858</v>
      </c>
      <c r="F37" t="s">
        <v>127</v>
      </c>
      <c r="G37">
        <v>33</v>
      </c>
      <c r="H37">
        <v>200.48450500000001</v>
      </c>
      <c r="I37">
        <v>174.81293885714285</v>
      </c>
      <c r="J37">
        <v>8.9790041428571215</v>
      </c>
    </row>
    <row r="38" spans="1:10" ht="24" x14ac:dyDescent="0.25">
      <c r="A38" s="9" t="s">
        <v>78</v>
      </c>
      <c r="B38" s="9">
        <v>-4</v>
      </c>
      <c r="C38" s="10">
        <f>[1]Sheet1_Raw!N37</f>
        <v>0.32155899999999998</v>
      </c>
      <c r="D38" s="12">
        <f t="shared" si="0"/>
        <v>0.2109695714285714</v>
      </c>
      <c r="E38" s="12">
        <f>D38-D37</f>
        <v>1.8715142857142819E-2</v>
      </c>
      <c r="F38" t="s">
        <v>128</v>
      </c>
      <c r="G38">
        <v>34</v>
      </c>
      <c r="H38">
        <v>209.36907299999999</v>
      </c>
      <c r="I38">
        <v>183.66350971428571</v>
      </c>
      <c r="J38">
        <v>8.8505708571428556</v>
      </c>
    </row>
    <row r="39" spans="1:10" ht="24" x14ac:dyDescent="0.25">
      <c r="A39" s="9" t="s">
        <v>79</v>
      </c>
      <c r="B39" s="9">
        <v>-3</v>
      </c>
      <c r="C39" s="10">
        <f>[1]Sheet1_Raw!N38</f>
        <v>0.54784100000000002</v>
      </c>
      <c r="D39" s="12">
        <f t="shared" si="0"/>
        <v>0.26201071428571426</v>
      </c>
      <c r="E39" s="12">
        <f t="shared" ref="E39:E102" si="1">D39-D38</f>
        <v>5.1041142857142868E-2</v>
      </c>
      <c r="F39" t="s">
        <v>129</v>
      </c>
      <c r="G39">
        <v>35</v>
      </c>
      <c r="H39">
        <v>221.55891199999999</v>
      </c>
      <c r="I39">
        <v>192.82005428571429</v>
      </c>
      <c r="J39">
        <v>9.1565445714285829</v>
      </c>
    </row>
    <row r="40" spans="1:10" ht="24" x14ac:dyDescent="0.25">
      <c r="A40" s="9" t="s">
        <v>80</v>
      </c>
      <c r="B40" s="9">
        <v>-2</v>
      </c>
      <c r="C40" s="10">
        <f>[1]Sheet1_Raw!N39</f>
        <v>0.57165999999999995</v>
      </c>
      <c r="D40" s="12">
        <f>AVERAGE(C34:C40)</f>
        <v>0.31645457142857142</v>
      </c>
      <c r="E40" s="12">
        <f t="shared" si="1"/>
        <v>5.4443857142857155E-2</v>
      </c>
      <c r="F40" t="s">
        <v>130</v>
      </c>
      <c r="G40">
        <v>36</v>
      </c>
      <c r="H40">
        <v>231.15741800000001</v>
      </c>
      <c r="I40">
        <v>201.83305557142856</v>
      </c>
      <c r="J40">
        <v>9.0130012857142674</v>
      </c>
    </row>
    <row r="41" spans="1:10" ht="24" x14ac:dyDescent="0.25">
      <c r="A41" s="9" t="s">
        <v>81</v>
      </c>
      <c r="B41" s="9">
        <v>-1</v>
      </c>
      <c r="C41" s="10">
        <f>[1]Sheet1_Raw!N40</f>
        <v>0.94085700000000005</v>
      </c>
      <c r="D41" s="12">
        <f t="shared" ref="D41:D104" si="2">AVERAGE(C35:C41)</f>
        <v>0.42364085714285721</v>
      </c>
      <c r="E41" s="12">
        <f t="shared" si="1"/>
        <v>0.10718628571428579</v>
      </c>
      <c r="F41" t="s">
        <v>131</v>
      </c>
      <c r="G41">
        <v>37</v>
      </c>
      <c r="H41">
        <v>245.568399</v>
      </c>
      <c r="I41">
        <v>211.70353857142854</v>
      </c>
      <c r="J41">
        <v>9.8704829999999788</v>
      </c>
    </row>
    <row r="42" spans="1:10" ht="24" x14ac:dyDescent="0.25">
      <c r="A42" s="9" t="s">
        <v>82</v>
      </c>
      <c r="B42" s="9">
        <v>0</v>
      </c>
      <c r="C42" s="10">
        <f>[1]Sheet1_Raw!N41</f>
        <v>1.5482450000000001</v>
      </c>
      <c r="D42" s="12">
        <f t="shared" si="2"/>
        <v>0.61759685714285717</v>
      </c>
      <c r="E42" s="12">
        <f t="shared" si="1"/>
        <v>0.19395599999999996</v>
      </c>
      <c r="F42" t="s">
        <v>132</v>
      </c>
      <c r="G42">
        <v>38</v>
      </c>
      <c r="H42">
        <v>253.65970200000001</v>
      </c>
      <c r="I42">
        <v>221.74778442857141</v>
      </c>
      <c r="J42">
        <v>10.044245857142869</v>
      </c>
    </row>
    <row r="43" spans="1:10" ht="24" x14ac:dyDescent="0.25">
      <c r="A43" s="9" t="s">
        <v>83</v>
      </c>
      <c r="B43" s="9">
        <v>1</v>
      </c>
      <c r="C43" s="10">
        <f>[1]Sheet1_Raw!N42</f>
        <v>1.8936230000000001</v>
      </c>
      <c r="D43" s="12">
        <f t="shared" si="2"/>
        <v>0.86089257142857156</v>
      </c>
      <c r="E43" s="12">
        <f t="shared" si="1"/>
        <v>0.24329571428571439</v>
      </c>
      <c r="F43" t="s">
        <v>133</v>
      </c>
      <c r="G43">
        <v>39</v>
      </c>
      <c r="H43">
        <v>260.613991</v>
      </c>
      <c r="I43">
        <v>231.77314285714283</v>
      </c>
      <c r="J43">
        <v>10.025358428571423</v>
      </c>
    </row>
    <row r="44" spans="1:10" ht="24" x14ac:dyDescent="0.25">
      <c r="A44" s="9" t="s">
        <v>84</v>
      </c>
      <c r="B44" s="9">
        <f t="shared" ref="B44:B107" si="3">1+B43</f>
        <v>2</v>
      </c>
      <c r="C44" s="10">
        <f>[1]Sheet1_Raw!N43</f>
        <v>2.3342770000000002</v>
      </c>
      <c r="D44" s="12">
        <f t="shared" si="2"/>
        <v>1.1654374285714286</v>
      </c>
      <c r="E44" s="12">
        <f t="shared" si="1"/>
        <v>0.30454485714285706</v>
      </c>
      <c r="F44" t="s">
        <v>134</v>
      </c>
      <c r="G44">
        <v>40</v>
      </c>
      <c r="H44">
        <v>268.89038900000003</v>
      </c>
      <c r="I44">
        <v>241.545412</v>
      </c>
      <c r="J44">
        <v>9.7722691428571693</v>
      </c>
    </row>
    <row r="45" spans="1:10" ht="24" x14ac:dyDescent="0.25">
      <c r="A45" s="9" t="s">
        <v>85</v>
      </c>
      <c r="B45" s="9">
        <f t="shared" si="3"/>
        <v>3</v>
      </c>
      <c r="C45" s="10">
        <f>[1]Sheet1_Raw!N44</f>
        <v>3.1203090000000002</v>
      </c>
      <c r="D45" s="12">
        <f t="shared" si="2"/>
        <v>1.5652588571428574</v>
      </c>
      <c r="E45" s="12">
        <f t="shared" si="1"/>
        <v>0.39982142857142877</v>
      </c>
      <c r="F45" t="s">
        <v>135</v>
      </c>
      <c r="G45">
        <v>41</v>
      </c>
      <c r="H45">
        <v>277.93360999999999</v>
      </c>
      <c r="I45">
        <v>251.34034585714289</v>
      </c>
      <c r="J45">
        <v>9.7949338571428939</v>
      </c>
    </row>
    <row r="46" spans="1:10" ht="24" x14ac:dyDescent="0.25">
      <c r="A46" s="9" t="s">
        <v>86</v>
      </c>
      <c r="B46" s="9">
        <f t="shared" si="3"/>
        <v>4</v>
      </c>
      <c r="C46" s="10">
        <f>[1]Sheet1_Raw!N45</f>
        <v>5.7404159999999997</v>
      </c>
      <c r="D46" s="12">
        <f t="shared" si="2"/>
        <v>2.3070552857142856</v>
      </c>
      <c r="E46" s="12">
        <f t="shared" si="1"/>
        <v>0.74179642857142825</v>
      </c>
      <c r="F46" t="s">
        <v>136</v>
      </c>
      <c r="G46">
        <v>42</v>
      </c>
      <c r="H46">
        <v>288.00807600000002</v>
      </c>
      <c r="I46">
        <v>260.83308357142863</v>
      </c>
      <c r="J46">
        <v>9.4927377142857381</v>
      </c>
    </row>
    <row r="47" spans="1:10" ht="24" x14ac:dyDescent="0.25">
      <c r="A47" s="9" t="s">
        <v>87</v>
      </c>
      <c r="B47" s="9">
        <f t="shared" si="3"/>
        <v>5</v>
      </c>
      <c r="C47" s="10">
        <f>[1]Sheet1_Raw!N46</f>
        <v>7.9794169999999998</v>
      </c>
      <c r="D47" s="12">
        <f t="shared" si="2"/>
        <v>3.3653062857142859</v>
      </c>
      <c r="E47" s="12">
        <f t="shared" si="1"/>
        <v>1.0582510000000003</v>
      </c>
      <c r="F47" t="s">
        <v>137</v>
      </c>
      <c r="G47">
        <v>43</v>
      </c>
      <c r="H47">
        <v>298.08254099999999</v>
      </c>
      <c r="I47">
        <v>270.39381542857143</v>
      </c>
      <c r="J47">
        <v>9.5607318571427982</v>
      </c>
    </row>
    <row r="48" spans="1:10" ht="24" x14ac:dyDescent="0.25">
      <c r="A48" s="9" t="s">
        <v>88</v>
      </c>
      <c r="B48" s="9">
        <f t="shared" si="3"/>
        <v>6</v>
      </c>
      <c r="C48" s="10">
        <f>[1]Sheet1_Raw!N47</f>
        <v>9.5157530000000001</v>
      </c>
      <c r="D48" s="12">
        <f t="shared" si="2"/>
        <v>4.5902914285714287</v>
      </c>
      <c r="E48" s="12">
        <f t="shared" si="1"/>
        <v>1.2249851428571428</v>
      </c>
      <c r="F48" t="s">
        <v>138</v>
      </c>
      <c r="G48">
        <v>44</v>
      </c>
      <c r="H48">
        <v>307.17864600000001</v>
      </c>
      <c r="I48">
        <v>279.19527928571432</v>
      </c>
      <c r="J48">
        <v>8.8014638571428918</v>
      </c>
    </row>
    <row r="49" spans="1:10" ht="24" x14ac:dyDescent="0.25">
      <c r="A49" s="9" t="s">
        <v>89</v>
      </c>
      <c r="B49" s="9">
        <f t="shared" si="3"/>
        <v>7</v>
      </c>
      <c r="C49" s="10">
        <f>[1]Sheet1_Raw!N48</f>
        <v>12.385961</v>
      </c>
      <c r="D49" s="12">
        <f t="shared" si="2"/>
        <v>6.1385365714285713</v>
      </c>
      <c r="E49" s="12">
        <f t="shared" si="1"/>
        <v>1.5482451428571427</v>
      </c>
      <c r="F49" t="s">
        <v>139</v>
      </c>
      <c r="G49">
        <v>45</v>
      </c>
      <c r="H49">
        <v>314.71466400000003</v>
      </c>
      <c r="I49">
        <v>287.91741671428576</v>
      </c>
      <c r="J49">
        <v>8.7221374285714433</v>
      </c>
    </row>
    <row r="50" spans="1:10" ht="24" x14ac:dyDescent="0.25">
      <c r="A50" s="9" t="s">
        <v>90</v>
      </c>
      <c r="B50" s="9">
        <f t="shared" si="3"/>
        <v>8</v>
      </c>
      <c r="C50" s="10">
        <f>[1]Sheet1_Raw!N49</f>
        <v>14.005663</v>
      </c>
      <c r="D50" s="12">
        <f t="shared" si="2"/>
        <v>7.8688279999999997</v>
      </c>
      <c r="E50" s="12">
        <f t="shared" si="1"/>
        <v>1.7302914285714284</v>
      </c>
      <c r="F50" t="s">
        <v>140</v>
      </c>
      <c r="G50">
        <v>46</v>
      </c>
      <c r="H50">
        <v>323.07038799999998</v>
      </c>
      <c r="I50">
        <v>296.83975914285713</v>
      </c>
      <c r="J50">
        <v>8.9223424285713691</v>
      </c>
    </row>
    <row r="51" spans="1:10" ht="24" x14ac:dyDescent="0.25">
      <c r="A51" s="9" t="s">
        <v>91</v>
      </c>
      <c r="B51" s="9">
        <f t="shared" si="3"/>
        <v>9</v>
      </c>
      <c r="C51" s="10">
        <f>[1]Sheet1_Raw!N50</f>
        <v>17.352255</v>
      </c>
      <c r="D51" s="12">
        <f t="shared" si="2"/>
        <v>10.014253428571427</v>
      </c>
      <c r="E51" s="12">
        <f t="shared" si="1"/>
        <v>2.1454254285714276</v>
      </c>
      <c r="F51" t="s">
        <v>141</v>
      </c>
      <c r="G51">
        <v>47</v>
      </c>
      <c r="H51">
        <v>334.22898199999997</v>
      </c>
      <c r="I51">
        <v>306.17384385714286</v>
      </c>
      <c r="J51">
        <v>9.3340847142857228</v>
      </c>
    </row>
    <row r="52" spans="1:10" ht="24" x14ac:dyDescent="0.25">
      <c r="A52" s="9" t="s">
        <v>92</v>
      </c>
      <c r="B52" s="9">
        <f t="shared" si="3"/>
        <v>10</v>
      </c>
      <c r="C52" s="10">
        <f>[1]Sheet1_Raw!N51</f>
        <v>22.723474</v>
      </c>
      <c r="D52" s="12">
        <f t="shared" si="2"/>
        <v>12.814705571428572</v>
      </c>
      <c r="E52" s="12">
        <f t="shared" si="1"/>
        <v>2.8004521428571447</v>
      </c>
      <c r="F52" t="s">
        <v>142</v>
      </c>
      <c r="G52">
        <v>48</v>
      </c>
      <c r="H52">
        <v>340.49577599999998</v>
      </c>
      <c r="I52">
        <v>315.11129614285721</v>
      </c>
      <c r="J52">
        <v>8.9374522857143575</v>
      </c>
    </row>
    <row r="53" spans="1:10" ht="24" x14ac:dyDescent="0.25">
      <c r="A53" s="9" t="s">
        <v>93</v>
      </c>
      <c r="B53" s="9">
        <f t="shared" si="3"/>
        <v>11</v>
      </c>
      <c r="C53" s="10">
        <f>[1]Sheet1_Raw!N52</f>
        <v>24.748103</v>
      </c>
      <c r="D53" s="12">
        <f t="shared" si="2"/>
        <v>15.530089428571429</v>
      </c>
      <c r="E53" s="12">
        <f t="shared" si="1"/>
        <v>2.7153838571428572</v>
      </c>
      <c r="F53" t="s">
        <v>143</v>
      </c>
      <c r="G53">
        <v>49</v>
      </c>
      <c r="H53">
        <v>346.52458999999999</v>
      </c>
      <c r="I53">
        <v>323.47079814285723</v>
      </c>
      <c r="J53">
        <v>8.3595020000000204</v>
      </c>
    </row>
    <row r="54" spans="1:10" ht="24" x14ac:dyDescent="0.25">
      <c r="A54" s="9" t="s">
        <v>94</v>
      </c>
      <c r="B54" s="9">
        <f t="shared" si="3"/>
        <v>12</v>
      </c>
      <c r="C54" s="10">
        <f>[1]Sheet1_Raw!N53</f>
        <v>43.767698000000003</v>
      </c>
      <c r="D54" s="12">
        <f t="shared" si="2"/>
        <v>20.642700999999999</v>
      </c>
      <c r="E54" s="12">
        <f t="shared" si="1"/>
        <v>5.1126115714285696</v>
      </c>
      <c r="F54" t="s">
        <v>144</v>
      </c>
      <c r="G54">
        <v>50</v>
      </c>
      <c r="H54">
        <v>353.66397499999999</v>
      </c>
      <c r="I54">
        <v>331.41100300000005</v>
      </c>
      <c r="J54">
        <v>7.9402048571428168</v>
      </c>
    </row>
    <row r="55" spans="1:10" ht="24" x14ac:dyDescent="0.25">
      <c r="A55" s="9" t="s">
        <v>95</v>
      </c>
      <c r="B55" s="9">
        <f t="shared" si="3"/>
        <v>13</v>
      </c>
      <c r="C55" s="10">
        <f>[1]Sheet1_Raw!N54</f>
        <v>54.605414000000003</v>
      </c>
      <c r="D55" s="12">
        <f t="shared" si="2"/>
        <v>27.084081142857144</v>
      </c>
      <c r="E55" s="12">
        <f t="shared" si="1"/>
        <v>6.4413801428571453</v>
      </c>
      <c r="F55" t="s">
        <v>145</v>
      </c>
      <c r="G55">
        <v>51</v>
      </c>
      <c r="H55">
        <v>362.07258400000001</v>
      </c>
      <c r="I55">
        <v>339.25299414285712</v>
      </c>
      <c r="J55">
        <v>7.8419911428570686</v>
      </c>
    </row>
    <row r="56" spans="1:10" ht="24" x14ac:dyDescent="0.25">
      <c r="A56" s="9" t="s">
        <v>96</v>
      </c>
      <c r="B56" s="9">
        <f t="shared" si="3"/>
        <v>14</v>
      </c>
      <c r="C56" s="10">
        <f>[1]Sheet1_Raw!N55</f>
        <v>69.016002999999998</v>
      </c>
      <c r="D56" s="12">
        <f t="shared" si="2"/>
        <v>35.174087142857147</v>
      </c>
      <c r="E56" s="12">
        <f t="shared" si="1"/>
        <v>8.0900060000000025</v>
      </c>
      <c r="F56" t="s">
        <v>146</v>
      </c>
      <c r="G56">
        <v>52</v>
      </c>
      <c r="H56">
        <v>370.34898199999998</v>
      </c>
      <c r="I56">
        <v>347.20075385714284</v>
      </c>
      <c r="J56">
        <v>7.9477597142857235</v>
      </c>
    </row>
    <row r="57" spans="1:10" ht="24" x14ac:dyDescent="0.25">
      <c r="A57" s="9" t="s">
        <v>97</v>
      </c>
      <c r="B57" s="9">
        <f t="shared" si="3"/>
        <v>15</v>
      </c>
      <c r="C57" s="10">
        <f>[1]Sheet1_Raw!N56</f>
        <v>86.606449999999995</v>
      </c>
      <c r="D57" s="12">
        <f t="shared" si="2"/>
        <v>45.54562814285714</v>
      </c>
      <c r="E57" s="12">
        <f t="shared" si="1"/>
        <v>10.371540999999993</v>
      </c>
      <c r="F57" t="s">
        <v>147</v>
      </c>
      <c r="G57">
        <v>53</v>
      </c>
      <c r="H57">
        <v>381.58690200000001</v>
      </c>
      <c r="I57">
        <v>355.56025585714281</v>
      </c>
      <c r="J57">
        <v>8.3595019999999636</v>
      </c>
    </row>
    <row r="58" spans="1:10" ht="24" x14ac:dyDescent="0.25">
      <c r="A58" s="9" t="s">
        <v>98</v>
      </c>
      <c r="B58" s="9">
        <f t="shared" si="3"/>
        <v>16</v>
      </c>
      <c r="C58" s="10">
        <f>[1]Sheet1_Raw!N57</f>
        <v>110.246961</v>
      </c>
      <c r="D58" s="12">
        <f t="shared" si="2"/>
        <v>58.816300428571424</v>
      </c>
      <c r="E58" s="12">
        <f t="shared" si="1"/>
        <v>13.270672285714284</v>
      </c>
      <c r="F58" t="s">
        <v>148</v>
      </c>
      <c r="G58">
        <v>54</v>
      </c>
      <c r="H58">
        <v>389.75753200000003</v>
      </c>
      <c r="I58">
        <v>363.49290585714289</v>
      </c>
      <c r="J58">
        <v>7.9326500000000806</v>
      </c>
    </row>
    <row r="59" spans="1:10" ht="24" x14ac:dyDescent="0.25">
      <c r="A59" s="9" t="s">
        <v>99</v>
      </c>
      <c r="B59" s="9">
        <f t="shared" si="3"/>
        <v>17</v>
      </c>
      <c r="C59" s="10">
        <f>[1]Sheet1_Raw!N58</f>
        <v>146.80936500000001</v>
      </c>
      <c r="D59" s="12">
        <f t="shared" si="2"/>
        <v>76.542856285714279</v>
      </c>
      <c r="E59" s="12">
        <f t="shared" si="1"/>
        <v>17.726555857142856</v>
      </c>
      <c r="F59" t="s">
        <v>149</v>
      </c>
      <c r="G59">
        <v>55</v>
      </c>
      <c r="H59">
        <v>397.87527699999998</v>
      </c>
      <c r="I59">
        <v>371.68997742857147</v>
      </c>
      <c r="J59">
        <v>8.1970715714285802</v>
      </c>
    </row>
    <row r="60" spans="1:10" ht="24" x14ac:dyDescent="0.25">
      <c r="A60" s="9" t="s">
        <v>100</v>
      </c>
      <c r="B60" s="9">
        <f t="shared" si="3"/>
        <v>18</v>
      </c>
      <c r="C60" s="10">
        <f>[1]Sheet1_Raw!N59</f>
        <v>182.45473100000001</v>
      </c>
      <c r="D60" s="12">
        <f t="shared" si="2"/>
        <v>99.072374571428568</v>
      </c>
      <c r="E60" s="12">
        <f t="shared" si="1"/>
        <v>22.529518285714289</v>
      </c>
      <c r="F60" t="s">
        <v>150</v>
      </c>
      <c r="G60">
        <v>56</v>
      </c>
      <c r="H60">
        <v>406.31032800000003</v>
      </c>
      <c r="I60">
        <v>380.23079714285717</v>
      </c>
      <c r="J60">
        <v>8.5408197142857034</v>
      </c>
    </row>
    <row r="61" spans="1:10" ht="24" x14ac:dyDescent="0.25">
      <c r="A61" s="9" t="s">
        <v>101</v>
      </c>
      <c r="B61" s="9">
        <f t="shared" si="3"/>
        <v>19</v>
      </c>
      <c r="C61" s="10">
        <f>[1]Sheet1_Raw!N60</f>
        <v>236.38130000000001</v>
      </c>
      <c r="D61" s="12">
        <f t="shared" si="2"/>
        <v>126.58860342857143</v>
      </c>
      <c r="E61" s="12">
        <f t="shared" si="1"/>
        <v>27.516228857142863</v>
      </c>
      <c r="F61" t="s">
        <v>151</v>
      </c>
      <c r="G61">
        <v>57</v>
      </c>
      <c r="H61">
        <v>413.84634499999999</v>
      </c>
      <c r="I61">
        <v>388.8282785714286</v>
      </c>
      <c r="J61">
        <v>8.5974814285714274</v>
      </c>
    </row>
    <row r="62" spans="1:10" ht="24" x14ac:dyDescent="0.25">
      <c r="A62" s="9" t="s">
        <v>102</v>
      </c>
      <c r="B62" s="9">
        <f t="shared" si="3"/>
        <v>20</v>
      </c>
      <c r="C62" s="10">
        <f>[1]Sheet1_Raw!N61</f>
        <v>264.54745100000002</v>
      </c>
      <c r="D62" s="12">
        <f t="shared" si="2"/>
        <v>156.58032299999999</v>
      </c>
      <c r="E62" s="12">
        <f t="shared" si="1"/>
        <v>29.991719571428561</v>
      </c>
      <c r="F62" t="s">
        <v>152</v>
      </c>
      <c r="G62">
        <v>58</v>
      </c>
      <c r="H62">
        <v>422.96889299999998</v>
      </c>
      <c r="I62">
        <v>397.52775128571426</v>
      </c>
      <c r="J62">
        <v>8.6994727142856618</v>
      </c>
    </row>
    <row r="63" spans="1:10" ht="24" x14ac:dyDescent="0.25">
      <c r="A63" s="9" t="s">
        <v>103</v>
      </c>
      <c r="B63" s="9">
        <f t="shared" si="3"/>
        <v>21</v>
      </c>
      <c r="C63" s="10">
        <f>[1]Sheet1_Raw!N62</f>
        <v>296.22692799999999</v>
      </c>
      <c r="D63" s="12">
        <f t="shared" si="2"/>
        <v>189.03902657142859</v>
      </c>
      <c r="E63" s="12">
        <f t="shared" si="1"/>
        <v>32.4587035714286</v>
      </c>
      <c r="F63" t="s">
        <v>153</v>
      </c>
      <c r="G63">
        <v>59</v>
      </c>
      <c r="H63">
        <v>431.69480700000003</v>
      </c>
      <c r="I63">
        <v>406.29144057142861</v>
      </c>
      <c r="J63">
        <v>8.7636892857143494</v>
      </c>
    </row>
    <row r="64" spans="1:10" ht="24" x14ac:dyDescent="0.25">
      <c r="A64" s="9" t="s">
        <v>104</v>
      </c>
      <c r="B64" s="9">
        <f t="shared" si="3"/>
        <v>22</v>
      </c>
      <c r="C64" s="10">
        <f>[1]Sheet1_Raw!N63</f>
        <v>346.044692</v>
      </c>
      <c r="D64" s="12">
        <f t="shared" si="2"/>
        <v>226.10163257142858</v>
      </c>
      <c r="E64" s="12">
        <f t="shared" si="1"/>
        <v>37.062605999999988</v>
      </c>
      <c r="F64" t="s">
        <v>154</v>
      </c>
      <c r="G64">
        <v>60</v>
      </c>
      <c r="H64">
        <v>447.42789599999998</v>
      </c>
      <c r="I64">
        <v>415.69729685714282</v>
      </c>
      <c r="J64">
        <v>9.4058562857142078</v>
      </c>
    </row>
    <row r="65" spans="1:10" ht="24" x14ac:dyDescent="0.25">
      <c r="A65" s="9" t="s">
        <v>105</v>
      </c>
      <c r="B65" s="9">
        <f t="shared" si="3"/>
        <v>23</v>
      </c>
      <c r="C65" s="10">
        <f>[1]Sheet1_Raw!N64</f>
        <v>392.849332</v>
      </c>
      <c r="D65" s="12">
        <f t="shared" si="2"/>
        <v>266.47339985714285</v>
      </c>
      <c r="E65" s="12">
        <f t="shared" si="1"/>
        <v>40.37176728571427</v>
      </c>
      <c r="F65" t="s">
        <v>155</v>
      </c>
      <c r="G65">
        <v>61</v>
      </c>
      <c r="H65">
        <v>454.91102999999998</v>
      </c>
      <c r="I65">
        <v>425.00493942857145</v>
      </c>
      <c r="J65">
        <v>9.3076425714286302</v>
      </c>
    </row>
    <row r="66" spans="1:10" ht="24" x14ac:dyDescent="0.25">
      <c r="A66" s="9" t="s">
        <v>106</v>
      </c>
      <c r="B66" s="9">
        <f t="shared" si="3"/>
        <v>24</v>
      </c>
      <c r="C66" s="10">
        <f>[1]Sheet1_Raw!N65</f>
        <v>444.501171</v>
      </c>
      <c r="D66" s="12">
        <f t="shared" si="2"/>
        <v>309.00080071428567</v>
      </c>
      <c r="E66" s="12">
        <f t="shared" si="1"/>
        <v>42.527400857142823</v>
      </c>
      <c r="F66" t="s">
        <v>156</v>
      </c>
      <c r="G66">
        <v>62</v>
      </c>
      <c r="H66">
        <v>465.77875999999998</v>
      </c>
      <c r="I66">
        <v>434.70543700000002</v>
      </c>
      <c r="J66">
        <v>9.7004975714285706</v>
      </c>
    </row>
    <row r="67" spans="1:10" ht="24" x14ac:dyDescent="0.25">
      <c r="A67" s="9" t="s">
        <v>107</v>
      </c>
      <c r="B67" s="9">
        <f t="shared" si="3"/>
        <v>25</v>
      </c>
      <c r="C67" s="10">
        <f>[1]Sheet1_Raw!N66</f>
        <v>523.28302799999994</v>
      </c>
      <c r="D67" s="12">
        <f t="shared" si="2"/>
        <v>357.69055742857142</v>
      </c>
      <c r="E67" s="12">
        <f t="shared" si="1"/>
        <v>48.68975671428575</v>
      </c>
      <c r="F67" t="s">
        <v>157</v>
      </c>
      <c r="G67">
        <v>63</v>
      </c>
      <c r="H67">
        <v>476.382069</v>
      </c>
      <c r="I67">
        <v>444.71568571428571</v>
      </c>
      <c r="J67">
        <v>10.010248714285694</v>
      </c>
    </row>
    <row r="68" spans="1:10" ht="24" x14ac:dyDescent="0.25">
      <c r="A68" s="9" t="s">
        <v>108</v>
      </c>
      <c r="B68" s="9">
        <f t="shared" si="3"/>
        <v>26</v>
      </c>
      <c r="C68" s="10">
        <f>[1]Sheet1_Raw!N67</f>
        <v>605.85213099999999</v>
      </c>
      <c r="D68" s="12">
        <f t="shared" si="2"/>
        <v>410.47210471428571</v>
      </c>
      <c r="E68" s="12">
        <f t="shared" si="1"/>
        <v>52.781547285714282</v>
      </c>
      <c r="F68" t="s">
        <v>158</v>
      </c>
      <c r="G68">
        <v>64</v>
      </c>
      <c r="H68">
        <v>482.75463100000002</v>
      </c>
      <c r="I68">
        <v>454.55972657142854</v>
      </c>
      <c r="J68">
        <v>9.8440408571428293</v>
      </c>
    </row>
    <row r="69" spans="1:10" ht="24" x14ac:dyDescent="0.25">
      <c r="A69" s="9" t="s">
        <v>109</v>
      </c>
      <c r="B69" s="9">
        <f t="shared" si="3"/>
        <v>27</v>
      </c>
      <c r="C69" s="10">
        <f>[1]Sheet1_Raw!N68</f>
        <v>687.12308900000005</v>
      </c>
      <c r="D69" s="12">
        <f t="shared" si="2"/>
        <v>470.84005300000001</v>
      </c>
      <c r="E69" s="12">
        <f t="shared" si="1"/>
        <v>60.367948285714306</v>
      </c>
      <c r="F69" t="s">
        <v>159</v>
      </c>
      <c r="G69">
        <v>65</v>
      </c>
      <c r="H69">
        <v>489.94690000000003</v>
      </c>
      <c r="I69">
        <v>464.12801328571419</v>
      </c>
      <c r="J69">
        <v>9.568286714285648</v>
      </c>
    </row>
    <row r="70" spans="1:10" ht="24" x14ac:dyDescent="0.25">
      <c r="A70" s="9" t="s">
        <v>110</v>
      </c>
      <c r="B70" s="9">
        <f t="shared" si="3"/>
        <v>28</v>
      </c>
      <c r="C70" s="10">
        <f>[1]Sheet1_Raw!N69</f>
        <v>739.52523199999996</v>
      </c>
      <c r="D70" s="12">
        <f t="shared" si="2"/>
        <v>534.16838214285713</v>
      </c>
      <c r="E70" s="12">
        <f t="shared" si="1"/>
        <v>63.328329142857115</v>
      </c>
      <c r="F70" t="s">
        <v>160</v>
      </c>
      <c r="G70">
        <v>66</v>
      </c>
      <c r="H70">
        <v>499.36031100000002</v>
      </c>
      <c r="I70">
        <v>473.79451385714276</v>
      </c>
      <c r="J70">
        <v>9.6665005714285712</v>
      </c>
    </row>
    <row r="71" spans="1:10" ht="24" x14ac:dyDescent="0.25">
      <c r="A71" s="9" t="s">
        <v>111</v>
      </c>
      <c r="B71" s="9">
        <f t="shared" si="3"/>
        <v>29</v>
      </c>
      <c r="C71" s="10">
        <f>[1]Sheet1_Raw!N70</f>
        <v>796.57210899999995</v>
      </c>
      <c r="D71" s="12">
        <f t="shared" si="2"/>
        <v>598.52944171428578</v>
      </c>
      <c r="E71" s="12">
        <f t="shared" si="1"/>
        <v>64.361059571428655</v>
      </c>
      <c r="F71" t="s">
        <v>161</v>
      </c>
      <c r="G71">
        <v>67</v>
      </c>
      <c r="H71">
        <v>509.487661</v>
      </c>
      <c r="I71">
        <v>482.66019457142858</v>
      </c>
      <c r="J71">
        <v>8.8656807142858156</v>
      </c>
    </row>
    <row r="72" spans="1:10" ht="24" x14ac:dyDescent="0.25">
      <c r="A72" s="9" t="s">
        <v>112</v>
      </c>
      <c r="B72" s="9">
        <f t="shared" si="3"/>
        <v>30</v>
      </c>
      <c r="C72" s="10">
        <f>[1]Sheet1_Raw!N71</f>
        <v>855.20295999999996</v>
      </c>
      <c r="D72" s="12">
        <f t="shared" si="2"/>
        <v>664.57995999999991</v>
      </c>
      <c r="E72" s="12">
        <f t="shared" si="1"/>
        <v>66.050518285714134</v>
      </c>
      <c r="F72" t="s">
        <v>162</v>
      </c>
      <c r="G72">
        <v>68</v>
      </c>
      <c r="H72">
        <v>521.94192099999998</v>
      </c>
      <c r="I72">
        <v>492.23603614285719</v>
      </c>
      <c r="J72">
        <v>9.5758415714286116</v>
      </c>
    </row>
    <row r="73" spans="1:10" ht="24" x14ac:dyDescent="0.25">
      <c r="A73" s="9" t="s">
        <v>113</v>
      </c>
      <c r="B73" s="9">
        <f t="shared" si="3"/>
        <v>31</v>
      </c>
      <c r="C73" s="10">
        <f>[1]Sheet1_Raw!N72</f>
        <v>927.42264</v>
      </c>
      <c r="D73" s="12">
        <f t="shared" si="2"/>
        <v>733.56874128571417</v>
      </c>
      <c r="E73" s="12">
        <f t="shared" si="1"/>
        <v>68.988781285714253</v>
      </c>
      <c r="F73" t="s">
        <v>163</v>
      </c>
      <c r="G73">
        <v>69</v>
      </c>
      <c r="H73">
        <v>532.62455599999998</v>
      </c>
      <c r="I73">
        <v>501.78543557142854</v>
      </c>
      <c r="J73">
        <v>9.5493994285713484</v>
      </c>
    </row>
    <row r="74" spans="1:10" ht="24" x14ac:dyDescent="0.25">
      <c r="A74" s="9" t="s">
        <v>114</v>
      </c>
      <c r="B74" s="9">
        <f t="shared" si="3"/>
        <v>32</v>
      </c>
      <c r="C74" s="10">
        <f>[1]Sheet1_Raw!N73</f>
        <v>1009.860737</v>
      </c>
      <c r="D74" s="12">
        <f t="shared" si="2"/>
        <v>803.07984257142857</v>
      </c>
      <c r="E74" s="12">
        <f t="shared" si="1"/>
        <v>69.511101285714403</v>
      </c>
      <c r="F74" t="s">
        <v>164</v>
      </c>
      <c r="G74">
        <v>70</v>
      </c>
      <c r="H74">
        <v>545.21102800000006</v>
      </c>
      <c r="I74">
        <v>511.61814400000009</v>
      </c>
      <c r="J74">
        <v>9.83270842857155</v>
      </c>
    </row>
    <row r="75" spans="1:10" ht="24" x14ac:dyDescent="0.25">
      <c r="A75" s="9" t="s">
        <v>115</v>
      </c>
      <c r="B75" s="9">
        <f t="shared" si="3"/>
        <v>33</v>
      </c>
      <c r="C75" s="10">
        <f>[1]Sheet1_Raw!N74</f>
        <v>1085.6651999999999</v>
      </c>
      <c r="D75" s="12">
        <f t="shared" si="2"/>
        <v>871.62456671428583</v>
      </c>
      <c r="E75" s="12">
        <f t="shared" si="1"/>
        <v>68.544724142857262</v>
      </c>
      <c r="F75" t="s">
        <v>165</v>
      </c>
      <c r="G75">
        <v>71</v>
      </c>
      <c r="H75">
        <v>553.46098300000006</v>
      </c>
      <c r="I75">
        <v>521.71905142857145</v>
      </c>
      <c r="J75">
        <v>10.100907428571361</v>
      </c>
    </row>
    <row r="76" spans="1:10" ht="24" x14ac:dyDescent="0.25">
      <c r="A76" s="9" t="s">
        <v>116</v>
      </c>
      <c r="B76" s="9">
        <f t="shared" si="3"/>
        <v>34</v>
      </c>
      <c r="C76" s="10">
        <f>[1]Sheet1_Raw!N75</f>
        <v>1144.4151469999999</v>
      </c>
      <c r="D76" s="12">
        <f t="shared" si="2"/>
        <v>936.95200357142858</v>
      </c>
      <c r="E76" s="12">
        <f t="shared" si="1"/>
        <v>65.327436857142743</v>
      </c>
      <c r="F76" t="s">
        <v>166</v>
      </c>
      <c r="G76">
        <v>72</v>
      </c>
      <c r="H76">
        <v>563.90563899999995</v>
      </c>
      <c r="I76">
        <v>532.28458557142858</v>
      </c>
      <c r="J76">
        <v>10.565534142857132</v>
      </c>
    </row>
    <row r="77" spans="1:10" ht="24" x14ac:dyDescent="0.25">
      <c r="A77" s="9" t="s">
        <v>117</v>
      </c>
      <c r="B77" s="9">
        <f t="shared" si="3"/>
        <v>35</v>
      </c>
      <c r="C77" s="10">
        <f>[1]Sheet1_Raw!N76</f>
        <v>1192.4226550000001</v>
      </c>
      <c r="D77" s="12">
        <f t="shared" si="2"/>
        <v>1001.6516354285715</v>
      </c>
      <c r="E77" s="12">
        <f t="shared" si="1"/>
        <v>64.69963185714289</v>
      </c>
      <c r="F77" t="s">
        <v>167</v>
      </c>
      <c r="G77">
        <v>73</v>
      </c>
      <c r="H77">
        <v>571.97050000000002</v>
      </c>
      <c r="I77">
        <v>542.65746971428575</v>
      </c>
      <c r="J77">
        <v>10.372884142857174</v>
      </c>
    </row>
    <row r="78" spans="1:10" ht="24" x14ac:dyDescent="0.25">
      <c r="A78" s="9" t="s">
        <v>118</v>
      </c>
      <c r="B78" s="9">
        <f t="shared" si="3"/>
        <v>36</v>
      </c>
      <c r="C78" s="10">
        <f>[1]Sheet1_Raw!N77</f>
        <v>1231.1406919999999</v>
      </c>
      <c r="D78" s="12">
        <f t="shared" si="2"/>
        <v>1063.7328615714284</v>
      </c>
      <c r="E78" s="12">
        <f t="shared" si="1"/>
        <v>62.081226142856963</v>
      </c>
      <c r="F78" t="s">
        <v>168</v>
      </c>
      <c r="G78">
        <v>74</v>
      </c>
      <c r="H78">
        <v>583.68438000000003</v>
      </c>
      <c r="I78">
        <v>553.25700100000006</v>
      </c>
      <c r="J78">
        <v>10.599531285714306</v>
      </c>
    </row>
    <row r="79" spans="1:10" ht="24" x14ac:dyDescent="0.25">
      <c r="A79" s="9" t="s">
        <v>119</v>
      </c>
      <c r="B79" s="9">
        <f t="shared" si="3"/>
        <v>37</v>
      </c>
      <c r="C79" s="10">
        <f>[1]Sheet1_Raw!N78</f>
        <v>1282.220871</v>
      </c>
      <c r="D79" s="12">
        <f t="shared" si="2"/>
        <v>1124.7354202857143</v>
      </c>
      <c r="E79" s="12">
        <f t="shared" si="1"/>
        <v>61.002558714285897</v>
      </c>
      <c r="F79" t="s">
        <v>169</v>
      </c>
      <c r="G79">
        <v>75</v>
      </c>
      <c r="H79">
        <v>594.23480400000005</v>
      </c>
      <c r="I79">
        <v>563.58455571428578</v>
      </c>
      <c r="J79">
        <v>10.327554714285725</v>
      </c>
    </row>
    <row r="80" spans="1:10" ht="24" x14ac:dyDescent="0.25">
      <c r="A80" s="9" t="s">
        <v>120</v>
      </c>
      <c r="B80" s="9">
        <f t="shared" si="3"/>
        <v>38</v>
      </c>
      <c r="C80" s="10">
        <f>[1]Sheet1_Raw!N79</f>
        <v>1349.3075229999999</v>
      </c>
      <c r="D80" s="12">
        <f t="shared" si="2"/>
        <v>1185.0046892857142</v>
      </c>
      <c r="E80" s="12">
        <f t="shared" si="1"/>
        <v>60.269268999999895</v>
      </c>
      <c r="F80" t="s">
        <v>170</v>
      </c>
      <c r="G80">
        <v>76</v>
      </c>
      <c r="H80">
        <v>603.54244600000004</v>
      </c>
      <c r="I80">
        <v>573.71568285714295</v>
      </c>
      <c r="J80">
        <v>10.131127142857167</v>
      </c>
    </row>
    <row r="81" spans="1:10" ht="24" x14ac:dyDescent="0.25">
      <c r="A81" s="9" t="s">
        <v>121</v>
      </c>
      <c r="B81" s="9">
        <f t="shared" si="3"/>
        <v>39</v>
      </c>
      <c r="C81" s="10">
        <f>[1]Sheet1_Raw!N80</f>
        <v>1407.4858099999999</v>
      </c>
      <c r="D81" s="12">
        <f t="shared" si="2"/>
        <v>1241.8082711428572</v>
      </c>
      <c r="E81" s="12">
        <f t="shared" si="1"/>
        <v>56.803581857142945</v>
      </c>
      <c r="F81" t="s">
        <v>171</v>
      </c>
      <c r="G81">
        <v>77</v>
      </c>
      <c r="H81">
        <v>612.26836100000003</v>
      </c>
      <c r="I81">
        <v>583.29530185714282</v>
      </c>
      <c r="J81">
        <v>9.579618999999866</v>
      </c>
    </row>
    <row r="82" spans="1:10" ht="24" x14ac:dyDescent="0.25">
      <c r="A82" s="9" t="s">
        <v>122</v>
      </c>
      <c r="B82" s="9">
        <f t="shared" si="3"/>
        <v>40</v>
      </c>
      <c r="C82" s="10">
        <f>[1]Sheet1_Raw!N81</f>
        <v>1455.005026</v>
      </c>
      <c r="D82" s="12">
        <f t="shared" si="2"/>
        <v>1294.5711034285716</v>
      </c>
      <c r="E82" s="12">
        <f t="shared" si="1"/>
        <v>52.762832285714467</v>
      </c>
      <c r="F82" t="s">
        <v>172</v>
      </c>
      <c r="G82">
        <v>78</v>
      </c>
      <c r="H82">
        <v>623.26830299999995</v>
      </c>
      <c r="I82">
        <v>593.26777614285709</v>
      </c>
      <c r="J82">
        <v>9.9724742857142701</v>
      </c>
    </row>
    <row r="83" spans="1:10" ht="24" x14ac:dyDescent="0.25">
      <c r="A83" s="9" t="s">
        <v>123</v>
      </c>
      <c r="B83" s="9">
        <f t="shared" si="3"/>
        <v>41</v>
      </c>
      <c r="C83" s="10">
        <f>[1]Sheet1_Raw!N82</f>
        <v>1487.6015400000001</v>
      </c>
      <c r="D83" s="12">
        <f t="shared" si="2"/>
        <v>1343.5977310000001</v>
      </c>
      <c r="E83" s="12">
        <f t="shared" si="1"/>
        <v>49.026627571428435</v>
      </c>
      <c r="F83" t="s">
        <v>173</v>
      </c>
      <c r="G83">
        <v>79</v>
      </c>
      <c r="H83">
        <v>628.95336799999995</v>
      </c>
      <c r="I83">
        <v>602.56030885714279</v>
      </c>
      <c r="J83">
        <v>9.2925327142856986</v>
      </c>
    </row>
    <row r="84" spans="1:10" ht="24" x14ac:dyDescent="0.25">
      <c r="A84" s="9" t="s">
        <v>124</v>
      </c>
      <c r="B84" s="9">
        <f t="shared" si="3"/>
        <v>42</v>
      </c>
      <c r="C84" s="10">
        <f>[1]Sheet1_Raw!N83</f>
        <v>1522.687156</v>
      </c>
      <c r="D84" s="12">
        <f t="shared" si="2"/>
        <v>1390.778374</v>
      </c>
      <c r="E84" s="12">
        <f t="shared" si="1"/>
        <v>47.180642999999918</v>
      </c>
      <c r="F84" t="s">
        <v>174</v>
      </c>
      <c r="G84">
        <v>80</v>
      </c>
      <c r="H84">
        <v>638.97494900000004</v>
      </c>
      <c r="I84">
        <v>612.13237300000003</v>
      </c>
      <c r="J84">
        <v>9.5720641428572435</v>
      </c>
    </row>
    <row r="85" spans="1:10" ht="24" x14ac:dyDescent="0.25">
      <c r="A85" s="9" t="s">
        <v>125</v>
      </c>
      <c r="B85" s="9">
        <f t="shared" si="3"/>
        <v>43</v>
      </c>
      <c r="C85" s="10">
        <f>[1]Sheet1_Raw!N84</f>
        <v>1549.1025999999999</v>
      </c>
      <c r="D85" s="12">
        <f t="shared" si="2"/>
        <v>1436.2015037142858</v>
      </c>
      <c r="E85" s="12">
        <f t="shared" si="1"/>
        <v>45.423129714285778</v>
      </c>
      <c r="F85" t="s">
        <v>175</v>
      </c>
      <c r="G85">
        <v>81</v>
      </c>
      <c r="H85">
        <v>645.056648</v>
      </c>
      <c r="I85">
        <v>620.89983985714287</v>
      </c>
      <c r="J85">
        <v>8.7674668571428356</v>
      </c>
    </row>
    <row r="86" spans="1:10" ht="24" x14ac:dyDescent="0.25">
      <c r="A86" s="9" t="s">
        <v>126</v>
      </c>
      <c r="B86" s="9">
        <f t="shared" si="3"/>
        <v>44</v>
      </c>
      <c r="C86" s="10">
        <f>[1]Sheet1_Raw!N85</f>
        <v>1564.4302259999999</v>
      </c>
      <c r="D86" s="12">
        <f t="shared" si="2"/>
        <v>1476.5171258571429</v>
      </c>
      <c r="E86" s="12">
        <f t="shared" si="1"/>
        <v>40.315622142857137</v>
      </c>
      <c r="F86" t="s">
        <v>176</v>
      </c>
      <c r="G86">
        <v>82</v>
      </c>
      <c r="H86">
        <v>652.77775999999994</v>
      </c>
      <c r="I86">
        <v>629.26311928571431</v>
      </c>
      <c r="J86">
        <v>8.3632794285714454</v>
      </c>
    </row>
    <row r="87" spans="1:10" ht="24" x14ac:dyDescent="0.25">
      <c r="A87" s="9" t="s">
        <v>127</v>
      </c>
      <c r="B87" s="9">
        <f t="shared" si="3"/>
        <v>45</v>
      </c>
      <c r="C87" s="10">
        <f>[1]Sheet1_Raw!N86</f>
        <v>1604.8513330000001</v>
      </c>
      <c r="D87" s="12">
        <f t="shared" si="2"/>
        <v>1513.0233844285717</v>
      </c>
      <c r="E87" s="12">
        <f t="shared" si="1"/>
        <v>36.506258571428816</v>
      </c>
      <c r="F87" t="s">
        <v>177</v>
      </c>
      <c r="G87">
        <v>83</v>
      </c>
      <c r="H87">
        <v>662.32338200000004</v>
      </c>
      <c r="I87">
        <v>637.66039585714293</v>
      </c>
      <c r="J87">
        <v>8.3972765714286197</v>
      </c>
    </row>
    <row r="88" spans="1:10" ht="24" x14ac:dyDescent="0.25">
      <c r="A88" s="9" t="s">
        <v>128</v>
      </c>
      <c r="B88" s="9">
        <f t="shared" si="3"/>
        <v>46</v>
      </c>
      <c r="C88" s="10">
        <f>[1]Sheet1_Raw!N87</f>
        <v>1639.9250400000001</v>
      </c>
      <c r="D88" s="12">
        <f t="shared" si="2"/>
        <v>1546.2289887142858</v>
      </c>
      <c r="E88" s="12">
        <f t="shared" si="1"/>
        <v>33.205604285714116</v>
      </c>
      <c r="F88" t="s">
        <v>178</v>
      </c>
      <c r="G88">
        <v>84</v>
      </c>
      <c r="H88">
        <v>671.89544599999999</v>
      </c>
      <c r="I88">
        <v>646.1785508571428</v>
      </c>
      <c r="J88">
        <v>8.5181549999998651</v>
      </c>
    </row>
    <row r="89" spans="1:10" ht="24" x14ac:dyDescent="0.25">
      <c r="A89" s="9" t="s">
        <v>129</v>
      </c>
      <c r="B89" s="9">
        <f t="shared" si="3"/>
        <v>47</v>
      </c>
      <c r="C89" s="10">
        <f>[1]Sheet1_Raw!N88</f>
        <v>1683.978568</v>
      </c>
      <c r="D89" s="12">
        <f t="shared" si="2"/>
        <v>1578.939494714286</v>
      </c>
      <c r="E89" s="12">
        <f t="shared" si="1"/>
        <v>32.710506000000123</v>
      </c>
      <c r="F89" t="s">
        <v>179</v>
      </c>
      <c r="G89">
        <v>85</v>
      </c>
      <c r="H89">
        <v>687.12613399999998</v>
      </c>
      <c r="I89">
        <v>655.30109814285709</v>
      </c>
      <c r="J89">
        <v>9.1225472857142904</v>
      </c>
    </row>
    <row r="90" spans="1:10" ht="24" x14ac:dyDescent="0.25">
      <c r="A90" s="9" t="s">
        <v>130</v>
      </c>
      <c r="B90" s="9">
        <f t="shared" si="3"/>
        <v>48</v>
      </c>
      <c r="C90" s="10">
        <f>[1]Sheet1_Raw!N89</f>
        <v>1707.142697</v>
      </c>
      <c r="D90" s="12">
        <f t="shared" si="2"/>
        <v>1610.3025171428574</v>
      </c>
      <c r="E90" s="12">
        <f t="shared" si="1"/>
        <v>31.363022428571412</v>
      </c>
      <c r="F90" t="s">
        <v>180</v>
      </c>
      <c r="G90">
        <v>86</v>
      </c>
      <c r="H90">
        <v>702.33037999999999</v>
      </c>
      <c r="I90">
        <v>665.78352842857146</v>
      </c>
      <c r="J90">
        <v>10.482430285714372</v>
      </c>
    </row>
    <row r="91" spans="1:10" ht="24" x14ac:dyDescent="0.25">
      <c r="A91" s="9" t="s">
        <v>131</v>
      </c>
      <c r="B91" s="9">
        <f t="shared" si="3"/>
        <v>49</v>
      </c>
      <c r="C91" s="10">
        <f>[1]Sheet1_Raw!N90</f>
        <v>1729.0801389999999</v>
      </c>
      <c r="D91" s="12">
        <f t="shared" si="2"/>
        <v>1639.7872289999998</v>
      </c>
      <c r="E91" s="12">
        <f t="shared" si="1"/>
        <v>29.484711857142429</v>
      </c>
      <c r="F91" t="s">
        <v>181</v>
      </c>
      <c r="G91">
        <v>87</v>
      </c>
      <c r="H91">
        <v>718.16923699999995</v>
      </c>
      <c r="I91">
        <v>677.09699814285705</v>
      </c>
      <c r="J91">
        <v>11.313469714285588</v>
      </c>
    </row>
    <row r="92" spans="1:10" ht="24" x14ac:dyDescent="0.25">
      <c r="A92" s="9" t="s">
        <v>132</v>
      </c>
      <c r="B92" s="9">
        <f t="shared" si="3"/>
        <v>50</v>
      </c>
      <c r="C92" s="10">
        <f>[1]Sheet1_Raw!N91</f>
        <v>1751.4820549999999</v>
      </c>
      <c r="D92" s="12">
        <f t="shared" si="2"/>
        <v>1668.6985797142856</v>
      </c>
      <c r="E92" s="12">
        <f t="shared" si="1"/>
        <v>28.911350714285845</v>
      </c>
      <c r="F92" t="s">
        <v>182</v>
      </c>
      <c r="G92">
        <v>88</v>
      </c>
      <c r="H92">
        <v>728.74610399999995</v>
      </c>
      <c r="I92">
        <v>689.05263471428577</v>
      </c>
      <c r="J92">
        <v>11.955636571428727</v>
      </c>
    </row>
    <row r="93" spans="1:10" ht="24" x14ac:dyDescent="0.25">
      <c r="A93" s="9" t="s">
        <v>133</v>
      </c>
      <c r="B93" s="9">
        <f t="shared" si="3"/>
        <v>51</v>
      </c>
      <c r="C93" s="10">
        <f>[1]Sheet1_Raw!N92</f>
        <v>1766.0831969999999</v>
      </c>
      <c r="D93" s="12">
        <f t="shared" si="2"/>
        <v>1697.5061470000001</v>
      </c>
      <c r="E93" s="12">
        <f t="shared" si="1"/>
        <v>28.807567285714413</v>
      </c>
      <c r="F93" t="s">
        <v>183</v>
      </c>
      <c r="G93">
        <v>89</v>
      </c>
      <c r="H93">
        <v>736.20279500000004</v>
      </c>
      <c r="I93">
        <v>700.97049685714296</v>
      </c>
      <c r="J93">
        <v>11.917862142857189</v>
      </c>
    </row>
    <row r="94" spans="1:10" ht="24" x14ac:dyDescent="0.25">
      <c r="A94" s="9" t="s">
        <v>134</v>
      </c>
      <c r="B94" s="9">
        <f t="shared" si="3"/>
        <v>52</v>
      </c>
      <c r="C94" s="10">
        <f>[1]Sheet1_Raw!N93</f>
        <v>1794.154072</v>
      </c>
      <c r="D94" s="12">
        <f t="shared" si="2"/>
        <v>1724.5493954285714</v>
      </c>
      <c r="E94" s="12">
        <f t="shared" si="1"/>
        <v>27.04324842857136</v>
      </c>
      <c r="F94" t="s">
        <v>184</v>
      </c>
      <c r="G94">
        <v>90</v>
      </c>
      <c r="H94">
        <v>745.69553299999995</v>
      </c>
      <c r="I94">
        <v>712.88080414285719</v>
      </c>
      <c r="J94">
        <v>11.910307285714225</v>
      </c>
    </row>
    <row r="95" spans="1:10" ht="24" x14ac:dyDescent="0.25">
      <c r="A95" s="9" t="s">
        <v>135</v>
      </c>
      <c r="B95" s="9">
        <f t="shared" si="3"/>
        <v>53</v>
      </c>
      <c r="C95" s="10">
        <f>[1]Sheet1_Raw!N94</f>
        <v>1823.701734</v>
      </c>
      <c r="D95" s="12">
        <f t="shared" si="2"/>
        <v>1750.8032088571429</v>
      </c>
      <c r="E95" s="12">
        <f t="shared" si="1"/>
        <v>26.253813428571448</v>
      </c>
      <c r="F95" t="s">
        <v>185</v>
      </c>
      <c r="G95">
        <v>91</v>
      </c>
      <c r="H95">
        <v>755.637787</v>
      </c>
      <c r="I95">
        <v>724.8439957142856</v>
      </c>
      <c r="J95">
        <v>11.96319157142841</v>
      </c>
    </row>
    <row r="96" spans="1:10" ht="24" x14ac:dyDescent="0.25">
      <c r="A96" s="9" t="s">
        <v>136</v>
      </c>
      <c r="B96" s="9">
        <f t="shared" si="3"/>
        <v>54</v>
      </c>
      <c r="C96" s="10">
        <f>[1]Sheet1_Raw!N95</f>
        <v>1845.9726450000001</v>
      </c>
      <c r="D96" s="12">
        <f t="shared" si="2"/>
        <v>1773.9452198571428</v>
      </c>
      <c r="E96" s="12">
        <f t="shared" si="1"/>
        <v>23.142010999999911</v>
      </c>
      <c r="F96" t="s">
        <v>186</v>
      </c>
      <c r="G96">
        <v>92</v>
      </c>
      <c r="H96">
        <v>767.27233999999999</v>
      </c>
      <c r="I96">
        <v>736.29345371428565</v>
      </c>
      <c r="J96">
        <v>11.44945800000005</v>
      </c>
    </row>
    <row r="97" spans="1:10" ht="24" x14ac:dyDescent="0.25">
      <c r="A97" s="9" t="s">
        <v>137</v>
      </c>
      <c r="B97" s="9">
        <f t="shared" si="3"/>
        <v>55</v>
      </c>
      <c r="C97" s="10">
        <f>[1]Sheet1_Raw!N96</f>
        <v>1864.003745</v>
      </c>
      <c r="D97" s="12">
        <f t="shared" si="2"/>
        <v>1796.3539409999998</v>
      </c>
      <c r="E97" s="12">
        <f t="shared" si="1"/>
        <v>22.408721142857075</v>
      </c>
      <c r="F97" t="s">
        <v>187</v>
      </c>
      <c r="G97">
        <v>93</v>
      </c>
      <c r="H97">
        <v>777.18815300000006</v>
      </c>
      <c r="I97">
        <v>746.98742128571428</v>
      </c>
      <c r="J97">
        <v>10.69396757142863</v>
      </c>
    </row>
    <row r="98" spans="1:10" ht="24" x14ac:dyDescent="0.25">
      <c r="A98" s="9" t="s">
        <v>138</v>
      </c>
      <c r="B98" s="9">
        <f t="shared" si="3"/>
        <v>56</v>
      </c>
      <c r="C98" s="10">
        <f>[1]Sheet1_Raw!N97</f>
        <v>1878.9740850000001</v>
      </c>
      <c r="D98" s="12">
        <f t="shared" si="2"/>
        <v>1817.7673618571428</v>
      </c>
      <c r="E98" s="12">
        <f t="shared" si="1"/>
        <v>21.41342085714291</v>
      </c>
      <c r="F98" t="s">
        <v>188</v>
      </c>
      <c r="G98">
        <v>94</v>
      </c>
      <c r="H98">
        <v>787.65925100000004</v>
      </c>
      <c r="I98">
        <v>756.91456614285721</v>
      </c>
      <c r="J98">
        <v>9.9271448571429346</v>
      </c>
    </row>
    <row r="99" spans="1:10" ht="24" x14ac:dyDescent="0.25">
      <c r="A99" s="9" t="s">
        <v>139</v>
      </c>
      <c r="B99" s="9">
        <f t="shared" si="3"/>
        <v>57</v>
      </c>
      <c r="C99" s="10">
        <f>[1]Sheet1_Raw!N98</f>
        <v>1890.7407479999999</v>
      </c>
      <c r="D99" s="12">
        <f t="shared" si="2"/>
        <v>1837.6614608571429</v>
      </c>
      <c r="E99" s="12">
        <f t="shared" si="1"/>
        <v>19.894099000000097</v>
      </c>
      <c r="F99" t="s">
        <v>189</v>
      </c>
      <c r="G99">
        <v>95</v>
      </c>
      <c r="H99">
        <v>798.42121199999997</v>
      </c>
      <c r="I99">
        <v>766.86815300000012</v>
      </c>
      <c r="J99">
        <v>9.9535868571429091</v>
      </c>
    </row>
    <row r="100" spans="1:10" ht="24" x14ac:dyDescent="0.25">
      <c r="A100" s="9" t="s">
        <v>140</v>
      </c>
      <c r="B100" s="9">
        <f t="shared" si="3"/>
        <v>58</v>
      </c>
      <c r="C100" s="10">
        <f>[1]Sheet1_Raw!N99</f>
        <v>1904.4844000000001</v>
      </c>
      <c r="D100" s="12">
        <f t="shared" si="2"/>
        <v>1857.4330612857143</v>
      </c>
      <c r="E100" s="12">
        <f t="shared" si="1"/>
        <v>19.771600428571446</v>
      </c>
      <c r="F100" t="s">
        <v>190</v>
      </c>
      <c r="G100">
        <v>96</v>
      </c>
      <c r="H100">
        <v>811.80094799999995</v>
      </c>
      <c r="I100">
        <v>777.66788914285723</v>
      </c>
      <c r="J100">
        <v>10.799736142857114</v>
      </c>
    </row>
    <row r="101" spans="1:10" ht="24" x14ac:dyDescent="0.25">
      <c r="A101" s="9" t="s">
        <v>141</v>
      </c>
      <c r="B101" s="9">
        <f t="shared" si="3"/>
        <v>59</v>
      </c>
      <c r="C101" s="10">
        <f>[1]Sheet1_Raw!N100</f>
        <v>1923.861283</v>
      </c>
      <c r="D101" s="12">
        <f t="shared" si="2"/>
        <v>1875.9626628571427</v>
      </c>
      <c r="E101" s="12">
        <f t="shared" si="1"/>
        <v>18.529601571428429</v>
      </c>
      <c r="F101" t="s">
        <v>191</v>
      </c>
      <c r="G101">
        <v>97</v>
      </c>
      <c r="H101">
        <v>820.10378900000001</v>
      </c>
      <c r="I101">
        <v>788.29764</v>
      </c>
      <c r="J101">
        <v>10.629750857142767</v>
      </c>
    </row>
    <row r="102" spans="1:10" ht="24" x14ac:dyDescent="0.25">
      <c r="A102" s="9" t="s">
        <v>142</v>
      </c>
      <c r="B102" s="9">
        <f t="shared" si="3"/>
        <v>60</v>
      </c>
      <c r="C102" s="10">
        <f>[1]Sheet1_Raw!N101</f>
        <v>1941.368363</v>
      </c>
      <c r="D102" s="12">
        <f t="shared" si="2"/>
        <v>1892.7721812857142</v>
      </c>
      <c r="E102" s="12">
        <f t="shared" si="1"/>
        <v>16.809518428571437</v>
      </c>
      <c r="F102" t="s">
        <v>192</v>
      </c>
      <c r="G102">
        <v>98</v>
      </c>
      <c r="H102">
        <v>828.06288099999995</v>
      </c>
      <c r="I102">
        <v>798.64408199999991</v>
      </c>
      <c r="J102">
        <v>10.346441999999911</v>
      </c>
    </row>
    <row r="103" spans="1:10" ht="24" x14ac:dyDescent="0.25">
      <c r="A103" s="9" t="s">
        <v>143</v>
      </c>
      <c r="B103" s="9">
        <f t="shared" si="3"/>
        <v>61</v>
      </c>
      <c r="C103" s="10">
        <f>[1]Sheet1_Raw!N102</f>
        <v>1954.087792</v>
      </c>
      <c r="D103" s="12">
        <f t="shared" si="2"/>
        <v>1908.2172022857142</v>
      </c>
      <c r="E103" s="12">
        <f t="shared" ref="E103:E166" si="4">D103-D102</f>
        <v>15.445020999999997</v>
      </c>
      <c r="F103" t="s">
        <v>193</v>
      </c>
      <c r="G103">
        <v>99</v>
      </c>
      <c r="H103">
        <v>836.10129900000004</v>
      </c>
      <c r="I103">
        <v>808.47679042857146</v>
      </c>
      <c r="J103">
        <v>9.83270842857155</v>
      </c>
    </row>
    <row r="104" spans="1:10" ht="24" x14ac:dyDescent="0.25">
      <c r="A104" s="9" t="s">
        <v>144</v>
      </c>
      <c r="B104" s="9">
        <f t="shared" si="3"/>
        <v>62</v>
      </c>
      <c r="C104" s="10">
        <f>[1]Sheet1_Raw!N103</f>
        <v>1964.687316</v>
      </c>
      <c r="D104" s="12">
        <f t="shared" si="2"/>
        <v>1922.6005695714287</v>
      </c>
      <c r="E104" s="12">
        <f t="shared" si="4"/>
        <v>14.383367285714485</v>
      </c>
      <c r="F104" t="s">
        <v>194</v>
      </c>
      <c r="G104">
        <v>100</v>
      </c>
      <c r="H104">
        <v>844.32481299999995</v>
      </c>
      <c r="I104">
        <v>818.06774185714289</v>
      </c>
      <c r="J104">
        <v>9.5909514285714295</v>
      </c>
    </row>
    <row r="105" spans="1:10" ht="24" x14ac:dyDescent="0.25">
      <c r="A105" s="9" t="s">
        <v>145</v>
      </c>
      <c r="B105" s="9">
        <f t="shared" si="3"/>
        <v>63</v>
      </c>
      <c r="C105" s="10">
        <f>[1]Sheet1_Raw!N104</f>
        <v>1972.988292</v>
      </c>
      <c r="D105" s="12">
        <f t="shared" ref="D105:D168" si="5">AVERAGE(C99:C105)</f>
        <v>1936.0311705714284</v>
      </c>
      <c r="E105" s="12">
        <f t="shared" si="4"/>
        <v>13.430600999999797</v>
      </c>
      <c r="F105" t="s">
        <v>195</v>
      </c>
      <c r="G105">
        <v>101</v>
      </c>
      <c r="H105">
        <v>852.15169400000002</v>
      </c>
      <c r="I105">
        <v>827.28094799999997</v>
      </c>
      <c r="J105">
        <v>9.2132061428570751</v>
      </c>
    </row>
    <row r="106" spans="1:10" ht="24" x14ac:dyDescent="0.25">
      <c r="A106" s="9" t="s">
        <v>146</v>
      </c>
      <c r="B106" s="9">
        <f t="shared" si="3"/>
        <v>64</v>
      </c>
      <c r="C106" s="10">
        <f>[1]Sheet1_Raw!N105</f>
        <v>1978.800166</v>
      </c>
      <c r="D106" s="12">
        <f t="shared" si="5"/>
        <v>1948.6110874285716</v>
      </c>
      <c r="E106" s="12">
        <f t="shared" si="4"/>
        <v>12.579916857143189</v>
      </c>
      <c r="F106" t="s">
        <v>196</v>
      </c>
      <c r="G106">
        <v>102</v>
      </c>
      <c r="H106">
        <v>860.08434399999999</v>
      </c>
      <c r="I106">
        <v>836.08996685714283</v>
      </c>
      <c r="J106">
        <v>8.8090188571428598</v>
      </c>
    </row>
    <row r="107" spans="1:10" ht="24" x14ac:dyDescent="0.25">
      <c r="A107" s="9" t="s">
        <v>147</v>
      </c>
      <c r="B107" s="9">
        <f t="shared" si="3"/>
        <v>65</v>
      </c>
      <c r="C107" s="10">
        <f>[1]Sheet1_Raw!N106</f>
        <v>1988.982855</v>
      </c>
      <c r="D107" s="12">
        <f t="shared" si="5"/>
        <v>1960.6822952857144</v>
      </c>
      <c r="E107" s="12">
        <f t="shared" si="4"/>
        <v>12.071207857142781</v>
      </c>
      <c r="F107" t="s">
        <v>197</v>
      </c>
      <c r="G107">
        <v>103</v>
      </c>
      <c r="H107">
        <v>867.858341</v>
      </c>
      <c r="I107">
        <v>844.09816585714282</v>
      </c>
      <c r="J107">
        <v>8.0081989999999905</v>
      </c>
    </row>
    <row r="108" spans="1:10" ht="24" x14ac:dyDescent="0.25">
      <c r="A108" s="9" t="s">
        <v>148</v>
      </c>
      <c r="B108" s="9">
        <f t="shared" ref="B108:B171" si="6">1+B107</f>
        <v>66</v>
      </c>
      <c r="C108" s="10">
        <f>[1]Sheet1_Raw!N107</f>
        <v>2002.738417</v>
      </c>
      <c r="D108" s="12">
        <f t="shared" si="5"/>
        <v>1971.9504572857143</v>
      </c>
      <c r="E108" s="12">
        <f t="shared" si="4"/>
        <v>11.268161999999847</v>
      </c>
      <c r="F108" t="s">
        <v>198</v>
      </c>
      <c r="G108">
        <v>104</v>
      </c>
      <c r="H108">
        <v>875.73810700000001</v>
      </c>
      <c r="I108">
        <v>852.0459255714286</v>
      </c>
      <c r="J108">
        <v>7.9477597142857803</v>
      </c>
    </row>
    <row r="109" spans="1:10" ht="24" x14ac:dyDescent="0.25">
      <c r="A109" s="9" t="s">
        <v>149</v>
      </c>
      <c r="B109" s="9">
        <f t="shared" si="6"/>
        <v>67</v>
      </c>
      <c r="C109" s="10">
        <f>[1]Sheet1_Raw!N108</f>
        <v>2017.839761</v>
      </c>
      <c r="D109" s="12">
        <f t="shared" si="5"/>
        <v>1982.8749427142855</v>
      </c>
      <c r="E109" s="12">
        <f t="shared" si="4"/>
        <v>10.924485428571188</v>
      </c>
      <c r="F109" t="s">
        <v>199</v>
      </c>
      <c r="G109">
        <v>105</v>
      </c>
      <c r="H109">
        <v>883.03614500000003</v>
      </c>
      <c r="I109">
        <v>859.89924900000005</v>
      </c>
      <c r="J109">
        <v>7.853323428571457</v>
      </c>
    </row>
    <row r="110" spans="1:10" ht="24" x14ac:dyDescent="0.25">
      <c r="A110" s="9" t="s">
        <v>150</v>
      </c>
      <c r="B110" s="9">
        <f t="shared" si="6"/>
        <v>68</v>
      </c>
      <c r="C110" s="10">
        <f>[1]Sheet1_Raw!N109</f>
        <v>2031.6310530000001</v>
      </c>
      <c r="D110" s="12">
        <f t="shared" si="5"/>
        <v>1993.9525514285717</v>
      </c>
      <c r="E110" s="12">
        <f t="shared" si="4"/>
        <v>11.077608714286271</v>
      </c>
      <c r="F110" t="s">
        <v>200</v>
      </c>
      <c r="G110">
        <v>106</v>
      </c>
      <c r="H110">
        <v>891.47119599999996</v>
      </c>
      <c r="I110">
        <v>867.80923428571418</v>
      </c>
      <c r="J110">
        <v>7.9099852857141286</v>
      </c>
    </row>
    <row r="111" spans="1:10" ht="24" x14ac:dyDescent="0.25">
      <c r="A111" s="9" t="s">
        <v>151</v>
      </c>
      <c r="B111" s="9">
        <f t="shared" si="6"/>
        <v>69</v>
      </c>
      <c r="C111" s="10">
        <f>[1]Sheet1_Raw!N110</f>
        <v>2040.3965020000001</v>
      </c>
      <c r="D111" s="12">
        <f t="shared" si="5"/>
        <v>2004.7681494285712</v>
      </c>
      <c r="E111" s="12">
        <f t="shared" si="4"/>
        <v>10.815597999999454</v>
      </c>
      <c r="F111" t="s">
        <v>201</v>
      </c>
      <c r="G111">
        <v>107</v>
      </c>
      <c r="H111">
        <v>896.57453399999997</v>
      </c>
      <c r="I111">
        <v>875.27348014285712</v>
      </c>
      <c r="J111">
        <v>7.4642458571429415</v>
      </c>
    </row>
    <row r="112" spans="1:10" ht="24" x14ac:dyDescent="0.25">
      <c r="A112" s="9" t="s">
        <v>152</v>
      </c>
      <c r="B112" s="9">
        <f t="shared" si="6"/>
        <v>70</v>
      </c>
      <c r="C112" s="10">
        <f>[1]Sheet1_Raw!N111</f>
        <v>2047.0063170000001</v>
      </c>
      <c r="D112" s="12">
        <f t="shared" si="5"/>
        <v>2015.3421529999998</v>
      </c>
      <c r="E112" s="12">
        <f t="shared" si="4"/>
        <v>10.574003571428648</v>
      </c>
      <c r="F112" t="s">
        <v>202</v>
      </c>
      <c r="G112">
        <v>108</v>
      </c>
      <c r="H112">
        <v>903.10574899999995</v>
      </c>
      <c r="I112">
        <v>882.55263085714284</v>
      </c>
      <c r="J112">
        <v>7.2791507142857199</v>
      </c>
    </row>
    <row r="113" spans="1:10" ht="24" x14ac:dyDescent="0.25">
      <c r="A113" s="9" t="s">
        <v>153</v>
      </c>
      <c r="B113" s="9">
        <f t="shared" si="6"/>
        <v>71</v>
      </c>
      <c r="C113" s="10">
        <f>[1]Sheet1_Raw!N112</f>
        <v>2055.3072929999998</v>
      </c>
      <c r="D113" s="12">
        <f t="shared" si="5"/>
        <v>2026.2717425714286</v>
      </c>
      <c r="E113" s="12">
        <f t="shared" si="4"/>
        <v>10.929589571428778</v>
      </c>
      <c r="F113" t="s">
        <v>203</v>
      </c>
      <c r="G113">
        <v>109</v>
      </c>
      <c r="H113">
        <v>909.42542700000001</v>
      </c>
      <c r="I113">
        <v>889.60135700000012</v>
      </c>
      <c r="J113">
        <v>7.0487261428572765</v>
      </c>
    </row>
    <row r="114" spans="1:10" ht="24" x14ac:dyDescent="0.25">
      <c r="A114" s="9" t="s">
        <v>154</v>
      </c>
      <c r="B114" s="9">
        <f t="shared" si="6"/>
        <v>72</v>
      </c>
      <c r="C114" s="10">
        <f>[1]Sheet1_Raw!N113</f>
        <v>2062.3934920000002</v>
      </c>
      <c r="D114" s="12">
        <f t="shared" si="5"/>
        <v>2036.7589764285715</v>
      </c>
      <c r="E114" s="12">
        <f t="shared" si="4"/>
        <v>10.487233857142883</v>
      </c>
      <c r="F114" t="s">
        <v>204</v>
      </c>
      <c r="G114">
        <v>110</v>
      </c>
      <c r="H114">
        <v>919.52633400000002</v>
      </c>
      <c r="I114">
        <v>896.9824988571429</v>
      </c>
      <c r="J114">
        <v>7.3811418571427794</v>
      </c>
    </row>
    <row r="115" spans="1:10" ht="24" x14ac:dyDescent="0.25">
      <c r="A115" s="9" t="s">
        <v>155</v>
      </c>
      <c r="B115" s="9">
        <f t="shared" si="6"/>
        <v>73</v>
      </c>
      <c r="C115" s="10">
        <f>[1]Sheet1_Raw!N114</f>
        <v>2073.4336699999999</v>
      </c>
      <c r="D115" s="12">
        <f t="shared" si="5"/>
        <v>2046.8582982857145</v>
      </c>
      <c r="E115" s="12">
        <f t="shared" si="4"/>
        <v>10.099321857142968</v>
      </c>
      <c r="F115" t="s">
        <v>205</v>
      </c>
      <c r="G115">
        <v>111</v>
      </c>
      <c r="H115">
        <v>929.33637799999997</v>
      </c>
      <c r="I115">
        <v>904.63939471428569</v>
      </c>
      <c r="J115">
        <v>7.6568958571427856</v>
      </c>
    </row>
    <row r="116" spans="1:10" ht="24" x14ac:dyDescent="0.25">
      <c r="A116" s="9" t="s">
        <v>156</v>
      </c>
      <c r="B116" s="9">
        <f t="shared" si="6"/>
        <v>74</v>
      </c>
      <c r="C116" s="10">
        <f>[1]Sheet1_Raw!N115</f>
        <v>2077.9593100000002</v>
      </c>
      <c r="D116" s="12">
        <f t="shared" si="5"/>
        <v>2055.4468052857146</v>
      </c>
      <c r="E116" s="12">
        <f t="shared" si="4"/>
        <v>8.5885070000001633</v>
      </c>
      <c r="F116" t="s">
        <v>206</v>
      </c>
      <c r="G116">
        <v>112</v>
      </c>
      <c r="H116">
        <v>936.18489899999997</v>
      </c>
      <c r="I116">
        <v>912.23207385714272</v>
      </c>
      <c r="J116">
        <v>7.5926791428570368</v>
      </c>
    </row>
    <row r="117" spans="1:10" ht="24" x14ac:dyDescent="0.25">
      <c r="A117" s="9" t="s">
        <v>157</v>
      </c>
      <c r="B117" s="9">
        <f t="shared" si="6"/>
        <v>75</v>
      </c>
      <c r="C117" s="10">
        <f>[1]Sheet1_Raw!N116</f>
        <v>2086.9510409999998</v>
      </c>
      <c r="D117" s="12">
        <f t="shared" si="5"/>
        <v>2063.3496607142856</v>
      </c>
      <c r="E117" s="12">
        <f t="shared" si="4"/>
        <v>7.9028554285710015</v>
      </c>
      <c r="F117" t="s">
        <v>207</v>
      </c>
      <c r="G117">
        <v>113</v>
      </c>
      <c r="H117">
        <v>944.48773900000003</v>
      </c>
      <c r="I117">
        <v>919.80586571428569</v>
      </c>
      <c r="J117">
        <v>7.5737918571429645</v>
      </c>
    </row>
    <row r="118" spans="1:10" ht="24" x14ac:dyDescent="0.25">
      <c r="A118" s="9" t="s">
        <v>158</v>
      </c>
      <c r="B118" s="9">
        <f t="shared" si="6"/>
        <v>76</v>
      </c>
      <c r="C118" s="10">
        <f>[1]Sheet1_Raw!N117</f>
        <v>2093.1321119999998</v>
      </c>
      <c r="D118" s="12">
        <f t="shared" si="5"/>
        <v>2070.8833192857142</v>
      </c>
      <c r="E118" s="12">
        <f t="shared" si="4"/>
        <v>7.533658571428532</v>
      </c>
      <c r="F118" t="s">
        <v>208</v>
      </c>
      <c r="G118">
        <v>114</v>
      </c>
      <c r="H118">
        <v>950.59587999999997</v>
      </c>
      <c r="I118">
        <v>927.52320085714291</v>
      </c>
      <c r="J118">
        <v>7.7173351428572232</v>
      </c>
    </row>
    <row r="119" spans="1:10" ht="24" x14ac:dyDescent="0.25">
      <c r="A119" s="9" t="s">
        <v>159</v>
      </c>
      <c r="B119" s="9">
        <f t="shared" si="6"/>
        <v>77</v>
      </c>
      <c r="C119" s="10">
        <f>[1]Sheet1_Raw!N118</f>
        <v>2100.4803219999999</v>
      </c>
      <c r="D119" s="12">
        <f t="shared" si="5"/>
        <v>2078.5224628571427</v>
      </c>
      <c r="E119" s="12">
        <f t="shared" si="4"/>
        <v>7.6391435714285763</v>
      </c>
      <c r="F119" t="s">
        <v>209</v>
      </c>
      <c r="G119">
        <v>115</v>
      </c>
      <c r="H119">
        <v>956.016524</v>
      </c>
      <c r="I119">
        <v>935.08188299999995</v>
      </c>
      <c r="J119">
        <v>7.5586821428570374</v>
      </c>
    </row>
    <row r="120" spans="1:10" ht="24" x14ac:dyDescent="0.25">
      <c r="A120" s="9" t="s">
        <v>160</v>
      </c>
      <c r="B120" s="9">
        <f t="shared" si="6"/>
        <v>78</v>
      </c>
      <c r="C120" s="10">
        <f>[1]Sheet1_Raw!N119</f>
        <v>2102.6478649999999</v>
      </c>
      <c r="D120" s="12">
        <f t="shared" si="5"/>
        <v>2085.2854017142854</v>
      </c>
      <c r="E120" s="12">
        <f t="shared" si="4"/>
        <v>6.7629388571426716</v>
      </c>
      <c r="F120" t="s">
        <v>210</v>
      </c>
      <c r="G120">
        <v>116</v>
      </c>
      <c r="H120">
        <v>962.81215999999995</v>
      </c>
      <c r="I120">
        <v>942.70855914285698</v>
      </c>
      <c r="J120">
        <v>7.6266761428570362</v>
      </c>
    </row>
    <row r="121" spans="1:10" ht="24" x14ac:dyDescent="0.25">
      <c r="A121" s="9" t="s">
        <v>161</v>
      </c>
      <c r="B121" s="9">
        <f t="shared" si="6"/>
        <v>79</v>
      </c>
      <c r="C121" s="10">
        <f>[1]Sheet1_Raw!N120</f>
        <v>2117.2609170000001</v>
      </c>
      <c r="D121" s="12">
        <f t="shared" si="5"/>
        <v>2093.1236052857139</v>
      </c>
      <c r="E121" s="12">
        <f t="shared" si="4"/>
        <v>7.8382035714284939</v>
      </c>
      <c r="F121" t="s">
        <v>211</v>
      </c>
      <c r="G121">
        <v>117</v>
      </c>
      <c r="H121">
        <v>970.13664000000006</v>
      </c>
      <c r="I121">
        <v>949.93860285714266</v>
      </c>
      <c r="J121">
        <v>7.2300437142856708</v>
      </c>
    </row>
    <row r="122" spans="1:10" ht="24" x14ac:dyDescent="0.25">
      <c r="A122" s="9" t="s">
        <v>162</v>
      </c>
      <c r="B122" s="9">
        <f t="shared" si="6"/>
        <v>80</v>
      </c>
      <c r="C122" s="10">
        <f>[1]Sheet1_Raw!N121</f>
        <v>2125.5380730000002</v>
      </c>
      <c r="D122" s="12">
        <f t="shared" si="5"/>
        <v>2100.5670914285715</v>
      </c>
      <c r="E122" s="12">
        <f t="shared" si="4"/>
        <v>7.4434861428576369</v>
      </c>
      <c r="F122" t="s">
        <v>212</v>
      </c>
      <c r="G122">
        <v>118</v>
      </c>
      <c r="H122">
        <v>977.06448799999998</v>
      </c>
      <c r="I122">
        <v>956.7569042857142</v>
      </c>
      <c r="J122">
        <v>6.8183014285715444</v>
      </c>
    </row>
    <row r="123" spans="1:10" ht="24" x14ac:dyDescent="0.25">
      <c r="A123" s="9" t="s">
        <v>163</v>
      </c>
      <c r="B123" s="9">
        <f t="shared" si="6"/>
        <v>81</v>
      </c>
      <c r="C123" s="10">
        <f>[1]Sheet1_Raw!N122</f>
        <v>2132.0645220000001</v>
      </c>
      <c r="D123" s="12">
        <f t="shared" si="5"/>
        <v>2108.296407428571</v>
      </c>
      <c r="E123" s="12">
        <f t="shared" si="4"/>
        <v>7.7293159999994714</v>
      </c>
      <c r="F123" t="s">
        <v>213</v>
      </c>
      <c r="G123">
        <v>119</v>
      </c>
      <c r="H123">
        <v>984.07166199999995</v>
      </c>
      <c r="I123">
        <v>963.59787042857147</v>
      </c>
      <c r="J123">
        <v>6.840966142857269</v>
      </c>
    </row>
    <row r="124" spans="1:10" ht="24" x14ac:dyDescent="0.25">
      <c r="A124" s="9" t="s">
        <v>164</v>
      </c>
      <c r="B124" s="9">
        <f t="shared" si="6"/>
        <v>82</v>
      </c>
      <c r="C124" s="10">
        <f>[1]Sheet1_Raw!N123</f>
        <v>2140.2702210000002</v>
      </c>
      <c r="D124" s="12">
        <f t="shared" si="5"/>
        <v>2115.9134331428572</v>
      </c>
      <c r="E124" s="12">
        <f t="shared" si="4"/>
        <v>7.6170257142862283</v>
      </c>
      <c r="F124" t="s">
        <v>214</v>
      </c>
      <c r="G124">
        <v>120</v>
      </c>
      <c r="H124">
        <v>992.13652300000001</v>
      </c>
      <c r="I124">
        <v>970.40483957142862</v>
      </c>
      <c r="J124">
        <v>6.8069691428571559</v>
      </c>
    </row>
    <row r="125" spans="1:10" ht="24" x14ac:dyDescent="0.25">
      <c r="A125" s="9" t="s">
        <v>165</v>
      </c>
      <c r="B125" s="9">
        <f t="shared" si="6"/>
        <v>83</v>
      </c>
      <c r="C125" s="10">
        <f>[1]Sheet1_Raw!N124</f>
        <v>2143.557264</v>
      </c>
      <c r="D125" s="12">
        <f t="shared" si="5"/>
        <v>2123.1170262857145</v>
      </c>
      <c r="E125" s="12">
        <f t="shared" si="4"/>
        <v>7.2035931428572439</v>
      </c>
    </row>
    <row r="126" spans="1:10" ht="24" x14ac:dyDescent="0.25">
      <c r="A126" s="9" t="s">
        <v>166</v>
      </c>
      <c r="B126" s="9">
        <f t="shared" si="6"/>
        <v>84</v>
      </c>
      <c r="C126" s="10">
        <f>[1]Sheet1_Raw!N125</f>
        <v>2147.6303400000002</v>
      </c>
      <c r="D126" s="12">
        <f t="shared" si="5"/>
        <v>2129.852743142857</v>
      </c>
      <c r="E126" s="12">
        <f t="shared" si="4"/>
        <v>6.7357168571425063</v>
      </c>
    </row>
    <row r="127" spans="1:10" ht="24" x14ac:dyDescent="0.25">
      <c r="A127" s="9" t="s">
        <v>167</v>
      </c>
      <c r="B127" s="9">
        <f t="shared" si="6"/>
        <v>85</v>
      </c>
      <c r="C127" s="10">
        <f>[1]Sheet1_Raw!N126</f>
        <v>2150.869745</v>
      </c>
      <c r="D127" s="12">
        <f t="shared" si="5"/>
        <v>2136.7415831428575</v>
      </c>
      <c r="E127" s="12">
        <f t="shared" si="4"/>
        <v>6.8888400000005277</v>
      </c>
    </row>
    <row r="128" spans="1:10" ht="24" x14ac:dyDescent="0.25">
      <c r="A128" s="9" t="s">
        <v>168</v>
      </c>
      <c r="B128" s="9">
        <f t="shared" si="6"/>
        <v>86</v>
      </c>
      <c r="C128" s="10">
        <f>[1]Sheet1_Raw!N127</f>
        <v>2158.015492</v>
      </c>
      <c r="D128" s="12">
        <f t="shared" si="5"/>
        <v>2142.5636652857147</v>
      </c>
      <c r="E128" s="12">
        <f t="shared" si="4"/>
        <v>5.8220821428571981</v>
      </c>
    </row>
    <row r="129" spans="1:5" ht="24" x14ac:dyDescent="0.25">
      <c r="A129" s="9" t="s">
        <v>169</v>
      </c>
      <c r="B129" s="9">
        <f t="shared" si="6"/>
        <v>87</v>
      </c>
      <c r="C129" s="10">
        <f>[1]Sheet1_Raw!N128</f>
        <v>2161.8741949999999</v>
      </c>
      <c r="D129" s="12">
        <f t="shared" si="5"/>
        <v>2147.7545398571428</v>
      </c>
      <c r="E129" s="12">
        <f t="shared" si="4"/>
        <v>5.1908745714281395</v>
      </c>
    </row>
    <row r="130" spans="1:5" ht="24" x14ac:dyDescent="0.25">
      <c r="A130" s="9" t="s">
        <v>170</v>
      </c>
      <c r="B130" s="9">
        <f t="shared" si="6"/>
        <v>88</v>
      </c>
      <c r="C130" s="10">
        <f>[1]Sheet1_Raw!N129</f>
        <v>2169.8774309999999</v>
      </c>
      <c r="D130" s="12">
        <f t="shared" si="5"/>
        <v>2153.1563840000003</v>
      </c>
      <c r="E130" s="12">
        <f t="shared" si="4"/>
        <v>5.4018441428574988</v>
      </c>
    </row>
    <row r="131" spans="1:5" ht="24" x14ac:dyDescent="0.25">
      <c r="A131" s="9" t="s">
        <v>171</v>
      </c>
      <c r="B131" s="9">
        <f t="shared" si="6"/>
        <v>89</v>
      </c>
      <c r="C131" s="10">
        <f>[1]Sheet1_Raw!N130</f>
        <v>2178.5237849999999</v>
      </c>
      <c r="D131" s="12">
        <f t="shared" si="5"/>
        <v>2158.6211788571431</v>
      </c>
      <c r="E131" s="12">
        <f t="shared" si="4"/>
        <v>5.464794857142806</v>
      </c>
    </row>
    <row r="132" spans="1:5" ht="24" x14ac:dyDescent="0.25">
      <c r="A132" s="9" t="s">
        <v>172</v>
      </c>
      <c r="B132" s="9">
        <f t="shared" si="6"/>
        <v>90</v>
      </c>
      <c r="C132" s="10">
        <f>[1]Sheet1_Raw!N131</f>
        <v>2181.7036419999999</v>
      </c>
      <c r="D132" s="12">
        <f t="shared" si="5"/>
        <v>2164.0706614285714</v>
      </c>
      <c r="E132" s="12">
        <f t="shared" si="4"/>
        <v>5.4494825714282342</v>
      </c>
    </row>
    <row r="133" spans="1:5" ht="24" x14ac:dyDescent="0.25">
      <c r="A133" s="9" t="s">
        <v>173</v>
      </c>
      <c r="B133" s="9">
        <f t="shared" si="6"/>
        <v>91</v>
      </c>
      <c r="C133" s="10">
        <f>[1]Sheet1_Raw!N132</f>
        <v>2184.3356589999999</v>
      </c>
      <c r="D133" s="12">
        <f t="shared" si="5"/>
        <v>2169.3142784285715</v>
      </c>
      <c r="E133" s="12">
        <f t="shared" si="4"/>
        <v>5.2436170000000857</v>
      </c>
    </row>
    <row r="134" spans="1:5" ht="24" x14ac:dyDescent="0.25">
      <c r="A134" s="9" t="s">
        <v>174</v>
      </c>
      <c r="B134" s="9">
        <f t="shared" si="6"/>
        <v>92</v>
      </c>
      <c r="C134" s="10">
        <f>[1]Sheet1_Raw!N133</f>
        <v>2186.5270209999999</v>
      </c>
      <c r="D134" s="12">
        <f t="shared" si="5"/>
        <v>2174.408175</v>
      </c>
      <c r="E134" s="12">
        <f t="shared" si="4"/>
        <v>5.0938965714285587</v>
      </c>
    </row>
    <row r="135" spans="1:5" ht="24" x14ac:dyDescent="0.25">
      <c r="A135" s="9" t="s">
        <v>175</v>
      </c>
      <c r="B135" s="9">
        <f t="shared" si="6"/>
        <v>93</v>
      </c>
      <c r="C135" s="10">
        <f>[1]Sheet1_Raw!N134</f>
        <v>2189.9212510000002</v>
      </c>
      <c r="D135" s="12">
        <f t="shared" si="5"/>
        <v>2178.9661405714282</v>
      </c>
      <c r="E135" s="12">
        <f t="shared" si="4"/>
        <v>4.5579655714282126</v>
      </c>
    </row>
    <row r="136" spans="1:5" ht="24" x14ac:dyDescent="0.25">
      <c r="A136" s="9" t="s">
        <v>176</v>
      </c>
      <c r="B136" s="9">
        <f t="shared" si="6"/>
        <v>94</v>
      </c>
      <c r="C136" s="10">
        <f>[1]Sheet1_Raw!N135</f>
        <v>2192.8033679999999</v>
      </c>
      <c r="D136" s="12">
        <f t="shared" si="5"/>
        <v>2183.384593857143</v>
      </c>
      <c r="E136" s="12">
        <f t="shared" si="4"/>
        <v>4.4184532857148042</v>
      </c>
    </row>
    <row r="137" spans="1:5" ht="24" x14ac:dyDescent="0.25">
      <c r="A137" s="9" t="s">
        <v>177</v>
      </c>
      <c r="B137" s="9">
        <f t="shared" si="6"/>
        <v>95</v>
      </c>
      <c r="C137" s="10">
        <f>[1]Sheet1_Raw!N136</f>
        <v>2196.9836300000002</v>
      </c>
      <c r="D137" s="12">
        <f t="shared" si="5"/>
        <v>2187.2569080000003</v>
      </c>
      <c r="E137" s="12">
        <f t="shared" si="4"/>
        <v>3.872314142857249</v>
      </c>
    </row>
    <row r="138" spans="1:5" ht="24" x14ac:dyDescent="0.25">
      <c r="A138" s="9" t="s">
        <v>178</v>
      </c>
      <c r="B138" s="9">
        <f t="shared" si="6"/>
        <v>96</v>
      </c>
      <c r="C138" s="10">
        <f>[1]Sheet1_Raw!N137</f>
        <v>2202.366759</v>
      </c>
      <c r="D138" s="12">
        <f t="shared" si="5"/>
        <v>2190.6630471428571</v>
      </c>
      <c r="E138" s="12">
        <f t="shared" si="4"/>
        <v>3.4061391428567731</v>
      </c>
    </row>
    <row r="139" spans="1:5" ht="24" x14ac:dyDescent="0.25">
      <c r="A139" s="9" t="s">
        <v>179</v>
      </c>
      <c r="B139" s="9">
        <f t="shared" si="6"/>
        <v>97</v>
      </c>
      <c r="C139" s="10">
        <f>[1]Sheet1_Raw!N138</f>
        <v>2208.6311970000002</v>
      </c>
      <c r="D139" s="12">
        <f t="shared" si="5"/>
        <v>2194.5098407142859</v>
      </c>
      <c r="E139" s="12">
        <f t="shared" si="4"/>
        <v>3.8467935714288615</v>
      </c>
    </row>
    <row r="140" spans="1:5" ht="24" x14ac:dyDescent="0.25">
      <c r="A140" s="9" t="s">
        <v>180</v>
      </c>
      <c r="B140" s="9">
        <f t="shared" si="6"/>
        <v>98</v>
      </c>
      <c r="C140" s="10">
        <f>[1]Sheet1_Raw!N139</f>
        <v>2212.2040710000001</v>
      </c>
      <c r="D140" s="12">
        <f t="shared" si="5"/>
        <v>2198.4910424285713</v>
      </c>
      <c r="E140" s="12">
        <f t="shared" si="4"/>
        <v>3.981201714285362</v>
      </c>
    </row>
    <row r="141" spans="1:5" ht="24" x14ac:dyDescent="0.25">
      <c r="A141" s="9" t="s">
        <v>181</v>
      </c>
      <c r="B141" s="9">
        <f t="shared" si="6"/>
        <v>99</v>
      </c>
      <c r="C141" s="10">
        <f>[1]Sheet1_Raw!N140</f>
        <v>2216.479609</v>
      </c>
      <c r="D141" s="12">
        <f t="shared" si="5"/>
        <v>2202.7699835714288</v>
      </c>
      <c r="E141" s="12">
        <f t="shared" si="4"/>
        <v>4.2789411428575477</v>
      </c>
    </row>
    <row r="142" spans="1:5" ht="24" x14ac:dyDescent="0.25">
      <c r="A142" s="9" t="s">
        <v>182</v>
      </c>
      <c r="B142" s="9">
        <f t="shared" si="6"/>
        <v>100</v>
      </c>
      <c r="C142" s="10">
        <f>[1]Sheet1_Raw!N141</f>
        <v>2221.207711</v>
      </c>
      <c r="D142" s="12">
        <f t="shared" si="5"/>
        <v>2207.2394778571429</v>
      </c>
      <c r="E142" s="12">
        <f t="shared" si="4"/>
        <v>4.4694942857140632</v>
      </c>
    </row>
    <row r="143" spans="1:5" ht="24" x14ac:dyDescent="0.25">
      <c r="A143" s="9" t="s">
        <v>183</v>
      </c>
      <c r="B143" s="9">
        <f t="shared" si="6"/>
        <v>101</v>
      </c>
      <c r="C143" s="10">
        <f>[1]Sheet1_Raw!N142</f>
        <v>2221.3982649999998</v>
      </c>
      <c r="D143" s="12">
        <f t="shared" si="5"/>
        <v>2211.324463142857</v>
      </c>
      <c r="E143" s="12">
        <f t="shared" si="4"/>
        <v>4.0849852857140831</v>
      </c>
    </row>
    <row r="144" spans="1:5" ht="24" x14ac:dyDescent="0.25">
      <c r="A144" s="9" t="s">
        <v>184</v>
      </c>
      <c r="B144" s="9">
        <f t="shared" si="6"/>
        <v>102</v>
      </c>
      <c r="C144" s="10">
        <f>[1]Sheet1_Raw!N143</f>
        <v>2223.4109830000002</v>
      </c>
      <c r="D144" s="12">
        <f t="shared" si="5"/>
        <v>2215.0997992857142</v>
      </c>
      <c r="E144" s="12">
        <f t="shared" si="4"/>
        <v>3.7753361428572134</v>
      </c>
    </row>
    <row r="145" spans="1:5" ht="24" x14ac:dyDescent="0.25">
      <c r="A145" s="9" t="s">
        <v>185</v>
      </c>
      <c r="B145" s="9">
        <f t="shared" si="6"/>
        <v>103</v>
      </c>
      <c r="C145" s="10">
        <f>[1]Sheet1_Raw!N144</f>
        <v>2229.7826070000001</v>
      </c>
      <c r="D145" s="12">
        <f t="shared" si="5"/>
        <v>2219.016349</v>
      </c>
      <c r="E145" s="12">
        <f t="shared" si="4"/>
        <v>3.916549714285793</v>
      </c>
    </row>
    <row r="146" spans="1:5" ht="24" x14ac:dyDescent="0.25">
      <c r="A146" s="9" t="s">
        <v>186</v>
      </c>
      <c r="B146" s="9">
        <f t="shared" si="6"/>
        <v>104</v>
      </c>
      <c r="C146" s="10">
        <f>[1]Sheet1_Raw!N145</f>
        <v>2230.2709</v>
      </c>
      <c r="D146" s="12">
        <f t="shared" si="5"/>
        <v>2222.1077351428571</v>
      </c>
      <c r="E146" s="12">
        <f t="shared" si="4"/>
        <v>3.0913861428571181</v>
      </c>
    </row>
    <row r="147" spans="1:5" ht="24" x14ac:dyDescent="0.25">
      <c r="A147" s="9" t="s">
        <v>187</v>
      </c>
      <c r="B147" s="9">
        <f t="shared" si="6"/>
        <v>105</v>
      </c>
      <c r="C147" s="10">
        <f>[1]Sheet1_Raw!N146</f>
        <v>2233.2602040000002</v>
      </c>
      <c r="D147" s="12">
        <f t="shared" si="5"/>
        <v>2225.115754142857</v>
      </c>
      <c r="E147" s="12">
        <f t="shared" si="4"/>
        <v>3.0080189999998765</v>
      </c>
    </row>
    <row r="148" spans="1:5" ht="24" x14ac:dyDescent="0.25">
      <c r="A148" s="9" t="s">
        <v>188</v>
      </c>
      <c r="B148" s="9">
        <f t="shared" si="6"/>
        <v>106</v>
      </c>
      <c r="C148" s="10">
        <f>[1]Sheet1_Raw!N147</f>
        <v>2235.2133749999998</v>
      </c>
      <c r="D148" s="12">
        <f t="shared" si="5"/>
        <v>2227.7920064285713</v>
      </c>
      <c r="E148" s="12">
        <f t="shared" si="4"/>
        <v>2.6762522857143267</v>
      </c>
    </row>
    <row r="149" spans="1:5" ht="24" x14ac:dyDescent="0.25">
      <c r="A149" s="9" t="s">
        <v>189</v>
      </c>
      <c r="B149" s="9">
        <f t="shared" si="6"/>
        <v>107</v>
      </c>
      <c r="C149" s="10">
        <f>[1]Sheet1_Raw!N148</f>
        <v>2242.0018340000001</v>
      </c>
      <c r="D149" s="12">
        <f t="shared" si="5"/>
        <v>2230.7625954285713</v>
      </c>
      <c r="E149" s="12">
        <f t="shared" si="4"/>
        <v>2.9705890000000181</v>
      </c>
    </row>
    <row r="150" spans="1:5" ht="24" x14ac:dyDescent="0.25">
      <c r="A150" s="9" t="s">
        <v>190</v>
      </c>
      <c r="B150" s="9">
        <f t="shared" si="6"/>
        <v>108</v>
      </c>
      <c r="C150" s="10">
        <f>[1]Sheet1_Raw!N149</f>
        <v>2246.1940060000002</v>
      </c>
      <c r="D150" s="12">
        <f t="shared" si="5"/>
        <v>2234.3048441428573</v>
      </c>
      <c r="E150" s="12">
        <f t="shared" si="4"/>
        <v>3.5422487142859609</v>
      </c>
    </row>
    <row r="151" spans="1:5" ht="24" x14ac:dyDescent="0.25">
      <c r="A151" s="9" t="s">
        <v>191</v>
      </c>
      <c r="B151" s="9">
        <f t="shared" si="6"/>
        <v>109</v>
      </c>
      <c r="C151" s="10">
        <f>[1]Sheet1_Raw!N150</f>
        <v>2260.6403230000001</v>
      </c>
      <c r="D151" s="12">
        <f t="shared" si="5"/>
        <v>2239.6233212857142</v>
      </c>
      <c r="E151" s="12">
        <f t="shared" si="4"/>
        <v>5.3184771428568638</v>
      </c>
    </row>
    <row r="152" spans="1:5" ht="24" x14ac:dyDescent="0.25">
      <c r="A152" s="9" t="s">
        <v>192</v>
      </c>
      <c r="B152" s="9">
        <f t="shared" si="6"/>
        <v>110</v>
      </c>
      <c r="C152" s="10">
        <f>[1]Sheet1_Raw!N151</f>
        <v>2266.3807400000001</v>
      </c>
      <c r="D152" s="12">
        <f t="shared" si="5"/>
        <v>2244.8516260000001</v>
      </c>
      <c r="E152" s="12">
        <f t="shared" si="4"/>
        <v>5.2283047142859687</v>
      </c>
    </row>
    <row r="153" spans="1:5" ht="24" x14ac:dyDescent="0.25">
      <c r="A153" s="9" t="s">
        <v>193</v>
      </c>
      <c r="B153" s="9">
        <f t="shared" si="6"/>
        <v>111</v>
      </c>
      <c r="C153" s="10">
        <f>[1]Sheet1_Raw!N152</f>
        <v>2270.7991929999998</v>
      </c>
      <c r="D153" s="12">
        <f t="shared" si="5"/>
        <v>2250.6413821428573</v>
      </c>
      <c r="E153" s="12">
        <f t="shared" si="4"/>
        <v>5.7897561428571862</v>
      </c>
    </row>
    <row r="154" spans="1:5" ht="24" x14ac:dyDescent="0.25">
      <c r="A154" s="9" t="s">
        <v>194</v>
      </c>
      <c r="B154" s="9">
        <f t="shared" si="6"/>
        <v>112</v>
      </c>
      <c r="C154" s="10">
        <f>[1]Sheet1_Raw!N153</f>
        <v>2277.9687589999999</v>
      </c>
      <c r="D154" s="12">
        <f t="shared" si="5"/>
        <v>2257.0283185714284</v>
      </c>
      <c r="E154" s="12">
        <f t="shared" si="4"/>
        <v>6.3869364285710617</v>
      </c>
    </row>
    <row r="155" spans="1:5" ht="24" x14ac:dyDescent="0.25">
      <c r="A155" s="9" t="s">
        <v>195</v>
      </c>
      <c r="B155" s="9">
        <f t="shared" si="6"/>
        <v>113</v>
      </c>
      <c r="C155" s="10">
        <f>[1]Sheet1_Raw!N154</f>
        <v>2283.8759100000002</v>
      </c>
      <c r="D155" s="12">
        <f t="shared" si="5"/>
        <v>2263.9801092857142</v>
      </c>
      <c r="E155" s="12">
        <f t="shared" si="4"/>
        <v>6.9517907142858348</v>
      </c>
    </row>
    <row r="156" spans="1:5" ht="24" x14ac:dyDescent="0.25">
      <c r="A156" s="9" t="s">
        <v>196</v>
      </c>
      <c r="B156" s="9">
        <f t="shared" si="6"/>
        <v>114</v>
      </c>
      <c r="C156" s="10">
        <f>[1]Sheet1_Raw!N155</f>
        <v>2292.3555289999999</v>
      </c>
      <c r="D156" s="12">
        <f t="shared" si="5"/>
        <v>2271.1734942857142</v>
      </c>
      <c r="E156" s="12">
        <f t="shared" si="4"/>
        <v>7.1933850000000348</v>
      </c>
    </row>
    <row r="157" spans="1:5" ht="24" x14ac:dyDescent="0.25">
      <c r="A157" s="9" t="s">
        <v>197</v>
      </c>
      <c r="B157" s="9">
        <f t="shared" si="6"/>
        <v>115</v>
      </c>
      <c r="C157" s="10">
        <f>[1]Sheet1_Raw!N156</f>
        <v>2297.012174</v>
      </c>
      <c r="D157" s="12">
        <f t="shared" si="5"/>
        <v>2278.4332325714286</v>
      </c>
      <c r="E157" s="12">
        <f t="shared" si="4"/>
        <v>7.2597382857143202</v>
      </c>
    </row>
    <row r="158" spans="1:5" ht="24" x14ac:dyDescent="0.25">
      <c r="A158" s="9" t="s">
        <v>198</v>
      </c>
      <c r="B158" s="9">
        <f t="shared" si="6"/>
        <v>116</v>
      </c>
      <c r="C158" s="10">
        <f>[1]Sheet1_Raw!N157</f>
        <v>2302.9669629999999</v>
      </c>
      <c r="D158" s="12">
        <f t="shared" si="5"/>
        <v>2284.4798954285716</v>
      </c>
      <c r="E158" s="12">
        <f t="shared" si="4"/>
        <v>6.0466628571430192</v>
      </c>
    </row>
    <row r="159" spans="1:5" ht="24" x14ac:dyDescent="0.25">
      <c r="A159" s="9" t="s">
        <v>199</v>
      </c>
      <c r="B159" s="9">
        <f t="shared" si="6"/>
        <v>117</v>
      </c>
      <c r="C159" s="10">
        <f>[1]Sheet1_Raw!N158</f>
        <v>2310.8868320000001</v>
      </c>
      <c r="D159" s="12">
        <f t="shared" si="5"/>
        <v>2290.8379085714287</v>
      </c>
      <c r="E159" s="12">
        <f t="shared" si="4"/>
        <v>6.3580131428570894</v>
      </c>
    </row>
    <row r="160" spans="1:5" ht="24" x14ac:dyDescent="0.25">
      <c r="A160" s="9" t="s">
        <v>200</v>
      </c>
      <c r="B160" s="9">
        <f t="shared" si="6"/>
        <v>118</v>
      </c>
      <c r="C160" s="10">
        <f>[1]Sheet1_Raw!N159</f>
        <v>2315.9126740000002</v>
      </c>
      <c r="D160" s="12">
        <f t="shared" si="5"/>
        <v>2297.2826915714286</v>
      </c>
      <c r="E160" s="12">
        <f t="shared" si="4"/>
        <v>6.4447829999999158</v>
      </c>
    </row>
    <row r="161" spans="1:5" ht="24" x14ac:dyDescent="0.25">
      <c r="A161" s="9" t="s">
        <v>201</v>
      </c>
      <c r="B161" s="9">
        <f t="shared" si="6"/>
        <v>119</v>
      </c>
      <c r="C161" s="10">
        <f>[1]Sheet1_Raw!N160</f>
        <v>2318.711425</v>
      </c>
      <c r="D161" s="12">
        <f t="shared" si="5"/>
        <v>2303.1030724285715</v>
      </c>
      <c r="E161" s="12">
        <f t="shared" si="4"/>
        <v>5.8203808571429363</v>
      </c>
    </row>
    <row r="162" spans="1:5" ht="24" x14ac:dyDescent="0.25">
      <c r="A162" s="9" t="s">
        <v>202</v>
      </c>
      <c r="B162" s="9">
        <f t="shared" si="6"/>
        <v>120</v>
      </c>
      <c r="C162" s="10">
        <f>[1]Sheet1_Raw!N161</f>
        <v>2322.8678669999999</v>
      </c>
      <c r="D162" s="12">
        <f t="shared" si="5"/>
        <v>2308.6733519999993</v>
      </c>
      <c r="E162" s="12">
        <f t="shared" si="4"/>
        <v>5.5702795714278182</v>
      </c>
    </row>
    <row r="163" spans="1:5" ht="24" x14ac:dyDescent="0.25">
      <c r="A163" s="9" t="s">
        <v>203</v>
      </c>
      <c r="B163" s="9">
        <f t="shared" si="6"/>
        <v>121</v>
      </c>
      <c r="C163" s="10">
        <f>[1]Sheet1_Raw!N162</f>
        <v>2327.3458690000002</v>
      </c>
      <c r="D163" s="12">
        <f t="shared" si="5"/>
        <v>2313.6719720000001</v>
      </c>
      <c r="E163" s="12">
        <f t="shared" si="4"/>
        <v>4.9986200000007557</v>
      </c>
    </row>
    <row r="164" spans="1:5" ht="24" x14ac:dyDescent="0.25">
      <c r="A164" s="9" t="s">
        <v>204</v>
      </c>
      <c r="B164" s="9">
        <f t="shared" si="6"/>
        <v>122</v>
      </c>
      <c r="C164" s="10">
        <f>[1]Sheet1_Raw!N163</f>
        <v>2333.0029180000001</v>
      </c>
      <c r="D164" s="12">
        <f t="shared" si="5"/>
        <v>2318.8135068571432</v>
      </c>
      <c r="E164" s="12">
        <f t="shared" si="4"/>
        <v>5.1415348571431423</v>
      </c>
    </row>
    <row r="165" spans="1:5" ht="24" x14ac:dyDescent="0.25">
      <c r="A165" s="9" t="s">
        <v>205</v>
      </c>
      <c r="B165" s="9">
        <f t="shared" si="6"/>
        <v>123</v>
      </c>
      <c r="C165" s="10">
        <f>[1]Sheet1_Raw!N164</f>
        <v>2338.6837869999999</v>
      </c>
      <c r="D165" s="12">
        <f t="shared" si="5"/>
        <v>2323.9159102857147</v>
      </c>
      <c r="E165" s="12">
        <f t="shared" si="4"/>
        <v>5.1024034285715061</v>
      </c>
    </row>
    <row r="166" spans="1:5" ht="24" x14ac:dyDescent="0.25">
      <c r="A166" s="9" t="s">
        <v>206</v>
      </c>
      <c r="B166" s="9">
        <f t="shared" si="6"/>
        <v>124</v>
      </c>
      <c r="C166" s="10">
        <f>[1]Sheet1_Raw!N165</f>
        <v>2343.5667130000002</v>
      </c>
      <c r="D166" s="12">
        <f t="shared" si="5"/>
        <v>2328.5844647142858</v>
      </c>
      <c r="E166" s="12">
        <f t="shared" si="4"/>
        <v>4.6685544285710421</v>
      </c>
    </row>
    <row r="167" spans="1:5" ht="24" x14ac:dyDescent="0.25">
      <c r="A167" s="9" t="s">
        <v>207</v>
      </c>
      <c r="B167" s="9">
        <f t="shared" si="6"/>
        <v>125</v>
      </c>
      <c r="C167" s="10">
        <f>[1]Sheet1_Raw!N166</f>
        <v>2348.5449170000002</v>
      </c>
      <c r="D167" s="12">
        <f t="shared" si="5"/>
        <v>2333.2462137142861</v>
      </c>
      <c r="E167" s="12">
        <f t="shared" ref="E167:E230" si="7">D167-D166</f>
        <v>4.6617490000003272</v>
      </c>
    </row>
    <row r="168" spans="1:5" ht="24" x14ac:dyDescent="0.25">
      <c r="A168" s="9" t="s">
        <v>208</v>
      </c>
      <c r="B168" s="9">
        <f t="shared" si="6"/>
        <v>126</v>
      </c>
      <c r="C168" s="10">
        <f>[1]Sheet1_Raw!N167</f>
        <v>2352.4155300000002</v>
      </c>
      <c r="D168" s="12">
        <f t="shared" si="5"/>
        <v>2338.0610858571431</v>
      </c>
      <c r="E168" s="12">
        <f t="shared" si="7"/>
        <v>4.8148721428569843</v>
      </c>
    </row>
    <row r="169" spans="1:5" ht="24" x14ac:dyDescent="0.25">
      <c r="A169" s="9" t="s">
        <v>209</v>
      </c>
      <c r="B169" s="9">
        <f t="shared" si="6"/>
        <v>127</v>
      </c>
      <c r="C169" s="10">
        <f>[1]Sheet1_Raw!N168</f>
        <v>2358.8586110000001</v>
      </c>
      <c r="D169" s="12">
        <f t="shared" ref="D169:D232" si="8">AVERAGE(C163:C169)</f>
        <v>2343.2026207142858</v>
      </c>
      <c r="E169" s="12">
        <f t="shared" si="7"/>
        <v>5.1415348571426875</v>
      </c>
    </row>
    <row r="170" spans="1:5" ht="24" x14ac:dyDescent="0.25">
      <c r="A170" s="9" t="s">
        <v>210</v>
      </c>
      <c r="B170" s="9">
        <f t="shared" si="6"/>
        <v>128</v>
      </c>
      <c r="C170" s="10">
        <f>[1]Sheet1_Raw!N169</f>
        <v>2362.181384</v>
      </c>
      <c r="D170" s="12">
        <f t="shared" si="8"/>
        <v>2348.1791228571428</v>
      </c>
      <c r="E170" s="12">
        <f t="shared" si="7"/>
        <v>4.9765021428570435</v>
      </c>
    </row>
    <row r="171" spans="1:5" ht="24" x14ac:dyDescent="0.25">
      <c r="A171" s="9" t="s">
        <v>211</v>
      </c>
      <c r="B171" s="9">
        <f t="shared" si="6"/>
        <v>129</v>
      </c>
      <c r="C171" s="10">
        <f>[1]Sheet1_Raw!N170</f>
        <v>2366.4211930000001</v>
      </c>
      <c r="D171" s="12">
        <f t="shared" si="8"/>
        <v>2352.9531621428573</v>
      </c>
      <c r="E171" s="12">
        <f t="shared" si="7"/>
        <v>4.7740392857144798</v>
      </c>
    </row>
    <row r="172" spans="1:5" ht="24" x14ac:dyDescent="0.25">
      <c r="A172" s="9" t="s">
        <v>212</v>
      </c>
      <c r="B172" s="9">
        <f t="shared" ref="B172:B235" si="9">1+B171</f>
        <v>130</v>
      </c>
      <c r="C172" s="10">
        <f>[1]Sheet1_Raw!N171</f>
        <v>2370.0178860000001</v>
      </c>
      <c r="D172" s="12">
        <f t="shared" si="8"/>
        <v>2357.4294620000001</v>
      </c>
      <c r="E172" s="12">
        <f t="shared" si="7"/>
        <v>4.4762998571427488</v>
      </c>
    </row>
    <row r="173" spans="1:5" ht="24" x14ac:dyDescent="0.25">
      <c r="A173" s="9" t="s">
        <v>213</v>
      </c>
      <c r="B173" s="9">
        <f t="shared" si="9"/>
        <v>131</v>
      </c>
      <c r="C173" s="10">
        <f>[1]Sheet1_Raw!N172</f>
        <v>2373.9599560000001</v>
      </c>
      <c r="D173" s="12">
        <f t="shared" si="8"/>
        <v>2361.7713538571429</v>
      </c>
      <c r="E173" s="12">
        <f t="shared" si="7"/>
        <v>4.3418918571428549</v>
      </c>
    </row>
    <row r="174" spans="1:5" ht="24" x14ac:dyDescent="0.25">
      <c r="A174" s="9" t="s">
        <v>214</v>
      </c>
      <c r="B174" s="9">
        <f t="shared" si="9"/>
        <v>132</v>
      </c>
      <c r="C174" s="10">
        <f>[1]Sheet1_Raw!N173</f>
        <v>2378.4498669999998</v>
      </c>
      <c r="D174" s="12">
        <f t="shared" si="8"/>
        <v>2366.0434895714284</v>
      </c>
      <c r="E174" s="12">
        <f t="shared" si="7"/>
        <v>4.2721357142854686</v>
      </c>
    </row>
    <row r="175" spans="1:5" ht="24" x14ac:dyDescent="0.25">
      <c r="A175" s="9" t="s">
        <v>215</v>
      </c>
      <c r="B175" s="9">
        <f t="shared" si="9"/>
        <v>133</v>
      </c>
      <c r="C175" s="10">
        <f>[1]Sheet1_Raw!N174</f>
        <v>2380.9508780000001</v>
      </c>
      <c r="D175" s="12">
        <f t="shared" si="8"/>
        <v>2370.1199678571429</v>
      </c>
      <c r="E175" s="12">
        <f t="shared" si="7"/>
        <v>4.0764782857145292</v>
      </c>
    </row>
    <row r="176" spans="1:5" ht="24" x14ac:dyDescent="0.25">
      <c r="A176" s="9" t="s">
        <v>216</v>
      </c>
      <c r="B176" s="9">
        <f t="shared" si="9"/>
        <v>134</v>
      </c>
      <c r="C176" s="10">
        <f>[1]Sheet1_Raw!N175</f>
        <v>2384.0592780000002</v>
      </c>
      <c r="D176" s="12">
        <f t="shared" si="8"/>
        <v>2373.7200631428568</v>
      </c>
      <c r="E176" s="12">
        <f t="shared" si="7"/>
        <v>3.6000952857139055</v>
      </c>
    </row>
    <row r="177" spans="1:5" ht="24" x14ac:dyDescent="0.25">
      <c r="A177" s="9" t="s">
        <v>217</v>
      </c>
      <c r="B177" s="9">
        <f t="shared" si="9"/>
        <v>135</v>
      </c>
      <c r="C177" s="10">
        <f>[1]Sheet1_Raw!N176</f>
        <v>2387.346321</v>
      </c>
      <c r="D177" s="12">
        <f t="shared" si="8"/>
        <v>2377.3150541428572</v>
      </c>
      <c r="E177" s="12">
        <f t="shared" si="7"/>
        <v>3.5949910000003911</v>
      </c>
    </row>
    <row r="178" spans="1:5" ht="24" x14ac:dyDescent="0.25">
      <c r="A178" s="9" t="s">
        <v>218</v>
      </c>
      <c r="B178" s="9">
        <f t="shared" si="9"/>
        <v>136</v>
      </c>
      <c r="C178" s="10">
        <f>[1]Sheet1_Raw!N177</f>
        <v>2392.5150779999999</v>
      </c>
      <c r="D178" s="12">
        <f t="shared" si="8"/>
        <v>2381.0427520000003</v>
      </c>
      <c r="E178" s="12">
        <f t="shared" si="7"/>
        <v>3.7276978571430845</v>
      </c>
    </row>
    <row r="179" spans="1:5" ht="24" x14ac:dyDescent="0.25">
      <c r="A179" s="9" t="s">
        <v>219</v>
      </c>
      <c r="B179" s="9">
        <f t="shared" si="9"/>
        <v>137</v>
      </c>
      <c r="C179" s="10">
        <f>[1]Sheet1_Raw!N178</f>
        <v>2399.1844420000002</v>
      </c>
      <c r="D179" s="12">
        <f t="shared" si="8"/>
        <v>2385.2094028571432</v>
      </c>
      <c r="E179" s="12">
        <f t="shared" si="7"/>
        <v>4.1666508571429404</v>
      </c>
    </row>
    <row r="180" spans="1:5" ht="24" x14ac:dyDescent="0.25">
      <c r="A180" s="9" t="s">
        <v>220</v>
      </c>
      <c r="B180" s="9">
        <f t="shared" si="9"/>
        <v>138</v>
      </c>
      <c r="C180" s="10">
        <f>[1]Sheet1_Raw!N179</f>
        <v>2406.2706400000002</v>
      </c>
      <c r="D180" s="12">
        <f t="shared" si="8"/>
        <v>2389.8252148571432</v>
      </c>
      <c r="E180" s="12">
        <f t="shared" si="7"/>
        <v>4.6158120000000054</v>
      </c>
    </row>
    <row r="181" spans="1:5" ht="24" x14ac:dyDescent="0.25">
      <c r="A181" s="9" t="s">
        <v>221</v>
      </c>
      <c r="B181" s="9">
        <f t="shared" si="9"/>
        <v>139</v>
      </c>
      <c r="C181" s="10">
        <f>[1]Sheet1_Raw!N180</f>
        <v>2410.8081900000002</v>
      </c>
      <c r="D181" s="12">
        <f t="shared" si="8"/>
        <v>2394.4478324285715</v>
      </c>
      <c r="E181" s="12">
        <f t="shared" si="7"/>
        <v>4.6226175714282363</v>
      </c>
    </row>
    <row r="182" spans="1:5" ht="24" x14ac:dyDescent="0.25">
      <c r="A182" s="9" t="s">
        <v>222</v>
      </c>
      <c r="B182" s="9">
        <f t="shared" si="9"/>
        <v>140</v>
      </c>
      <c r="C182" s="10">
        <f>[1]Sheet1_Raw!N181</f>
        <v>2414.488249</v>
      </c>
      <c r="D182" s="12">
        <f t="shared" si="8"/>
        <v>2399.2388854285714</v>
      </c>
      <c r="E182" s="12">
        <f t="shared" si="7"/>
        <v>4.7910529999999198</v>
      </c>
    </row>
    <row r="183" spans="1:5" ht="24" x14ac:dyDescent="0.25">
      <c r="A183" s="9" t="s">
        <v>223</v>
      </c>
      <c r="B183" s="9">
        <f t="shared" si="9"/>
        <v>141</v>
      </c>
      <c r="C183" s="10">
        <f>[1]Sheet1_Raw!N182</f>
        <v>2421.5149000000001</v>
      </c>
      <c r="D183" s="12">
        <f t="shared" si="8"/>
        <v>2404.5896885714287</v>
      </c>
      <c r="E183" s="12">
        <f t="shared" si="7"/>
        <v>5.3508031428573304</v>
      </c>
    </row>
    <row r="184" spans="1:5" ht="24" x14ac:dyDescent="0.25">
      <c r="A184" s="9" t="s">
        <v>224</v>
      </c>
      <c r="B184" s="9">
        <f t="shared" si="9"/>
        <v>142</v>
      </c>
      <c r="C184" s="10">
        <f>[1]Sheet1_Raw!N183</f>
        <v>2426.183454</v>
      </c>
      <c r="D184" s="12">
        <f t="shared" si="8"/>
        <v>2410.1378504285717</v>
      </c>
      <c r="E184" s="12">
        <f t="shared" si="7"/>
        <v>5.5481618571429863</v>
      </c>
    </row>
    <row r="185" spans="1:5" ht="24" x14ac:dyDescent="0.25">
      <c r="A185" s="9" t="s">
        <v>225</v>
      </c>
      <c r="B185" s="9">
        <f t="shared" si="9"/>
        <v>143</v>
      </c>
      <c r="C185" s="10">
        <f>[1]Sheet1_Raw!N184</f>
        <v>2432.8409080000001</v>
      </c>
      <c r="D185" s="12">
        <f t="shared" si="8"/>
        <v>2415.8986832857145</v>
      </c>
      <c r="E185" s="12">
        <f t="shared" si="7"/>
        <v>5.7608328571427592</v>
      </c>
    </row>
    <row r="186" spans="1:5" ht="24" x14ac:dyDescent="0.25">
      <c r="A186" s="9" t="s">
        <v>226</v>
      </c>
      <c r="B186" s="9">
        <f t="shared" si="9"/>
        <v>144</v>
      </c>
      <c r="C186" s="10">
        <f>[1]Sheet1_Raw!N185</f>
        <v>2440.0462029999999</v>
      </c>
      <c r="D186" s="12">
        <f t="shared" si="8"/>
        <v>2421.7360777142858</v>
      </c>
      <c r="E186" s="12">
        <f t="shared" si="7"/>
        <v>5.8373944285713151</v>
      </c>
    </row>
    <row r="187" spans="1:5" ht="24" x14ac:dyDescent="0.25">
      <c r="A187" s="9" t="s">
        <v>227</v>
      </c>
      <c r="B187" s="9">
        <f t="shared" si="9"/>
        <v>145</v>
      </c>
      <c r="C187" s="10">
        <f>[1]Sheet1_Raw!N186</f>
        <v>2448.8831100000002</v>
      </c>
      <c r="D187" s="12">
        <f t="shared" si="8"/>
        <v>2427.8235734285713</v>
      </c>
      <c r="E187" s="12">
        <f t="shared" si="7"/>
        <v>6.0874957142855237</v>
      </c>
    </row>
    <row r="188" spans="1:5" ht="24" x14ac:dyDescent="0.25">
      <c r="A188" s="9" t="s">
        <v>228</v>
      </c>
      <c r="B188" s="9">
        <f t="shared" si="9"/>
        <v>146</v>
      </c>
      <c r="C188" s="10">
        <f>[1]Sheet1_Raw!N187</f>
        <v>2456.6838830000002</v>
      </c>
      <c r="D188" s="12">
        <f t="shared" si="8"/>
        <v>2434.3772438571432</v>
      </c>
      <c r="E188" s="12">
        <f t="shared" si="7"/>
        <v>6.553670428571877</v>
      </c>
    </row>
    <row r="189" spans="1:5" ht="24" x14ac:dyDescent="0.25">
      <c r="A189" s="9" t="s">
        <v>229</v>
      </c>
      <c r="B189" s="9">
        <f t="shared" si="9"/>
        <v>147</v>
      </c>
      <c r="C189" s="10">
        <f>[1]Sheet1_Raw!N188</f>
        <v>2461.3167090000002</v>
      </c>
      <c r="D189" s="12">
        <f t="shared" si="8"/>
        <v>2441.0670238571429</v>
      </c>
      <c r="E189" s="12">
        <f t="shared" si="7"/>
        <v>6.6897799999997005</v>
      </c>
    </row>
    <row r="190" spans="1:5" ht="24" x14ac:dyDescent="0.25">
      <c r="A190" s="9" t="s">
        <v>230</v>
      </c>
      <c r="B190" s="9">
        <f t="shared" si="9"/>
        <v>148</v>
      </c>
      <c r="C190" s="10">
        <f>[1]Sheet1_Raw!N189</f>
        <v>2466.6164709999998</v>
      </c>
      <c r="D190" s="12">
        <f t="shared" si="8"/>
        <v>2447.5101054285719</v>
      </c>
      <c r="E190" s="12">
        <f t="shared" si="7"/>
        <v>6.4430815714290475</v>
      </c>
    </row>
    <row r="191" spans="1:5" ht="24" x14ac:dyDescent="0.25">
      <c r="A191" s="9" t="s">
        <v>231</v>
      </c>
      <c r="B191" s="9">
        <f t="shared" si="9"/>
        <v>149</v>
      </c>
      <c r="C191" s="10">
        <f>[1]Sheet1_Raw!N190</f>
        <v>2473.7026700000001</v>
      </c>
      <c r="D191" s="12">
        <f t="shared" si="8"/>
        <v>2454.2985648571425</v>
      </c>
      <c r="E191" s="12">
        <f t="shared" si="7"/>
        <v>6.7884594285706044</v>
      </c>
    </row>
    <row r="192" spans="1:5" ht="24" x14ac:dyDescent="0.25">
      <c r="A192" s="9" t="s">
        <v>232</v>
      </c>
      <c r="B192" s="9">
        <f t="shared" si="9"/>
        <v>150</v>
      </c>
      <c r="C192" s="10">
        <f>[1]Sheet1_Raw!N191</f>
        <v>2483.6948050000001</v>
      </c>
      <c r="D192" s="12">
        <f t="shared" si="8"/>
        <v>2461.5634072857142</v>
      </c>
      <c r="E192" s="12">
        <f t="shared" si="7"/>
        <v>7.2648424285716828</v>
      </c>
    </row>
    <row r="193" spans="1:5" ht="24" x14ac:dyDescent="0.25">
      <c r="A193" s="13" t="s">
        <v>233</v>
      </c>
      <c r="B193" s="9">
        <f t="shared" si="9"/>
        <v>151</v>
      </c>
      <c r="C193" s="10">
        <f>[1]Sheet1_Raw!N192</f>
        <v>2495.4733780000001</v>
      </c>
      <c r="D193" s="12">
        <f t="shared" si="8"/>
        <v>2469.4815751428573</v>
      </c>
      <c r="E193" s="12">
        <f t="shared" si="7"/>
        <v>7.9181678571430893</v>
      </c>
    </row>
    <row r="194" spans="1:5" ht="24" x14ac:dyDescent="0.25">
      <c r="A194" s="9" t="s">
        <v>234</v>
      </c>
      <c r="B194" s="9">
        <f t="shared" si="9"/>
        <v>152</v>
      </c>
      <c r="C194" s="10">
        <f>[1]Sheet1_Raw!N193</f>
        <v>2505.7632530000001</v>
      </c>
      <c r="D194" s="12">
        <f t="shared" si="8"/>
        <v>2477.6073098571428</v>
      </c>
      <c r="E194" s="12">
        <f t="shared" si="7"/>
        <v>8.1257347142854996</v>
      </c>
    </row>
    <row r="195" spans="1:5" ht="24" x14ac:dyDescent="0.25">
      <c r="A195" s="9" t="s">
        <v>235</v>
      </c>
      <c r="B195" s="9">
        <f t="shared" si="9"/>
        <v>153</v>
      </c>
      <c r="C195" s="10">
        <f>[1]Sheet1_Raw!N194</f>
        <v>2512.9804570000001</v>
      </c>
      <c r="D195" s="12">
        <f t="shared" si="8"/>
        <v>2485.649677571429</v>
      </c>
      <c r="E195" s="12">
        <f t="shared" si="7"/>
        <v>8.0423677142862289</v>
      </c>
    </row>
    <row r="196" spans="1:5" ht="24" x14ac:dyDescent="0.25">
      <c r="A196" s="9" t="s">
        <v>236</v>
      </c>
      <c r="B196" s="9">
        <f t="shared" si="9"/>
        <v>154</v>
      </c>
      <c r="C196" s="10">
        <f>[1]Sheet1_Raw!N195</f>
        <v>2515.5410160000001</v>
      </c>
      <c r="D196" s="12">
        <f t="shared" si="8"/>
        <v>2493.3960071428569</v>
      </c>
      <c r="E196" s="12">
        <f t="shared" si="7"/>
        <v>7.7463295714278502</v>
      </c>
    </row>
    <row r="197" spans="1:5" ht="24" x14ac:dyDescent="0.25">
      <c r="A197" s="9" t="s">
        <v>237</v>
      </c>
      <c r="B197" s="9">
        <f t="shared" si="9"/>
        <v>155</v>
      </c>
      <c r="C197" s="10">
        <f>[1]Sheet1_Raw!N196</f>
        <v>2526.15245</v>
      </c>
      <c r="D197" s="12">
        <f t="shared" si="8"/>
        <v>2501.9011470000005</v>
      </c>
      <c r="E197" s="12">
        <f t="shared" si="7"/>
        <v>8.5051398571436039</v>
      </c>
    </row>
    <row r="198" spans="1:5" ht="24" x14ac:dyDescent="0.25">
      <c r="A198" s="9" t="s">
        <v>238</v>
      </c>
      <c r="B198" s="9">
        <f t="shared" si="9"/>
        <v>156</v>
      </c>
      <c r="C198" s="10">
        <f>[1]Sheet1_Raw!N197</f>
        <v>2534.6916179999998</v>
      </c>
      <c r="D198" s="12">
        <f t="shared" si="8"/>
        <v>2510.6138538571427</v>
      </c>
      <c r="E198" s="12">
        <f t="shared" si="7"/>
        <v>8.712706857142166</v>
      </c>
    </row>
    <row r="199" spans="1:5" ht="24" x14ac:dyDescent="0.25">
      <c r="A199" s="9" t="s">
        <v>239</v>
      </c>
      <c r="B199" s="9">
        <f t="shared" si="9"/>
        <v>157</v>
      </c>
      <c r="C199" s="10">
        <f>[1]Sheet1_Raw!N198</f>
        <v>2549.9954250000001</v>
      </c>
      <c r="D199" s="12">
        <f t="shared" si="8"/>
        <v>2520.0853710000001</v>
      </c>
      <c r="E199" s="12">
        <f t="shared" si="7"/>
        <v>9.4715171428574649</v>
      </c>
    </row>
    <row r="200" spans="1:5" ht="24" x14ac:dyDescent="0.25">
      <c r="A200" s="9" t="s">
        <v>240</v>
      </c>
      <c r="B200" s="9">
        <f t="shared" si="9"/>
        <v>158</v>
      </c>
      <c r="C200" s="10">
        <f>[1]Sheet1_Raw!N199</f>
        <v>2561.023694</v>
      </c>
      <c r="D200" s="12">
        <f t="shared" si="8"/>
        <v>2529.4497018571428</v>
      </c>
      <c r="E200" s="12">
        <f t="shared" si="7"/>
        <v>9.3643308571427042</v>
      </c>
    </row>
    <row r="201" spans="1:5" ht="24" x14ac:dyDescent="0.25">
      <c r="A201" s="9" t="s">
        <v>241</v>
      </c>
      <c r="B201" s="9">
        <f t="shared" si="9"/>
        <v>159</v>
      </c>
      <c r="C201" s="10">
        <f>[1]Sheet1_Raw!N200</f>
        <v>2574.8030749999998</v>
      </c>
      <c r="D201" s="12">
        <f t="shared" si="8"/>
        <v>2539.3125335714285</v>
      </c>
      <c r="E201" s="12">
        <f t="shared" si="7"/>
        <v>9.8628317142856758</v>
      </c>
    </row>
    <row r="202" spans="1:5" ht="24" x14ac:dyDescent="0.25">
      <c r="A202" s="9" t="s">
        <v>242</v>
      </c>
      <c r="B202" s="9">
        <f t="shared" si="9"/>
        <v>160</v>
      </c>
      <c r="C202" s="10">
        <f>[1]Sheet1_Raw!N201</f>
        <v>2583.2231470000002</v>
      </c>
      <c r="D202" s="12">
        <f t="shared" si="8"/>
        <v>2549.3472035714285</v>
      </c>
      <c r="E202" s="12">
        <f t="shared" si="7"/>
        <v>10.034670000000006</v>
      </c>
    </row>
    <row r="203" spans="1:5" ht="24" x14ac:dyDescent="0.25">
      <c r="A203" s="9" t="s">
        <v>243</v>
      </c>
      <c r="B203" s="9">
        <f t="shared" si="9"/>
        <v>161</v>
      </c>
      <c r="C203" s="10">
        <f>[1]Sheet1_Raw!N202</f>
        <v>2587.8083339999998</v>
      </c>
      <c r="D203" s="12">
        <f t="shared" si="8"/>
        <v>2559.6711061428573</v>
      </c>
      <c r="E203" s="12">
        <f t="shared" si="7"/>
        <v>10.323902571428789</v>
      </c>
    </row>
    <row r="204" spans="1:5" ht="24" x14ac:dyDescent="0.25">
      <c r="A204" s="9" t="s">
        <v>244</v>
      </c>
      <c r="B204" s="9">
        <f t="shared" si="9"/>
        <v>162</v>
      </c>
      <c r="C204" s="10">
        <f>[1]Sheet1_Raw!N203</f>
        <v>2602.3380189999998</v>
      </c>
      <c r="D204" s="12">
        <f t="shared" si="8"/>
        <v>2570.5547588571426</v>
      </c>
      <c r="E204" s="12">
        <f t="shared" si="7"/>
        <v>10.88365271428529</v>
      </c>
    </row>
    <row r="205" spans="1:5" ht="24" x14ac:dyDescent="0.25">
      <c r="A205" s="9" t="s">
        <v>245</v>
      </c>
      <c r="B205" s="9">
        <f t="shared" si="9"/>
        <v>163</v>
      </c>
      <c r="C205" s="10">
        <f>[1]Sheet1_Raw!N204</f>
        <v>2614.6287029999999</v>
      </c>
      <c r="D205" s="12">
        <f t="shared" si="8"/>
        <v>2581.9743424285712</v>
      </c>
      <c r="E205" s="12">
        <f t="shared" si="7"/>
        <v>11.419583571428575</v>
      </c>
    </row>
    <row r="206" spans="1:5" ht="24" x14ac:dyDescent="0.25">
      <c r="A206" s="9" t="s">
        <v>246</v>
      </c>
      <c r="B206" s="9">
        <f t="shared" si="9"/>
        <v>164</v>
      </c>
      <c r="C206" s="10">
        <f>[1]Sheet1_Raw!N205</f>
        <v>2630.3374370000001</v>
      </c>
      <c r="D206" s="12">
        <f t="shared" si="8"/>
        <v>2593.4517727142857</v>
      </c>
      <c r="E206" s="12">
        <f t="shared" si="7"/>
        <v>11.47743028571449</v>
      </c>
    </row>
    <row r="207" spans="1:5" ht="24" x14ac:dyDescent="0.25">
      <c r="A207" s="9" t="s">
        <v>247</v>
      </c>
      <c r="B207" s="9">
        <f t="shared" si="9"/>
        <v>165</v>
      </c>
      <c r="C207" s="10">
        <f>[1]Sheet1_Raw!N206</f>
        <v>2647.272856</v>
      </c>
      <c r="D207" s="12">
        <f t="shared" si="8"/>
        <v>2605.7730815714285</v>
      </c>
      <c r="E207" s="12">
        <f t="shared" si="7"/>
        <v>12.321308857142867</v>
      </c>
    </row>
    <row r="208" spans="1:5" ht="24" x14ac:dyDescent="0.25">
      <c r="A208" s="9" t="s">
        <v>248</v>
      </c>
      <c r="B208" s="9">
        <f t="shared" si="9"/>
        <v>166</v>
      </c>
      <c r="C208" s="10">
        <f>[1]Sheet1_Raw!N207</f>
        <v>2665.2563190000001</v>
      </c>
      <c r="D208" s="12">
        <f t="shared" si="8"/>
        <v>2618.6949735714288</v>
      </c>
      <c r="E208" s="12">
        <f t="shared" si="7"/>
        <v>12.921892000000298</v>
      </c>
    </row>
    <row r="209" spans="1:5" ht="24" x14ac:dyDescent="0.25">
      <c r="A209" s="9" t="s">
        <v>249</v>
      </c>
      <c r="B209" s="9">
        <f t="shared" si="9"/>
        <v>167</v>
      </c>
      <c r="C209" s="10">
        <f>[1]Sheet1_Raw!N208</f>
        <v>2673.5572940000002</v>
      </c>
      <c r="D209" s="12">
        <f t="shared" si="8"/>
        <v>2631.5998517142862</v>
      </c>
      <c r="E209" s="12">
        <f t="shared" si="7"/>
        <v>12.904878142857342</v>
      </c>
    </row>
    <row r="210" spans="1:5" ht="24" x14ac:dyDescent="0.25">
      <c r="A210" s="9" t="s">
        <v>250</v>
      </c>
      <c r="B210" s="9">
        <f t="shared" si="9"/>
        <v>168</v>
      </c>
      <c r="C210" s="10">
        <f>[1]Sheet1_Raw!N209</f>
        <v>2679.7383650000002</v>
      </c>
      <c r="D210" s="12">
        <f t="shared" si="8"/>
        <v>2644.732713285714</v>
      </c>
      <c r="E210" s="12">
        <f t="shared" si="7"/>
        <v>13.132861571427838</v>
      </c>
    </row>
    <row r="211" spans="1:5" ht="24" x14ac:dyDescent="0.25">
      <c r="A211" s="9" t="s">
        <v>251</v>
      </c>
      <c r="B211" s="9">
        <f t="shared" si="9"/>
        <v>169</v>
      </c>
      <c r="C211" s="10">
        <f>[1]Sheet1_Raw!N210</f>
        <v>2699.90128</v>
      </c>
      <c r="D211" s="12">
        <f t="shared" si="8"/>
        <v>2658.6703220000004</v>
      </c>
      <c r="E211" s="12">
        <f t="shared" si="7"/>
        <v>13.937608714286398</v>
      </c>
    </row>
    <row r="212" spans="1:5" ht="24" x14ac:dyDescent="0.25">
      <c r="A212" s="9" t="s">
        <v>252</v>
      </c>
      <c r="B212" s="9">
        <f t="shared" si="9"/>
        <v>170</v>
      </c>
      <c r="C212" s="10">
        <f>[1]Sheet1_Raw!N211</f>
        <v>2716.8128809999998</v>
      </c>
      <c r="D212" s="12">
        <f t="shared" si="8"/>
        <v>2673.268061714286</v>
      </c>
      <c r="E212" s="12">
        <f t="shared" si="7"/>
        <v>14.597739714285581</v>
      </c>
    </row>
    <row r="213" spans="1:5" ht="24" x14ac:dyDescent="0.25">
      <c r="A213" s="9" t="s">
        <v>253</v>
      </c>
      <c r="B213" s="9">
        <f t="shared" si="9"/>
        <v>171</v>
      </c>
      <c r="C213" s="10">
        <f>[1]Sheet1_Raw!N212</f>
        <v>2735.7014709999999</v>
      </c>
      <c r="D213" s="12">
        <f t="shared" si="8"/>
        <v>2688.3200665714285</v>
      </c>
      <c r="E213" s="12">
        <f t="shared" si="7"/>
        <v>15.052004857142492</v>
      </c>
    </row>
    <row r="214" spans="1:5" ht="24" x14ac:dyDescent="0.25">
      <c r="A214" s="9" t="s">
        <v>254</v>
      </c>
      <c r="B214" s="9">
        <f t="shared" si="9"/>
        <v>172</v>
      </c>
      <c r="C214" s="10">
        <f>[1]Sheet1_Raw!N213</f>
        <v>2754.5900609999999</v>
      </c>
      <c r="D214" s="12">
        <f t="shared" si="8"/>
        <v>2703.651095857143</v>
      </c>
      <c r="E214" s="12">
        <f t="shared" si="7"/>
        <v>15.331029285714521</v>
      </c>
    </row>
    <row r="215" spans="1:5" ht="24" x14ac:dyDescent="0.25">
      <c r="A215" s="9" t="s">
        <v>255</v>
      </c>
      <c r="B215" s="9">
        <f t="shared" si="9"/>
        <v>173</v>
      </c>
      <c r="C215" s="10">
        <f>[1]Sheet1_Raw!N214</f>
        <v>2775.2769979999998</v>
      </c>
      <c r="D215" s="12">
        <f t="shared" si="8"/>
        <v>2719.3683357142859</v>
      </c>
      <c r="E215" s="12">
        <f t="shared" si="7"/>
        <v>15.717239857142886</v>
      </c>
    </row>
    <row r="216" spans="1:5" ht="24" x14ac:dyDescent="0.25">
      <c r="A216" s="9" t="s">
        <v>256</v>
      </c>
      <c r="B216" s="9">
        <f t="shared" si="9"/>
        <v>174</v>
      </c>
      <c r="C216" s="10">
        <f>[1]Sheet1_Raw!N215</f>
        <v>2785.1857669999999</v>
      </c>
      <c r="D216" s="12">
        <f t="shared" si="8"/>
        <v>2735.3152604285715</v>
      </c>
      <c r="E216" s="12">
        <f t="shared" si="7"/>
        <v>15.946924714285615</v>
      </c>
    </row>
    <row r="217" spans="1:5" ht="24" x14ac:dyDescent="0.25">
      <c r="A217" s="9" t="s">
        <v>257</v>
      </c>
      <c r="B217" s="9">
        <f t="shared" si="9"/>
        <v>175</v>
      </c>
      <c r="C217" s="10">
        <f>[1]Sheet1_Raw!N216</f>
        <v>2792.7245290000001</v>
      </c>
      <c r="D217" s="12">
        <f t="shared" si="8"/>
        <v>2751.4561409999997</v>
      </c>
      <c r="E217" s="12">
        <f t="shared" si="7"/>
        <v>16.14088057142817</v>
      </c>
    </row>
    <row r="218" spans="1:5" ht="24" x14ac:dyDescent="0.25">
      <c r="A218" s="9" t="s">
        <v>258</v>
      </c>
      <c r="B218" s="9">
        <f t="shared" si="9"/>
        <v>176</v>
      </c>
      <c r="C218" s="10">
        <f>[1]Sheet1_Raw!N217</f>
        <v>2812.1133220000002</v>
      </c>
      <c r="D218" s="12">
        <f t="shared" si="8"/>
        <v>2767.4864327142859</v>
      </c>
      <c r="E218" s="12">
        <f t="shared" si="7"/>
        <v>16.03029171428625</v>
      </c>
    </row>
    <row r="219" spans="1:5" ht="24" x14ac:dyDescent="0.25">
      <c r="A219" s="9" t="s">
        <v>259</v>
      </c>
      <c r="B219" s="9">
        <f t="shared" si="9"/>
        <v>177</v>
      </c>
      <c r="C219" s="10">
        <f>[1]Sheet1_Raw!N218</f>
        <v>2829.5132149999999</v>
      </c>
      <c r="D219" s="12">
        <f t="shared" si="8"/>
        <v>2783.5864804285711</v>
      </c>
      <c r="E219" s="12">
        <f t="shared" si="7"/>
        <v>16.100047714285211</v>
      </c>
    </row>
    <row r="220" spans="1:5" ht="24" x14ac:dyDescent="0.25">
      <c r="A220" s="9" t="s">
        <v>260</v>
      </c>
      <c r="B220" s="9">
        <f t="shared" si="9"/>
        <v>178</v>
      </c>
      <c r="C220" s="10">
        <f>[1]Sheet1_Raw!N219</f>
        <v>2846.5081829999999</v>
      </c>
      <c r="D220" s="12">
        <f t="shared" si="8"/>
        <v>2799.4160107142857</v>
      </c>
      <c r="E220" s="12">
        <f t="shared" si="7"/>
        <v>15.829530285714554</v>
      </c>
    </row>
    <row r="221" spans="1:5" ht="24" x14ac:dyDescent="0.25">
      <c r="A221" s="9" t="s">
        <v>261</v>
      </c>
      <c r="B221" s="9">
        <f t="shared" si="9"/>
        <v>179</v>
      </c>
      <c r="C221" s="10">
        <f>[1]Sheet1_Raw!N220</f>
        <v>2865.0990339999998</v>
      </c>
      <c r="D221" s="12">
        <f t="shared" si="8"/>
        <v>2815.2030068571426</v>
      </c>
      <c r="E221" s="12">
        <f t="shared" si="7"/>
        <v>15.786996142856879</v>
      </c>
    </row>
    <row r="222" spans="1:5" ht="24" x14ac:dyDescent="0.25">
      <c r="A222" s="9" t="s">
        <v>262</v>
      </c>
      <c r="B222" s="9">
        <f t="shared" si="9"/>
        <v>180</v>
      </c>
      <c r="C222" s="10">
        <f>[1]Sheet1_Raw!N221</f>
        <v>2883.6184269999999</v>
      </c>
      <c r="D222" s="12">
        <f t="shared" si="8"/>
        <v>2830.680353857143</v>
      </c>
      <c r="E222" s="12">
        <f t="shared" si="7"/>
        <v>15.477347000000464</v>
      </c>
    </row>
    <row r="223" spans="1:5" ht="24" x14ac:dyDescent="0.25">
      <c r="A223" s="9" t="s">
        <v>263</v>
      </c>
      <c r="B223" s="9">
        <f t="shared" si="9"/>
        <v>181</v>
      </c>
      <c r="C223" s="10">
        <f>[1]Sheet1_Raw!N222</f>
        <v>2892.0623179999998</v>
      </c>
      <c r="D223" s="12">
        <f t="shared" si="8"/>
        <v>2845.9484325714288</v>
      </c>
      <c r="E223" s="12">
        <f t="shared" si="7"/>
        <v>15.268078714285821</v>
      </c>
    </row>
    <row r="224" spans="1:5" ht="24" x14ac:dyDescent="0.25">
      <c r="A224" s="9" t="s">
        <v>264</v>
      </c>
      <c r="B224" s="9">
        <f t="shared" si="9"/>
        <v>182</v>
      </c>
      <c r="C224" s="10">
        <f>[1]Sheet1_Raw!N223</f>
        <v>2897.659819</v>
      </c>
      <c r="D224" s="12">
        <f t="shared" si="8"/>
        <v>2860.939188285714</v>
      </c>
      <c r="E224" s="12">
        <f t="shared" si="7"/>
        <v>14.990755714285115</v>
      </c>
    </row>
    <row r="225" spans="1:5" ht="24" x14ac:dyDescent="0.25">
      <c r="A225" s="9" t="s">
        <v>265</v>
      </c>
      <c r="B225" s="9">
        <f t="shared" si="9"/>
        <v>183</v>
      </c>
      <c r="C225" s="10">
        <f>[1]Sheet1_Raw!N224</f>
        <v>2915.4884569999999</v>
      </c>
      <c r="D225" s="12">
        <f t="shared" si="8"/>
        <v>2875.7070647142855</v>
      </c>
      <c r="E225" s="12">
        <f t="shared" si="7"/>
        <v>14.767876428571526</v>
      </c>
    </row>
    <row r="226" spans="1:5" ht="24" x14ac:dyDescent="0.25">
      <c r="A226" s="9" t="s">
        <v>266</v>
      </c>
      <c r="B226" s="9">
        <f t="shared" si="9"/>
        <v>184</v>
      </c>
      <c r="C226" s="10">
        <f>[1]Sheet1_Raw!N225</f>
        <v>2929.9347750000002</v>
      </c>
      <c r="D226" s="12">
        <f t="shared" si="8"/>
        <v>2890.0530018571435</v>
      </c>
      <c r="E226" s="12">
        <f t="shared" si="7"/>
        <v>14.34593714285802</v>
      </c>
    </row>
    <row r="227" spans="1:5" ht="24" x14ac:dyDescent="0.25">
      <c r="A227" s="9" t="s">
        <v>267</v>
      </c>
      <c r="B227" s="9">
        <f t="shared" si="9"/>
        <v>185</v>
      </c>
      <c r="C227" s="10">
        <f>[1]Sheet1_Raw!N226</f>
        <v>2946.5605460000002</v>
      </c>
      <c r="D227" s="12">
        <f t="shared" si="8"/>
        <v>2904.3461965714291</v>
      </c>
      <c r="E227" s="12">
        <f t="shared" si="7"/>
        <v>14.293194714285619</v>
      </c>
    </row>
    <row r="228" spans="1:5" ht="24" x14ac:dyDescent="0.25">
      <c r="A228" s="9" t="s">
        <v>268</v>
      </c>
      <c r="B228" s="9">
        <f t="shared" si="9"/>
        <v>186</v>
      </c>
      <c r="C228" s="10">
        <f>[1]Sheet1_Raw!N227</f>
        <v>2963.5793319999998</v>
      </c>
      <c r="D228" s="12">
        <f t="shared" si="8"/>
        <v>2918.4148105714289</v>
      </c>
      <c r="E228" s="12">
        <f t="shared" si="7"/>
        <v>14.068613999999798</v>
      </c>
    </row>
    <row r="229" spans="1:5" ht="24" x14ac:dyDescent="0.25">
      <c r="A229" s="9" t="s">
        <v>269</v>
      </c>
      <c r="B229" s="9">
        <f t="shared" si="9"/>
        <v>187</v>
      </c>
      <c r="C229" s="10">
        <f>[1]Sheet1_Raw!N228</f>
        <v>2980.7648530000001</v>
      </c>
      <c r="D229" s="12">
        <f t="shared" si="8"/>
        <v>2932.2928714285713</v>
      </c>
      <c r="E229" s="12">
        <f t="shared" si="7"/>
        <v>13.878060857142373</v>
      </c>
    </row>
    <row r="230" spans="1:5" ht="24" x14ac:dyDescent="0.25">
      <c r="A230" s="9" t="s">
        <v>270</v>
      </c>
      <c r="B230" s="9">
        <f t="shared" si="9"/>
        <v>188</v>
      </c>
      <c r="C230" s="10">
        <f>[1]Sheet1_Raw!N229</f>
        <v>2989.994776</v>
      </c>
      <c r="D230" s="12">
        <f t="shared" si="8"/>
        <v>2946.2832225714287</v>
      </c>
      <c r="E230" s="12">
        <f t="shared" si="7"/>
        <v>13.990351142857435</v>
      </c>
    </row>
    <row r="231" spans="1:5" ht="24" x14ac:dyDescent="0.25">
      <c r="A231" s="9" t="s">
        <v>271</v>
      </c>
      <c r="B231" s="9">
        <f t="shared" si="9"/>
        <v>189</v>
      </c>
      <c r="C231" s="10">
        <f>[1]Sheet1_Raw!N230</f>
        <v>2997.974193</v>
      </c>
      <c r="D231" s="12">
        <f t="shared" si="8"/>
        <v>2960.6138474285713</v>
      </c>
      <c r="E231" s="12">
        <f t="shared" ref="E231:E294" si="10">D231-D230</f>
        <v>14.330624857142539</v>
      </c>
    </row>
    <row r="232" spans="1:5" ht="24" x14ac:dyDescent="0.25">
      <c r="A232" s="9" t="s">
        <v>272</v>
      </c>
      <c r="B232" s="9">
        <f t="shared" si="9"/>
        <v>190</v>
      </c>
      <c r="C232" s="10">
        <f>[1]Sheet1_Raw!N231</f>
        <v>3020.578571</v>
      </c>
      <c r="D232" s="12">
        <f t="shared" si="8"/>
        <v>2975.6267208571421</v>
      </c>
      <c r="E232" s="12">
        <f t="shared" si="10"/>
        <v>15.012873428570856</v>
      </c>
    </row>
    <row r="233" spans="1:5" ht="24" x14ac:dyDescent="0.25">
      <c r="A233" s="9" t="s">
        <v>273</v>
      </c>
      <c r="B233" s="9">
        <f t="shared" si="9"/>
        <v>191</v>
      </c>
      <c r="C233" s="10">
        <f>[1]Sheet1_Raw!N232</f>
        <v>3036.4302189999999</v>
      </c>
      <c r="D233" s="12">
        <f t="shared" ref="D233:D296" si="11">AVERAGE(C227:C233)</f>
        <v>2990.840355714286</v>
      </c>
      <c r="E233" s="12">
        <f t="shared" si="10"/>
        <v>15.213634857143916</v>
      </c>
    </row>
    <row r="234" spans="1:5" ht="24" x14ac:dyDescent="0.25">
      <c r="A234" s="9" t="s">
        <v>274</v>
      </c>
      <c r="B234" s="9">
        <f t="shared" si="9"/>
        <v>192</v>
      </c>
      <c r="C234" s="10">
        <f>[1]Sheet1_Raw!N233</f>
        <v>3054.0087560000002</v>
      </c>
      <c r="D234" s="12">
        <f t="shared" si="11"/>
        <v>3006.1900999999998</v>
      </c>
      <c r="E234" s="12">
        <f t="shared" si="10"/>
        <v>15.349744285713768</v>
      </c>
    </row>
    <row r="235" spans="1:5" ht="24" x14ac:dyDescent="0.25">
      <c r="A235" s="9" t="s">
        <v>275</v>
      </c>
      <c r="B235" s="9">
        <f t="shared" si="9"/>
        <v>193</v>
      </c>
      <c r="C235" s="10">
        <f>[1]Sheet1_Raw!N234</f>
        <v>3074.445592</v>
      </c>
      <c r="D235" s="12">
        <f t="shared" si="11"/>
        <v>3022.0281371428573</v>
      </c>
      <c r="E235" s="12">
        <f t="shared" si="10"/>
        <v>15.838037142857502</v>
      </c>
    </row>
    <row r="236" spans="1:5" ht="24" x14ac:dyDescent="0.25">
      <c r="A236" s="9" t="s">
        <v>276</v>
      </c>
      <c r="B236" s="9">
        <f t="shared" ref="B236:B299" si="12">1+B235</f>
        <v>194</v>
      </c>
      <c r="C236" s="10">
        <f>[1]Sheet1_Raw!N235</f>
        <v>3093.3341820000001</v>
      </c>
      <c r="D236" s="12">
        <f t="shared" si="11"/>
        <v>3038.1094698571428</v>
      </c>
      <c r="E236" s="12">
        <f t="shared" si="10"/>
        <v>16.081332714285509</v>
      </c>
    </row>
    <row r="237" spans="1:5" ht="24" x14ac:dyDescent="0.25">
      <c r="A237" s="9" t="s">
        <v>277</v>
      </c>
      <c r="B237" s="9">
        <f t="shared" si="12"/>
        <v>195</v>
      </c>
      <c r="C237" s="10">
        <f>[1]Sheet1_Raw!N236</f>
        <v>3106.2203450000002</v>
      </c>
      <c r="D237" s="12">
        <f t="shared" si="11"/>
        <v>3054.7131225714288</v>
      </c>
      <c r="E237" s="12">
        <f t="shared" si="10"/>
        <v>16.603652714286</v>
      </c>
    </row>
    <row r="238" spans="1:5" ht="24" x14ac:dyDescent="0.25">
      <c r="A238" s="9" t="s">
        <v>278</v>
      </c>
      <c r="B238" s="9">
        <f t="shared" si="12"/>
        <v>196</v>
      </c>
      <c r="C238" s="10">
        <f>[1]Sheet1_Raw!N237</f>
        <v>3117.1771570000001</v>
      </c>
      <c r="D238" s="12">
        <f t="shared" si="11"/>
        <v>3071.742117428571</v>
      </c>
      <c r="E238" s="12">
        <f t="shared" si="10"/>
        <v>17.028994857142152</v>
      </c>
    </row>
    <row r="239" spans="1:5" ht="24" x14ac:dyDescent="0.25">
      <c r="A239" s="9" t="s">
        <v>279</v>
      </c>
      <c r="B239" s="9">
        <f t="shared" si="12"/>
        <v>197</v>
      </c>
      <c r="C239" s="10">
        <f>[1]Sheet1_Raw!N238</f>
        <v>3134.8628800000001</v>
      </c>
      <c r="D239" s="12">
        <f t="shared" si="11"/>
        <v>3088.0684472857142</v>
      </c>
      <c r="E239" s="12">
        <f t="shared" si="10"/>
        <v>16.326329857143264</v>
      </c>
    </row>
    <row r="240" spans="1:5" ht="24" x14ac:dyDescent="0.25">
      <c r="A240" s="9" t="s">
        <v>280</v>
      </c>
      <c r="B240" s="9">
        <f t="shared" si="12"/>
        <v>198</v>
      </c>
      <c r="C240" s="10">
        <f>[1]Sheet1_Raw!N239</f>
        <v>3156.204843</v>
      </c>
      <c r="D240" s="12">
        <f t="shared" si="11"/>
        <v>3105.1791078571428</v>
      </c>
      <c r="E240" s="12">
        <f t="shared" si="10"/>
        <v>17.110660571428525</v>
      </c>
    </row>
    <row r="241" spans="1:5" ht="24" x14ac:dyDescent="0.25">
      <c r="A241" s="9" t="s">
        <v>281</v>
      </c>
      <c r="B241" s="9">
        <f t="shared" si="12"/>
        <v>199</v>
      </c>
      <c r="C241" s="10">
        <f>[1]Sheet1_Raw!N240</f>
        <v>3178.29711</v>
      </c>
      <c r="D241" s="12">
        <f t="shared" si="11"/>
        <v>3122.9345870000002</v>
      </c>
      <c r="E241" s="12">
        <f t="shared" si="10"/>
        <v>17.755479142857439</v>
      </c>
    </row>
    <row r="242" spans="1:5" ht="24" x14ac:dyDescent="0.25">
      <c r="A242" s="9" t="s">
        <v>282</v>
      </c>
      <c r="B242" s="9">
        <f t="shared" si="12"/>
        <v>200</v>
      </c>
      <c r="C242" s="10">
        <f>[1]Sheet1_Raw!N241</f>
        <v>3204.2480799999998</v>
      </c>
      <c r="D242" s="12">
        <f t="shared" si="11"/>
        <v>3141.4777995714289</v>
      </c>
      <c r="E242" s="12">
        <f t="shared" si="10"/>
        <v>18.543212571428739</v>
      </c>
    </row>
    <row r="243" spans="1:5" ht="24" x14ac:dyDescent="0.25">
      <c r="A243" s="9" t="s">
        <v>283</v>
      </c>
      <c r="B243" s="9">
        <f t="shared" si="12"/>
        <v>201</v>
      </c>
      <c r="C243" s="10">
        <f>[1]Sheet1_Raw!N242</f>
        <v>3230.4372410000001</v>
      </c>
      <c r="D243" s="12">
        <f t="shared" si="11"/>
        <v>3161.063950857143</v>
      </c>
      <c r="E243" s="12">
        <f t="shared" si="10"/>
        <v>19.586151285714095</v>
      </c>
    </row>
    <row r="244" spans="1:5" ht="24" x14ac:dyDescent="0.25">
      <c r="A244" s="9" t="s">
        <v>284</v>
      </c>
      <c r="B244" s="9">
        <f t="shared" si="12"/>
        <v>202</v>
      </c>
      <c r="C244" s="10">
        <f>[1]Sheet1_Raw!N243</f>
        <v>3250.50488</v>
      </c>
      <c r="D244" s="12">
        <f t="shared" si="11"/>
        <v>3181.6760272857141</v>
      </c>
      <c r="E244" s="12">
        <f t="shared" si="10"/>
        <v>20.612076428571072</v>
      </c>
    </row>
    <row r="245" spans="1:5" ht="24" x14ac:dyDescent="0.25">
      <c r="A245" s="9" t="s">
        <v>285</v>
      </c>
      <c r="B245" s="9">
        <f t="shared" si="12"/>
        <v>203</v>
      </c>
      <c r="C245" s="10">
        <f>[1]Sheet1_Raw!N244</f>
        <v>3262.8074740000002</v>
      </c>
      <c r="D245" s="12">
        <f t="shared" si="11"/>
        <v>3202.4803582857139</v>
      </c>
      <c r="E245" s="12">
        <f t="shared" si="10"/>
        <v>20.80433099999982</v>
      </c>
    </row>
    <row r="246" spans="1:5" ht="24" x14ac:dyDescent="0.25">
      <c r="A246" s="9" t="s">
        <v>286</v>
      </c>
      <c r="B246" s="9">
        <f t="shared" si="12"/>
        <v>204</v>
      </c>
      <c r="C246" s="10">
        <f>[1]Sheet1_Raw!N245</f>
        <v>3281.8032499999999</v>
      </c>
      <c r="D246" s="12">
        <f t="shared" si="11"/>
        <v>3223.471839714286</v>
      </c>
      <c r="E246" s="12">
        <f t="shared" si="10"/>
        <v>20.991481428572115</v>
      </c>
    </row>
    <row r="247" spans="1:5" ht="24" x14ac:dyDescent="0.25">
      <c r="A247" s="9" t="s">
        <v>287</v>
      </c>
      <c r="B247" s="9">
        <f t="shared" si="12"/>
        <v>205</v>
      </c>
      <c r="C247" s="10">
        <f>[1]Sheet1_Raw!N246</f>
        <v>3303.8597880000002</v>
      </c>
      <c r="D247" s="12">
        <f t="shared" si="11"/>
        <v>3244.5654032857151</v>
      </c>
      <c r="E247" s="12">
        <f t="shared" si="10"/>
        <v>21.093563571429058</v>
      </c>
    </row>
    <row r="248" spans="1:5" ht="24" x14ac:dyDescent="0.25">
      <c r="A248" s="9" t="s">
        <v>288</v>
      </c>
      <c r="B248" s="9">
        <f t="shared" si="12"/>
        <v>206</v>
      </c>
      <c r="C248" s="10">
        <f>[1]Sheet1_Raw!N247</f>
        <v>3323.0699370000002</v>
      </c>
      <c r="D248" s="12">
        <f t="shared" si="11"/>
        <v>3265.247235714286</v>
      </c>
      <c r="E248" s="12">
        <f t="shared" si="10"/>
        <v>20.681832428570942</v>
      </c>
    </row>
    <row r="249" spans="1:5" ht="24" x14ac:dyDescent="0.25">
      <c r="A249" s="9" t="s">
        <v>289</v>
      </c>
      <c r="B249" s="9">
        <f t="shared" si="12"/>
        <v>207</v>
      </c>
      <c r="C249" s="10">
        <f>[1]Sheet1_Raw!N248</f>
        <v>3350.7120669999999</v>
      </c>
      <c r="D249" s="12">
        <f t="shared" si="11"/>
        <v>3286.1706624285716</v>
      </c>
      <c r="E249" s="12">
        <f t="shared" si="10"/>
        <v>20.923426714285597</v>
      </c>
    </row>
    <row r="250" spans="1:5" ht="24" x14ac:dyDescent="0.25">
      <c r="A250" s="9" t="s">
        <v>290</v>
      </c>
      <c r="B250" s="9">
        <f t="shared" si="12"/>
        <v>208</v>
      </c>
      <c r="C250" s="10">
        <f>[1]Sheet1_Raw!N249</f>
        <v>3378.890128</v>
      </c>
      <c r="D250" s="12">
        <f t="shared" si="11"/>
        <v>3307.3782177142857</v>
      </c>
      <c r="E250" s="12">
        <f t="shared" si="10"/>
        <v>21.207555285714079</v>
      </c>
    </row>
    <row r="251" spans="1:5" ht="24" x14ac:dyDescent="0.25">
      <c r="A251" s="9" t="s">
        <v>291</v>
      </c>
      <c r="B251" s="9">
        <f t="shared" si="12"/>
        <v>209</v>
      </c>
      <c r="C251" s="10">
        <f>[1]Sheet1_Raw!N250</f>
        <v>3394.5393130000002</v>
      </c>
      <c r="D251" s="12">
        <f t="shared" si="11"/>
        <v>3327.9545652857146</v>
      </c>
      <c r="E251" s="12">
        <f t="shared" si="10"/>
        <v>20.576347571428869</v>
      </c>
    </row>
    <row r="252" spans="1:5" ht="24" x14ac:dyDescent="0.25">
      <c r="A252" s="9" t="s">
        <v>292</v>
      </c>
      <c r="B252" s="9">
        <f t="shared" si="12"/>
        <v>210</v>
      </c>
      <c r="C252" s="10">
        <f>[1]Sheet1_Raw!N251</f>
        <v>3410.1765890000001</v>
      </c>
      <c r="D252" s="12">
        <f t="shared" si="11"/>
        <v>3349.0072960000002</v>
      </c>
      <c r="E252" s="12">
        <f t="shared" si="10"/>
        <v>21.052730714285644</v>
      </c>
    </row>
    <row r="253" spans="1:5" ht="24" x14ac:dyDescent="0.25">
      <c r="A253" s="9" t="s">
        <v>293</v>
      </c>
      <c r="B253" s="9">
        <f t="shared" si="12"/>
        <v>211</v>
      </c>
      <c r="C253" s="10">
        <f>[1]Sheet1_Raw!N252</f>
        <v>3437.4733409999999</v>
      </c>
      <c r="D253" s="12">
        <f t="shared" si="11"/>
        <v>3371.2458804285716</v>
      </c>
      <c r="E253" s="12">
        <f t="shared" si="10"/>
        <v>22.238584428571357</v>
      </c>
    </row>
    <row r="254" spans="1:5" ht="24" x14ac:dyDescent="0.25">
      <c r="A254" s="9" t="s">
        <v>294</v>
      </c>
      <c r="B254" s="9">
        <f t="shared" si="12"/>
        <v>212</v>
      </c>
      <c r="C254" s="10">
        <f>[1]Sheet1_Raw!N253</f>
        <v>3459.3869639999998</v>
      </c>
      <c r="D254" s="12">
        <f t="shared" si="11"/>
        <v>3393.4640484285715</v>
      </c>
      <c r="E254" s="12">
        <f t="shared" si="10"/>
        <v>22.218167999999878</v>
      </c>
    </row>
    <row r="255" spans="1:5" ht="24" x14ac:dyDescent="0.25">
      <c r="A255" s="9" t="s">
        <v>295</v>
      </c>
      <c r="B255" s="9">
        <f t="shared" si="12"/>
        <v>213</v>
      </c>
      <c r="C255" s="10">
        <f>[1]Sheet1_Raw!N254</f>
        <v>3488.4701530000002</v>
      </c>
      <c r="D255" s="12">
        <f t="shared" si="11"/>
        <v>3417.0926507142858</v>
      </c>
      <c r="E255" s="12">
        <f t="shared" si="10"/>
        <v>23.628602285714351</v>
      </c>
    </row>
    <row r="256" spans="1:5" ht="24" x14ac:dyDescent="0.25">
      <c r="A256" s="9" t="s">
        <v>296</v>
      </c>
      <c r="B256" s="9">
        <f t="shared" si="12"/>
        <v>214</v>
      </c>
      <c r="C256" s="10">
        <f>[1]Sheet1_Raw!N255</f>
        <v>3519.7447040000002</v>
      </c>
      <c r="D256" s="12">
        <f t="shared" si="11"/>
        <v>3441.2401702857142</v>
      </c>
      <c r="E256" s="12">
        <f t="shared" si="10"/>
        <v>24.147519571428347</v>
      </c>
    </row>
    <row r="257" spans="1:5" ht="24" x14ac:dyDescent="0.25">
      <c r="A257" s="9" t="s">
        <v>297</v>
      </c>
      <c r="B257" s="9">
        <f t="shared" si="12"/>
        <v>215</v>
      </c>
      <c r="C257" s="10">
        <f>[1]Sheet1_Raw!N256</f>
        <v>3553.5083570000002</v>
      </c>
      <c r="D257" s="12">
        <f t="shared" si="11"/>
        <v>3466.1856315714285</v>
      </c>
      <c r="E257" s="12">
        <f t="shared" si="10"/>
        <v>24.945461285714373</v>
      </c>
    </row>
    <row r="258" spans="1:5" ht="24" x14ac:dyDescent="0.25">
      <c r="A258" s="9" t="s">
        <v>298</v>
      </c>
      <c r="B258" s="9">
        <f t="shared" si="12"/>
        <v>216</v>
      </c>
      <c r="C258" s="10">
        <f>[1]Sheet1_Raw!N257</f>
        <v>3573.1948889999999</v>
      </c>
      <c r="D258" s="12">
        <f t="shared" si="11"/>
        <v>3491.7078567142853</v>
      </c>
      <c r="E258" s="12">
        <f t="shared" si="10"/>
        <v>25.522225142856769</v>
      </c>
    </row>
    <row r="259" spans="1:5" ht="24" x14ac:dyDescent="0.25">
      <c r="A259" s="9" t="s">
        <v>299</v>
      </c>
      <c r="B259" s="9">
        <f t="shared" si="12"/>
        <v>217</v>
      </c>
      <c r="C259" s="10">
        <f>[1]Sheet1_Raw!N258</f>
        <v>3591.6070970000001</v>
      </c>
      <c r="D259" s="12">
        <f t="shared" si="11"/>
        <v>3517.6265007142856</v>
      </c>
      <c r="E259" s="12">
        <f t="shared" si="10"/>
        <v>25.918644000000313</v>
      </c>
    </row>
    <row r="260" spans="1:5" ht="24" x14ac:dyDescent="0.25">
      <c r="A260" s="9" t="s">
        <v>300</v>
      </c>
      <c r="B260" s="9">
        <f t="shared" si="12"/>
        <v>218</v>
      </c>
      <c r="C260" s="10">
        <f>[1]Sheet1_Raw!N259</f>
        <v>3628.5267880000001</v>
      </c>
      <c r="D260" s="12">
        <f t="shared" si="11"/>
        <v>3544.9198502857143</v>
      </c>
      <c r="E260" s="12">
        <f t="shared" si="10"/>
        <v>27.293349571428735</v>
      </c>
    </row>
    <row r="261" spans="1:5" ht="24" x14ac:dyDescent="0.25">
      <c r="A261" s="9" t="s">
        <v>301</v>
      </c>
      <c r="B261" s="9">
        <f t="shared" si="12"/>
        <v>219</v>
      </c>
      <c r="C261" s="10">
        <f>[1]Sheet1_Raw!N260</f>
        <v>3657.752892</v>
      </c>
      <c r="D261" s="12">
        <f t="shared" si="11"/>
        <v>3573.2578400000007</v>
      </c>
      <c r="E261" s="12">
        <f t="shared" si="10"/>
        <v>28.337989714286323</v>
      </c>
    </row>
    <row r="262" spans="1:5" ht="24" x14ac:dyDescent="0.25">
      <c r="A262" s="9" t="s">
        <v>302</v>
      </c>
      <c r="B262" s="9">
        <f t="shared" si="12"/>
        <v>220</v>
      </c>
      <c r="C262" s="10">
        <f>[1]Sheet1_Raw!N261</f>
        <v>3705.5102980000001</v>
      </c>
      <c r="D262" s="12">
        <f t="shared" si="11"/>
        <v>3604.2635750000004</v>
      </c>
      <c r="E262" s="12">
        <f t="shared" si="10"/>
        <v>31.005734999999731</v>
      </c>
    </row>
    <row r="263" spans="1:5" ht="24" x14ac:dyDescent="0.25">
      <c r="A263" s="9" t="s">
        <v>303</v>
      </c>
      <c r="B263" s="9">
        <f t="shared" si="12"/>
        <v>221</v>
      </c>
      <c r="C263" s="10">
        <f>[1]Sheet1_Raw!N262</f>
        <v>3762.7239100000002</v>
      </c>
      <c r="D263" s="12">
        <f t="shared" si="11"/>
        <v>3638.9748901428575</v>
      </c>
      <c r="E263" s="12">
        <f t="shared" si="10"/>
        <v>34.711315142857075</v>
      </c>
    </row>
    <row r="264" spans="1:5" ht="24" x14ac:dyDescent="0.25">
      <c r="A264" s="9" t="s">
        <v>304</v>
      </c>
      <c r="B264" s="9">
        <f t="shared" si="12"/>
        <v>222</v>
      </c>
      <c r="C264" s="10">
        <f>[1]Sheet1_Raw!N263</f>
        <v>3816.9601269999998</v>
      </c>
      <c r="D264" s="12">
        <f t="shared" si="11"/>
        <v>3676.6108572857147</v>
      </c>
      <c r="E264" s="12">
        <f t="shared" si="10"/>
        <v>37.635967142857226</v>
      </c>
    </row>
    <row r="265" spans="1:5" ht="24" x14ac:dyDescent="0.25">
      <c r="A265" s="9" t="s">
        <v>305</v>
      </c>
      <c r="B265" s="9">
        <f t="shared" si="12"/>
        <v>223</v>
      </c>
      <c r="C265" s="10">
        <f>[1]Sheet1_Raw!N264</f>
        <v>3852.3077539999999</v>
      </c>
      <c r="D265" s="12">
        <f t="shared" si="11"/>
        <v>3716.4841237142859</v>
      </c>
      <c r="E265" s="12">
        <f t="shared" si="10"/>
        <v>39.873266428571242</v>
      </c>
    </row>
    <row r="266" spans="1:5" ht="24" x14ac:dyDescent="0.25">
      <c r="A266" s="9" t="s">
        <v>306</v>
      </c>
      <c r="B266" s="9">
        <f t="shared" si="12"/>
        <v>224</v>
      </c>
      <c r="C266" s="10">
        <f>[1]Sheet1_Raw!N265</f>
        <v>3886.2024120000001</v>
      </c>
      <c r="D266" s="12">
        <f t="shared" si="11"/>
        <v>3758.5691687142858</v>
      </c>
      <c r="E266" s="12">
        <f t="shared" si="10"/>
        <v>42.085044999999809</v>
      </c>
    </row>
    <row r="267" spans="1:5" ht="24" x14ac:dyDescent="0.25">
      <c r="A267" s="9" t="s">
        <v>307</v>
      </c>
      <c r="B267" s="9">
        <f t="shared" si="12"/>
        <v>225</v>
      </c>
      <c r="C267" s="10">
        <f>[1]Sheet1_Raw!N266</f>
        <v>3964.1029610000001</v>
      </c>
      <c r="D267" s="12">
        <f t="shared" si="11"/>
        <v>3806.5086220000003</v>
      </c>
      <c r="E267" s="12">
        <f t="shared" si="10"/>
        <v>47.939453285714535</v>
      </c>
    </row>
    <row r="268" spans="1:5" ht="24" x14ac:dyDescent="0.25">
      <c r="A268" s="9" t="s">
        <v>308</v>
      </c>
      <c r="B268" s="9">
        <f t="shared" si="12"/>
        <v>226</v>
      </c>
      <c r="C268" s="10">
        <f>[1]Sheet1_Raw!N267</f>
        <v>4017.2673159999999</v>
      </c>
      <c r="D268" s="12">
        <f t="shared" si="11"/>
        <v>3857.8678254285719</v>
      </c>
      <c r="E268" s="12">
        <f t="shared" si="10"/>
        <v>51.359203428571618</v>
      </c>
    </row>
    <row r="269" spans="1:5" ht="24" x14ac:dyDescent="0.25">
      <c r="A269" s="9" t="s">
        <v>309</v>
      </c>
      <c r="B269" s="9">
        <f t="shared" si="12"/>
        <v>227</v>
      </c>
      <c r="C269" s="10">
        <f>[1]Sheet1_Raw!N268</f>
        <v>4102.6947170000003</v>
      </c>
      <c r="D269" s="12">
        <f t="shared" si="11"/>
        <v>3914.6084567142857</v>
      </c>
      <c r="E269" s="12">
        <f t="shared" si="10"/>
        <v>56.740631285713789</v>
      </c>
    </row>
    <row r="270" spans="1:5" ht="24" x14ac:dyDescent="0.25">
      <c r="A270" s="9" t="s">
        <v>310</v>
      </c>
      <c r="B270" s="9">
        <f t="shared" si="12"/>
        <v>228</v>
      </c>
      <c r="C270" s="10">
        <f>[1]Sheet1_Raw!N269</f>
        <v>4193.4457000000002</v>
      </c>
      <c r="D270" s="12">
        <f t="shared" si="11"/>
        <v>3976.1401409999999</v>
      </c>
      <c r="E270" s="12">
        <f t="shared" si="10"/>
        <v>61.531684285714164</v>
      </c>
    </row>
    <row r="271" spans="1:5" ht="24" x14ac:dyDescent="0.25">
      <c r="A271" s="9" t="s">
        <v>311</v>
      </c>
      <c r="B271" s="9">
        <f t="shared" si="12"/>
        <v>229</v>
      </c>
      <c r="C271" s="10">
        <f>[1]Sheet1_Raw!N270</f>
        <v>4285.0899010000003</v>
      </c>
      <c r="D271" s="12">
        <f t="shared" si="11"/>
        <v>4043.0158230000002</v>
      </c>
      <c r="E271" s="12">
        <f t="shared" si="10"/>
        <v>66.875682000000324</v>
      </c>
    </row>
    <row r="272" spans="1:5" ht="24" x14ac:dyDescent="0.25">
      <c r="A272" s="9" t="s">
        <v>312</v>
      </c>
      <c r="B272" s="9">
        <f t="shared" si="12"/>
        <v>230</v>
      </c>
      <c r="C272" s="10">
        <f>[1]Sheet1_Raw!N271</f>
        <v>4342.9942680000004</v>
      </c>
      <c r="D272" s="12">
        <f t="shared" si="11"/>
        <v>4113.1138964285719</v>
      </c>
      <c r="E272" s="12">
        <f t="shared" si="10"/>
        <v>70.098073428571752</v>
      </c>
    </row>
    <row r="273" spans="1:5" ht="24" x14ac:dyDescent="0.25">
      <c r="A273" s="9" t="s">
        <v>313</v>
      </c>
      <c r="B273" s="9">
        <f t="shared" si="12"/>
        <v>231</v>
      </c>
      <c r="C273" s="10">
        <f>[1]Sheet1_Raw!N272</f>
        <v>4390.7159460000003</v>
      </c>
      <c r="D273" s="12">
        <f t="shared" si="11"/>
        <v>4185.1872584285711</v>
      </c>
      <c r="E273" s="12">
        <f t="shared" si="10"/>
        <v>72.073361999999179</v>
      </c>
    </row>
    <row r="274" spans="1:5" ht="24" x14ac:dyDescent="0.25">
      <c r="A274" s="9" t="s">
        <v>314</v>
      </c>
      <c r="B274" s="9">
        <f t="shared" si="12"/>
        <v>232</v>
      </c>
      <c r="C274" s="10">
        <f>[1]Sheet1_Raw!N273</f>
        <v>4490.7206699999997</v>
      </c>
      <c r="D274" s="12">
        <f t="shared" si="11"/>
        <v>4260.4183597142855</v>
      </c>
      <c r="E274" s="12">
        <f t="shared" si="10"/>
        <v>75.231101285714431</v>
      </c>
    </row>
    <row r="275" spans="1:5" ht="24" x14ac:dyDescent="0.25">
      <c r="A275" s="9" t="s">
        <v>315</v>
      </c>
      <c r="B275" s="9">
        <f t="shared" si="12"/>
        <v>233</v>
      </c>
      <c r="C275" s="10">
        <f>[1]Sheet1_Raw!N274</f>
        <v>4592.2260020000003</v>
      </c>
      <c r="D275" s="12">
        <f t="shared" si="11"/>
        <v>4342.5553148571435</v>
      </c>
      <c r="E275" s="12">
        <f t="shared" si="10"/>
        <v>82.136955142857914</v>
      </c>
    </row>
    <row r="276" spans="1:5" ht="24" x14ac:dyDescent="0.25">
      <c r="A276" s="9" t="s">
        <v>316</v>
      </c>
      <c r="B276" s="9">
        <f t="shared" si="12"/>
        <v>234</v>
      </c>
      <c r="C276" s="10">
        <f>[1]Sheet1_Raw!N275</f>
        <v>4739.0830050000004</v>
      </c>
      <c r="D276" s="12">
        <f t="shared" si="11"/>
        <v>4433.4679274285718</v>
      </c>
      <c r="E276" s="12">
        <f t="shared" si="10"/>
        <v>90.912612571428326</v>
      </c>
    </row>
    <row r="277" spans="1:5" ht="24" x14ac:dyDescent="0.25">
      <c r="A277" s="9" t="s">
        <v>317</v>
      </c>
      <c r="B277" s="9">
        <f t="shared" si="12"/>
        <v>235</v>
      </c>
      <c r="C277" s="10">
        <f>[1]Sheet1_Raw!N276</f>
        <v>4809.9688120000001</v>
      </c>
      <c r="D277" s="12">
        <f t="shared" si="11"/>
        <v>4521.5426577142853</v>
      </c>
      <c r="E277" s="12">
        <f t="shared" si="10"/>
        <v>88.074730285713486</v>
      </c>
    </row>
    <row r="278" spans="1:5" ht="24" x14ac:dyDescent="0.25">
      <c r="A278" s="9" t="s">
        <v>318</v>
      </c>
      <c r="B278" s="9">
        <f t="shared" si="12"/>
        <v>236</v>
      </c>
      <c r="C278" s="10">
        <f>[1]Sheet1_Raw!N277</f>
        <v>4970.4622820000004</v>
      </c>
      <c r="D278" s="12">
        <f t="shared" si="11"/>
        <v>4619.4529978571427</v>
      </c>
      <c r="E278" s="12">
        <f t="shared" si="10"/>
        <v>97.910340142857422</v>
      </c>
    </row>
    <row r="279" spans="1:5" ht="24" x14ac:dyDescent="0.25">
      <c r="A279" s="9" t="s">
        <v>319</v>
      </c>
      <c r="B279" s="9">
        <f t="shared" si="12"/>
        <v>237</v>
      </c>
      <c r="C279" s="10">
        <f>[1]Sheet1_Raw!N278</f>
        <v>5095.0126460000001</v>
      </c>
      <c r="D279" s="12">
        <f t="shared" si="11"/>
        <v>4726.8841947142855</v>
      </c>
      <c r="E279" s="12">
        <f t="shared" si="10"/>
        <v>107.43119685714282</v>
      </c>
    </row>
    <row r="280" spans="1:5" ht="24" x14ac:dyDescent="0.25">
      <c r="A280" s="9" t="s">
        <v>320</v>
      </c>
      <c r="B280" s="9">
        <f t="shared" si="12"/>
        <v>238</v>
      </c>
      <c r="C280" s="10">
        <f>[1]Sheet1_Raw!N279</f>
        <v>5212.7983709999999</v>
      </c>
      <c r="D280" s="12">
        <f t="shared" si="11"/>
        <v>4844.324541142857</v>
      </c>
      <c r="E280" s="12">
        <f t="shared" si="10"/>
        <v>117.4403464285715</v>
      </c>
    </row>
    <row r="281" spans="1:5" ht="24" x14ac:dyDescent="0.25">
      <c r="A281" s="9" t="s">
        <v>321</v>
      </c>
      <c r="B281" s="9">
        <f t="shared" si="12"/>
        <v>239</v>
      </c>
      <c r="C281" s="10">
        <f>[1]Sheet1_Raw!N280</f>
        <v>5362.3826669999999</v>
      </c>
      <c r="D281" s="12">
        <f t="shared" si="11"/>
        <v>4968.8476835714291</v>
      </c>
      <c r="E281" s="12">
        <f t="shared" si="10"/>
        <v>124.5231424285721</v>
      </c>
    </row>
    <row r="282" spans="1:5" ht="24" x14ac:dyDescent="0.25">
      <c r="A282" s="9" t="s">
        <v>322</v>
      </c>
      <c r="B282" s="9">
        <f t="shared" si="12"/>
        <v>240</v>
      </c>
      <c r="C282" s="10">
        <f>[1]Sheet1_Raw!N281</f>
        <v>5519.1246199999996</v>
      </c>
      <c r="D282" s="12">
        <f t="shared" si="11"/>
        <v>5101.2617718571428</v>
      </c>
      <c r="E282" s="12">
        <f t="shared" si="10"/>
        <v>132.41408828571366</v>
      </c>
    </row>
    <row r="283" spans="1:5" ht="24" x14ac:dyDescent="0.25">
      <c r="A283" s="9" t="s">
        <v>323</v>
      </c>
      <c r="B283" s="9">
        <f t="shared" si="12"/>
        <v>241</v>
      </c>
      <c r="C283" s="10">
        <f>[1]Sheet1_Raw!N282</f>
        <v>5712.0835989999996</v>
      </c>
      <c r="D283" s="12">
        <f t="shared" si="11"/>
        <v>5240.2618567142854</v>
      </c>
      <c r="E283" s="12">
        <f t="shared" si="10"/>
        <v>139.00008485714261</v>
      </c>
    </row>
    <row r="284" spans="1:5" ht="24" x14ac:dyDescent="0.25">
      <c r="A284" s="9" t="s">
        <v>324</v>
      </c>
      <c r="B284" s="9">
        <f t="shared" si="12"/>
        <v>242</v>
      </c>
      <c r="C284" s="10">
        <f>[1]Sheet1_Raw!N283</f>
        <v>5935.1857200000004</v>
      </c>
      <c r="D284" s="12">
        <f t="shared" si="11"/>
        <v>5401.0071292857147</v>
      </c>
      <c r="E284" s="12">
        <f t="shared" si="10"/>
        <v>160.74527257142927</v>
      </c>
    </row>
    <row r="285" spans="1:5" ht="24" x14ac:dyDescent="0.25">
      <c r="A285" s="9" t="s">
        <v>325</v>
      </c>
      <c r="B285" s="9">
        <f t="shared" si="12"/>
        <v>243</v>
      </c>
      <c r="C285" s="10">
        <f>[1]Sheet1_Raw!N284</f>
        <v>6166.0171559999999</v>
      </c>
      <c r="D285" s="12">
        <f t="shared" si="11"/>
        <v>5571.8006827142863</v>
      </c>
      <c r="E285" s="12">
        <f t="shared" si="10"/>
        <v>170.79355342857161</v>
      </c>
    </row>
    <row r="286" spans="1:5" ht="24" x14ac:dyDescent="0.25">
      <c r="A286" s="9" t="s">
        <v>326</v>
      </c>
      <c r="B286" s="9">
        <f t="shared" si="12"/>
        <v>244</v>
      </c>
      <c r="C286" s="10">
        <f>[1]Sheet1_Raw!N285</f>
        <v>6333.394362</v>
      </c>
      <c r="D286" s="12">
        <f t="shared" si="11"/>
        <v>5748.7123564285712</v>
      </c>
      <c r="E286" s="12">
        <f t="shared" si="10"/>
        <v>176.91167371428492</v>
      </c>
    </row>
    <row r="287" spans="1:5" ht="24" x14ac:dyDescent="0.25">
      <c r="A287" s="9" t="s">
        <v>327</v>
      </c>
      <c r="B287" s="9">
        <f t="shared" si="12"/>
        <v>245</v>
      </c>
      <c r="C287" s="10">
        <f>[1]Sheet1_Raw!N286</f>
        <v>6482.93102</v>
      </c>
      <c r="D287" s="12">
        <f t="shared" si="11"/>
        <v>5930.1598777142854</v>
      </c>
      <c r="E287" s="12">
        <f t="shared" si="10"/>
        <v>181.44752128571417</v>
      </c>
    </row>
    <row r="288" spans="1:5" ht="24" x14ac:dyDescent="0.25">
      <c r="A288" s="9" t="s">
        <v>328</v>
      </c>
      <c r="B288" s="9">
        <f t="shared" si="12"/>
        <v>246</v>
      </c>
      <c r="C288" s="10">
        <f>[1]Sheet1_Raw!N287</f>
        <v>6783.6716779999997</v>
      </c>
      <c r="D288" s="12">
        <f t="shared" si="11"/>
        <v>6133.2011649999995</v>
      </c>
      <c r="E288" s="12">
        <f t="shared" si="10"/>
        <v>203.04128728571413</v>
      </c>
    </row>
    <row r="289" spans="1:5" ht="24" x14ac:dyDescent="0.25">
      <c r="A289" s="9" t="s">
        <v>329</v>
      </c>
      <c r="B289" s="9">
        <f t="shared" si="12"/>
        <v>247</v>
      </c>
      <c r="C289" s="10">
        <f>[1]Sheet1_Raw!N288</f>
        <v>6873.386528</v>
      </c>
      <c r="D289" s="12">
        <f t="shared" si="11"/>
        <v>6326.6671518571438</v>
      </c>
      <c r="E289" s="12">
        <f t="shared" si="10"/>
        <v>193.46598685714434</v>
      </c>
    </row>
    <row r="290" spans="1:5" ht="24" x14ac:dyDescent="0.25">
      <c r="A290" s="9" t="s">
        <v>330</v>
      </c>
      <c r="B290" s="9">
        <f t="shared" si="12"/>
        <v>248</v>
      </c>
      <c r="C290" s="10">
        <f>[1]Sheet1_Raw!N289</f>
        <v>7248.3000359999996</v>
      </c>
      <c r="D290" s="12">
        <f t="shared" si="11"/>
        <v>6546.1266428571425</v>
      </c>
      <c r="E290" s="12">
        <f t="shared" si="10"/>
        <v>219.45949099999871</v>
      </c>
    </row>
    <row r="291" spans="1:5" ht="24" x14ac:dyDescent="0.25">
      <c r="A291" s="9" t="s">
        <v>331</v>
      </c>
      <c r="B291" s="9">
        <f t="shared" si="12"/>
        <v>249</v>
      </c>
      <c r="C291" s="10">
        <f>[1]Sheet1_Raw!N290</f>
        <v>7516.9920199999997</v>
      </c>
      <c r="D291" s="12">
        <f t="shared" si="11"/>
        <v>6772.0989714285706</v>
      </c>
      <c r="E291" s="12">
        <f t="shared" si="10"/>
        <v>225.97232857142808</v>
      </c>
    </row>
    <row r="292" spans="1:5" ht="24" x14ac:dyDescent="0.25">
      <c r="A292" s="9" t="s">
        <v>332</v>
      </c>
      <c r="B292" s="9">
        <f t="shared" si="12"/>
        <v>250</v>
      </c>
      <c r="C292" s="10">
        <f>[1]Sheet1_Raw!N291</f>
        <v>7788.7685849999998</v>
      </c>
      <c r="D292" s="12">
        <f t="shared" si="11"/>
        <v>7003.9206041428561</v>
      </c>
      <c r="E292" s="12">
        <f t="shared" si="10"/>
        <v>231.82163271428544</v>
      </c>
    </row>
    <row r="293" spans="1:5" ht="24" x14ac:dyDescent="0.25">
      <c r="A293" s="9" t="s">
        <v>333</v>
      </c>
      <c r="B293" s="9">
        <f t="shared" si="12"/>
        <v>251</v>
      </c>
      <c r="C293" s="10">
        <f>[1]Sheet1_Raw!N292</f>
        <v>7956.9556419999999</v>
      </c>
      <c r="D293" s="12">
        <f t="shared" si="11"/>
        <v>7235.8579298571422</v>
      </c>
      <c r="E293" s="12">
        <f t="shared" si="10"/>
        <v>231.93732571428609</v>
      </c>
    </row>
    <row r="294" spans="1:5" ht="24" x14ac:dyDescent="0.25">
      <c r="A294" s="9" t="s">
        <v>334</v>
      </c>
      <c r="B294" s="9">
        <f t="shared" si="12"/>
        <v>252</v>
      </c>
      <c r="C294" s="10">
        <f>[1]Sheet1_Raw!N293</f>
        <v>8129.7636149999998</v>
      </c>
      <c r="D294" s="12">
        <f t="shared" si="11"/>
        <v>7471.1197291428562</v>
      </c>
      <c r="E294" s="12">
        <f t="shared" si="10"/>
        <v>235.26179928571401</v>
      </c>
    </row>
    <row r="295" spans="1:5" ht="24" x14ac:dyDescent="0.25">
      <c r="A295" s="9" t="s">
        <v>335</v>
      </c>
      <c r="B295" s="9">
        <f t="shared" si="12"/>
        <v>253</v>
      </c>
      <c r="C295" s="10">
        <f>[1]Sheet1_Raw!N294</f>
        <v>8207.4378809999998</v>
      </c>
      <c r="D295" s="12">
        <f t="shared" si="11"/>
        <v>7674.5149009999996</v>
      </c>
      <c r="E295" s="12">
        <f t="shared" ref="E295:E358" si="13">D295-D294</f>
        <v>203.3951718571434</v>
      </c>
    </row>
    <row r="296" spans="1:5" ht="24" x14ac:dyDescent="0.25">
      <c r="A296" s="9" t="s">
        <v>336</v>
      </c>
      <c r="B296" s="9">
        <f t="shared" si="12"/>
        <v>254</v>
      </c>
      <c r="C296" s="10">
        <f>[1]Sheet1_Raw!N295</f>
        <v>8523.6014429999996</v>
      </c>
      <c r="D296" s="12">
        <f t="shared" si="11"/>
        <v>7910.259888857142</v>
      </c>
      <c r="E296" s="12">
        <f t="shared" si="13"/>
        <v>235.74498785714241</v>
      </c>
    </row>
    <row r="297" spans="1:5" ht="24" x14ac:dyDescent="0.25">
      <c r="A297" s="9" t="s">
        <v>337</v>
      </c>
      <c r="B297" s="9">
        <f t="shared" si="12"/>
        <v>255</v>
      </c>
      <c r="C297" s="10">
        <f>[1]Sheet1_Raw!N296</f>
        <v>8790.3878939999995</v>
      </c>
      <c r="D297" s="12">
        <f t="shared" ref="D297:D360" si="14">AVERAGE(C291:C297)</f>
        <v>8130.5581542857135</v>
      </c>
      <c r="E297" s="12">
        <f t="shared" si="13"/>
        <v>220.29826542857154</v>
      </c>
    </row>
    <row r="298" spans="1:5" ht="24" x14ac:dyDescent="0.25">
      <c r="A298" s="9" t="s">
        <v>338</v>
      </c>
      <c r="B298" s="9">
        <f t="shared" si="12"/>
        <v>256</v>
      </c>
      <c r="C298" s="10">
        <f>[1]Sheet1_Raw!N297</f>
        <v>9085.0070290000003</v>
      </c>
      <c r="D298" s="12">
        <f t="shared" si="14"/>
        <v>8354.5602984285706</v>
      </c>
      <c r="E298" s="12">
        <f t="shared" si="13"/>
        <v>224.00214414285711</v>
      </c>
    </row>
    <row r="299" spans="1:5" ht="24" x14ac:dyDescent="0.25">
      <c r="A299" s="9" t="s">
        <v>339</v>
      </c>
      <c r="B299" s="9">
        <f t="shared" si="12"/>
        <v>257</v>
      </c>
      <c r="C299" s="10">
        <f>[1]Sheet1_Raw!N298</f>
        <v>9350.1261400000003</v>
      </c>
      <c r="D299" s="12">
        <f t="shared" si="14"/>
        <v>8577.6113777142855</v>
      </c>
      <c r="E299" s="12">
        <f t="shared" si="13"/>
        <v>223.05107928571488</v>
      </c>
    </row>
    <row r="300" spans="1:5" ht="24" x14ac:dyDescent="0.25">
      <c r="A300" s="9" t="s">
        <v>340</v>
      </c>
      <c r="B300" s="9">
        <f t="shared" ref="B300:B363" si="15">1+B299</f>
        <v>258</v>
      </c>
      <c r="C300" s="10">
        <f>[1]Sheet1_Raw!N299</f>
        <v>9524.4823579999993</v>
      </c>
      <c r="D300" s="12">
        <f t="shared" si="14"/>
        <v>8801.5437657142866</v>
      </c>
      <c r="E300" s="12">
        <f t="shared" si="13"/>
        <v>223.93238800000108</v>
      </c>
    </row>
    <row r="301" spans="1:5" ht="24" x14ac:dyDescent="0.25">
      <c r="A301" s="9" t="s">
        <v>341</v>
      </c>
      <c r="B301" s="9">
        <f t="shared" si="15"/>
        <v>259</v>
      </c>
      <c r="C301" s="10">
        <f>[1]Sheet1_Raw!N300</f>
        <v>9562.7478319999991</v>
      </c>
      <c r="D301" s="12">
        <f t="shared" si="14"/>
        <v>9006.2557967142857</v>
      </c>
      <c r="E301" s="12">
        <f t="shared" si="13"/>
        <v>204.71203099999912</v>
      </c>
    </row>
    <row r="302" spans="1:5" ht="24" x14ac:dyDescent="0.25">
      <c r="A302" s="9" t="s">
        <v>342</v>
      </c>
      <c r="B302" s="9">
        <f t="shared" si="15"/>
        <v>260</v>
      </c>
      <c r="C302" s="10">
        <f>[1]Sheet1_Raw!N301</f>
        <v>9736.3894749999999</v>
      </c>
      <c r="D302" s="12">
        <f t="shared" si="14"/>
        <v>9224.6774530000002</v>
      </c>
      <c r="E302" s="12">
        <f t="shared" si="13"/>
        <v>218.42165628571456</v>
      </c>
    </row>
    <row r="303" spans="1:5" ht="24" x14ac:dyDescent="0.25">
      <c r="A303" s="9" t="s">
        <v>343</v>
      </c>
      <c r="B303" s="9">
        <f t="shared" si="15"/>
        <v>261</v>
      </c>
      <c r="C303" s="10">
        <f>[1]Sheet1_Raw!N302</f>
        <v>10048.78961</v>
      </c>
      <c r="D303" s="12">
        <f t="shared" si="14"/>
        <v>9442.5614768571431</v>
      </c>
      <c r="E303" s="12">
        <f t="shared" si="13"/>
        <v>217.88402385714289</v>
      </c>
    </row>
    <row r="304" spans="1:5" ht="24" x14ac:dyDescent="0.25">
      <c r="A304" s="9" t="s">
        <v>344</v>
      </c>
      <c r="B304" s="9">
        <f t="shared" si="15"/>
        <v>262</v>
      </c>
      <c r="C304" s="10">
        <f>[1]Sheet1_Raw!N303</f>
        <v>10331.368162000001</v>
      </c>
      <c r="D304" s="12">
        <f t="shared" si="14"/>
        <v>9662.7015151428586</v>
      </c>
      <c r="E304" s="12">
        <f t="shared" si="13"/>
        <v>220.14003828571549</v>
      </c>
    </row>
    <row r="305" spans="1:5" ht="24" x14ac:dyDescent="0.25">
      <c r="A305" s="9" t="s">
        <v>345</v>
      </c>
      <c r="B305" s="9">
        <f t="shared" si="15"/>
        <v>263</v>
      </c>
      <c r="C305" s="10">
        <f>[1]Sheet1_Raw!N304</f>
        <v>10617.686320999999</v>
      </c>
      <c r="D305" s="12">
        <f t="shared" si="14"/>
        <v>9881.6556997142852</v>
      </c>
      <c r="E305" s="12">
        <f t="shared" si="13"/>
        <v>218.95418457142659</v>
      </c>
    </row>
    <row r="306" spans="1:5" ht="24" x14ac:dyDescent="0.25">
      <c r="A306" s="9" t="s">
        <v>346</v>
      </c>
      <c r="B306" s="9">
        <f t="shared" si="15"/>
        <v>264</v>
      </c>
      <c r="C306" s="10">
        <f>[1]Sheet1_Raw!N305</f>
        <v>10886.759410999999</v>
      </c>
      <c r="D306" s="12">
        <f t="shared" si="14"/>
        <v>10101.174738428572</v>
      </c>
      <c r="E306" s="12">
        <f t="shared" si="13"/>
        <v>219.51903871428658</v>
      </c>
    </row>
    <row r="307" spans="1:5" ht="24" x14ac:dyDescent="0.25">
      <c r="A307" s="9" t="s">
        <v>347</v>
      </c>
      <c r="B307" s="9">
        <f t="shared" si="15"/>
        <v>265</v>
      </c>
      <c r="C307" s="10">
        <f>[1]Sheet1_Raw!N306</f>
        <v>11051.969074000001</v>
      </c>
      <c r="D307" s="12">
        <f t="shared" si="14"/>
        <v>10319.38712642857</v>
      </c>
      <c r="E307" s="12">
        <f t="shared" si="13"/>
        <v>218.2123879999981</v>
      </c>
    </row>
    <row r="308" spans="1:5" ht="24" x14ac:dyDescent="0.25">
      <c r="A308" s="9" t="s">
        <v>348</v>
      </c>
      <c r="B308" s="9">
        <f t="shared" si="15"/>
        <v>266</v>
      </c>
      <c r="C308" s="10">
        <f>[1]Sheet1_Raw!N307</f>
        <v>11104.097296</v>
      </c>
      <c r="D308" s="12">
        <f t="shared" si="14"/>
        <v>10539.579907000001</v>
      </c>
      <c r="E308" s="12">
        <f t="shared" si="13"/>
        <v>220.19278057143129</v>
      </c>
    </row>
    <row r="309" spans="1:5" ht="24" x14ac:dyDescent="0.25">
      <c r="A309" s="9" t="s">
        <v>349</v>
      </c>
      <c r="B309" s="9">
        <f t="shared" si="15"/>
        <v>267</v>
      </c>
      <c r="C309" s="10">
        <f>[1]Sheet1_Raw!N308</f>
        <v>11276.250243</v>
      </c>
      <c r="D309" s="12">
        <f t="shared" si="14"/>
        <v>10759.560016714286</v>
      </c>
      <c r="E309" s="12">
        <f t="shared" si="13"/>
        <v>219.98010971428448</v>
      </c>
    </row>
    <row r="310" spans="1:5" ht="24" x14ac:dyDescent="0.25">
      <c r="A310" s="9" t="s">
        <v>350</v>
      </c>
      <c r="B310" s="9">
        <f t="shared" si="15"/>
        <v>268</v>
      </c>
      <c r="C310" s="10">
        <f>[1]Sheet1_Raw!N309</f>
        <v>11471.210031000001</v>
      </c>
      <c r="D310" s="12">
        <f t="shared" si="14"/>
        <v>10962.762934</v>
      </c>
      <c r="E310" s="12">
        <f t="shared" si="13"/>
        <v>203.20291728571465</v>
      </c>
    </row>
    <row r="311" spans="1:5" ht="24" x14ac:dyDescent="0.25">
      <c r="A311" s="9" t="s">
        <v>351</v>
      </c>
      <c r="B311" s="9">
        <f t="shared" si="15"/>
        <v>269</v>
      </c>
      <c r="C311" s="10">
        <f>[1]Sheet1_Raw!N310</f>
        <v>11860.498399</v>
      </c>
      <c r="D311" s="12">
        <f t="shared" si="14"/>
        <v>11181.210110714286</v>
      </c>
      <c r="E311" s="12">
        <f t="shared" si="13"/>
        <v>218.44717671428589</v>
      </c>
    </row>
    <row r="312" spans="1:5" ht="24" x14ac:dyDescent="0.25">
      <c r="A312" s="9" t="s">
        <v>352</v>
      </c>
      <c r="B312" s="9">
        <f t="shared" si="15"/>
        <v>270</v>
      </c>
      <c r="C312" s="10">
        <f>[1]Sheet1_Raw!N311</f>
        <v>12121.925541000001</v>
      </c>
      <c r="D312" s="12">
        <f t="shared" si="14"/>
        <v>11396.101427857144</v>
      </c>
      <c r="E312" s="12">
        <f t="shared" si="13"/>
        <v>214.89131714285759</v>
      </c>
    </row>
    <row r="313" spans="1:5" ht="24" x14ac:dyDescent="0.25">
      <c r="A313" s="9" t="s">
        <v>353</v>
      </c>
      <c r="B313" s="9">
        <f t="shared" si="15"/>
        <v>271</v>
      </c>
      <c r="C313" s="10">
        <f>[1]Sheet1_Raw!N312</f>
        <v>12369.871041</v>
      </c>
      <c r="D313" s="12">
        <f t="shared" si="14"/>
        <v>11607.974517857145</v>
      </c>
      <c r="E313" s="12">
        <f t="shared" si="13"/>
        <v>211.87309000000096</v>
      </c>
    </row>
    <row r="314" spans="1:5" ht="24" x14ac:dyDescent="0.25">
      <c r="A314" s="9" t="s">
        <v>354</v>
      </c>
      <c r="B314" s="9">
        <f t="shared" si="15"/>
        <v>272</v>
      </c>
      <c r="C314" s="10">
        <f>[1]Sheet1_Raw!N313</f>
        <v>12534.759145</v>
      </c>
      <c r="D314" s="12">
        <f t="shared" si="14"/>
        <v>11819.801670857147</v>
      </c>
      <c r="E314" s="12">
        <f t="shared" si="13"/>
        <v>211.827153000002</v>
      </c>
    </row>
    <row r="315" spans="1:5" ht="24" x14ac:dyDescent="0.25">
      <c r="A315" s="9" t="s">
        <v>355</v>
      </c>
      <c r="B315" s="9">
        <f t="shared" si="15"/>
        <v>273</v>
      </c>
      <c r="C315" s="10">
        <f>[1]Sheet1_Raw!N314</f>
        <v>12572.834064999999</v>
      </c>
      <c r="D315" s="12">
        <f t="shared" si="14"/>
        <v>12029.621209285715</v>
      </c>
      <c r="E315" s="12">
        <f t="shared" si="13"/>
        <v>209.81953842856819</v>
      </c>
    </row>
    <row r="316" spans="1:5" ht="24" x14ac:dyDescent="0.25">
      <c r="A316" s="9" t="s">
        <v>356</v>
      </c>
      <c r="B316" s="9">
        <f t="shared" si="15"/>
        <v>274</v>
      </c>
      <c r="C316" s="10">
        <f>[1]Sheet1_Raw!N315</f>
        <v>12742.20017</v>
      </c>
      <c r="D316" s="12">
        <f t="shared" si="14"/>
        <v>12239.042627428571</v>
      </c>
      <c r="E316" s="12">
        <f t="shared" si="13"/>
        <v>209.42141814285606</v>
      </c>
    </row>
    <row r="317" spans="1:5" ht="24" x14ac:dyDescent="0.25">
      <c r="A317" s="9" t="s">
        <v>357</v>
      </c>
      <c r="B317" s="9">
        <f t="shared" si="15"/>
        <v>275</v>
      </c>
      <c r="C317" s="10">
        <f>[1]Sheet1_Raw!N316</f>
        <v>13037.152773</v>
      </c>
      <c r="D317" s="12">
        <f t="shared" si="14"/>
        <v>12462.748733428571</v>
      </c>
      <c r="E317" s="12">
        <f t="shared" si="13"/>
        <v>223.70610599999964</v>
      </c>
    </row>
    <row r="318" spans="1:5" ht="24" x14ac:dyDescent="0.25">
      <c r="A318" s="9" t="s">
        <v>358</v>
      </c>
      <c r="B318" s="9">
        <f t="shared" si="15"/>
        <v>276</v>
      </c>
      <c r="C318" s="10">
        <f>[1]Sheet1_Raw!N317</f>
        <v>13314.348196000001</v>
      </c>
      <c r="D318" s="12">
        <f t="shared" si="14"/>
        <v>12670.441561571428</v>
      </c>
      <c r="E318" s="12">
        <f t="shared" si="13"/>
        <v>207.69282814285725</v>
      </c>
    </row>
    <row r="319" spans="1:5" ht="24" x14ac:dyDescent="0.25">
      <c r="A319" s="9" t="s">
        <v>359</v>
      </c>
      <c r="B319" s="9">
        <f t="shared" si="15"/>
        <v>277</v>
      </c>
      <c r="C319" s="10">
        <f>[1]Sheet1_Raw!N318</f>
        <v>13595.307045</v>
      </c>
      <c r="D319" s="12">
        <f t="shared" si="14"/>
        <v>12880.924633571427</v>
      </c>
      <c r="E319" s="12">
        <f t="shared" si="13"/>
        <v>210.48307199999908</v>
      </c>
    </row>
    <row r="320" spans="1:5" ht="24" x14ac:dyDescent="0.25">
      <c r="A320" s="9" t="s">
        <v>360</v>
      </c>
      <c r="B320" s="9">
        <f t="shared" si="15"/>
        <v>278</v>
      </c>
      <c r="C320" s="10">
        <f>[1]Sheet1_Raw!N319</f>
        <v>13785.503001999999</v>
      </c>
      <c r="D320" s="12">
        <f t="shared" si="14"/>
        <v>13083.157770857142</v>
      </c>
      <c r="E320" s="12">
        <f t="shared" si="13"/>
        <v>202.2331372857152</v>
      </c>
    </row>
    <row r="321" spans="1:5" ht="24" x14ac:dyDescent="0.25">
      <c r="A321" s="9" t="s">
        <v>361</v>
      </c>
      <c r="B321" s="9">
        <f t="shared" si="15"/>
        <v>279</v>
      </c>
      <c r="C321" s="10">
        <f>[1]Sheet1_Raw!N320</f>
        <v>14096.652631000001</v>
      </c>
      <c r="D321" s="12">
        <f t="shared" si="14"/>
        <v>13306.285411714287</v>
      </c>
      <c r="E321" s="12">
        <f t="shared" si="13"/>
        <v>223.1276408571448</v>
      </c>
    </row>
    <row r="322" spans="1:5" ht="24" x14ac:dyDescent="0.25">
      <c r="A322" s="9" t="s">
        <v>362</v>
      </c>
      <c r="B322" s="9">
        <f t="shared" si="15"/>
        <v>280</v>
      </c>
      <c r="C322" s="10">
        <f>[1]Sheet1_Raw!N321</f>
        <v>14226.586123999999</v>
      </c>
      <c r="D322" s="12">
        <f t="shared" si="14"/>
        <v>13542.535705857143</v>
      </c>
      <c r="E322" s="12">
        <f t="shared" si="13"/>
        <v>236.25029414285564</v>
      </c>
    </row>
    <row r="323" spans="1:5" ht="24" x14ac:dyDescent="0.25">
      <c r="A323" s="9" t="s">
        <v>363</v>
      </c>
      <c r="B323" s="9">
        <f t="shared" si="15"/>
        <v>281</v>
      </c>
      <c r="C323" s="10">
        <f>[1]Sheet1_Raw!N322</f>
        <v>14291.564780999999</v>
      </c>
      <c r="D323" s="12">
        <f t="shared" si="14"/>
        <v>13763.873507428569</v>
      </c>
      <c r="E323" s="12">
        <f t="shared" si="13"/>
        <v>221.3378015714261</v>
      </c>
    </row>
    <row r="324" spans="1:5" ht="24" x14ac:dyDescent="0.25">
      <c r="A324" s="9" t="s">
        <v>364</v>
      </c>
      <c r="B324" s="9">
        <f t="shared" si="15"/>
        <v>282</v>
      </c>
      <c r="C324" s="10">
        <f>[1]Sheet1_Raw!N323</f>
        <v>14640.074755</v>
      </c>
      <c r="D324" s="12">
        <f t="shared" si="14"/>
        <v>13992.862361999998</v>
      </c>
      <c r="E324" s="12">
        <f t="shared" si="13"/>
        <v>228.98885457142933</v>
      </c>
    </row>
    <row r="325" spans="1:5" ht="24" x14ac:dyDescent="0.25">
      <c r="A325" s="9" t="s">
        <v>365</v>
      </c>
      <c r="B325" s="9">
        <f t="shared" si="15"/>
        <v>283</v>
      </c>
      <c r="C325" s="10">
        <f>[1]Sheet1_Raw!N324</f>
        <v>14938.874152</v>
      </c>
      <c r="D325" s="12">
        <f t="shared" si="14"/>
        <v>14224.937498571428</v>
      </c>
      <c r="E325" s="12">
        <f t="shared" si="13"/>
        <v>232.07513657142954</v>
      </c>
    </row>
    <row r="326" spans="1:5" ht="24" x14ac:dyDescent="0.25">
      <c r="A326" s="9" t="s">
        <v>366</v>
      </c>
      <c r="B326" s="9">
        <f t="shared" si="15"/>
        <v>284</v>
      </c>
      <c r="C326" s="10">
        <f>[1]Sheet1_Raw!N325</f>
        <v>15328.72227</v>
      </c>
      <c r="D326" s="12">
        <f t="shared" si="14"/>
        <v>14472.568245</v>
      </c>
      <c r="E326" s="12">
        <f t="shared" si="13"/>
        <v>247.63074642857282</v>
      </c>
    </row>
    <row r="327" spans="1:5" ht="24" x14ac:dyDescent="0.25">
      <c r="A327" s="9" t="s">
        <v>367</v>
      </c>
      <c r="B327" s="9">
        <f t="shared" si="15"/>
        <v>285</v>
      </c>
      <c r="C327" s="10">
        <f>[1]Sheet1_Raw!N326</f>
        <v>15652.865248</v>
      </c>
      <c r="D327" s="12">
        <f t="shared" si="14"/>
        <v>14739.334280142857</v>
      </c>
      <c r="E327" s="12">
        <f t="shared" si="13"/>
        <v>266.76603514285671</v>
      </c>
    </row>
    <row r="328" spans="1:5" ht="24" x14ac:dyDescent="0.25">
      <c r="A328" s="9" t="s">
        <v>368</v>
      </c>
      <c r="B328" s="9">
        <f t="shared" si="15"/>
        <v>286</v>
      </c>
      <c r="C328" s="10">
        <f>[1]Sheet1_Raw!N327</f>
        <v>15912.398767000001</v>
      </c>
      <c r="D328" s="12">
        <f t="shared" si="14"/>
        <v>14998.726585285714</v>
      </c>
      <c r="E328" s="12">
        <f t="shared" si="13"/>
        <v>259.39230514285737</v>
      </c>
    </row>
    <row r="329" spans="1:5" ht="24" x14ac:dyDescent="0.25">
      <c r="A329" s="9" t="s">
        <v>369</v>
      </c>
      <c r="B329" s="9">
        <f t="shared" si="15"/>
        <v>287</v>
      </c>
      <c r="C329" s="10">
        <f>[1]Sheet1_Raw!N328</f>
        <v>16087.576746999999</v>
      </c>
      <c r="D329" s="12">
        <f t="shared" si="14"/>
        <v>15264.582388571429</v>
      </c>
      <c r="E329" s="12">
        <f t="shared" si="13"/>
        <v>265.8558032857145</v>
      </c>
    </row>
    <row r="330" spans="1:5" ht="24" x14ac:dyDescent="0.25">
      <c r="A330" s="9" t="s">
        <v>370</v>
      </c>
      <c r="B330" s="9">
        <f t="shared" si="15"/>
        <v>288</v>
      </c>
      <c r="C330" s="10">
        <f>[1]Sheet1_Raw!N329</f>
        <v>16164.405433</v>
      </c>
      <c r="D330" s="12">
        <f t="shared" si="14"/>
        <v>15532.131053142857</v>
      </c>
      <c r="E330" s="12">
        <f t="shared" si="13"/>
        <v>267.54866457142816</v>
      </c>
    </row>
    <row r="331" spans="1:5" ht="24" x14ac:dyDescent="0.25">
      <c r="A331" s="9" t="s">
        <v>371</v>
      </c>
      <c r="B331" s="9">
        <f t="shared" si="15"/>
        <v>289</v>
      </c>
      <c r="C331" s="10">
        <f>[1]Sheet1_Raw!N330</f>
        <v>16567.246900999999</v>
      </c>
      <c r="D331" s="12">
        <f t="shared" si="14"/>
        <v>15807.441359714288</v>
      </c>
      <c r="E331" s="12">
        <f t="shared" si="13"/>
        <v>275.31030657143128</v>
      </c>
    </row>
    <row r="332" spans="1:5" ht="24" x14ac:dyDescent="0.25">
      <c r="A332" s="9" t="s">
        <v>372</v>
      </c>
      <c r="B332" s="9">
        <f t="shared" si="15"/>
        <v>290</v>
      </c>
      <c r="C332" s="10">
        <f>[1]Sheet1_Raw!N331</f>
        <v>16957.214114999999</v>
      </c>
      <c r="D332" s="12">
        <f t="shared" si="14"/>
        <v>16095.775640142854</v>
      </c>
      <c r="E332" s="12">
        <f t="shared" si="13"/>
        <v>288.33428042856576</v>
      </c>
    </row>
    <row r="333" spans="1:5" ht="24" x14ac:dyDescent="0.25">
      <c r="A333" s="9" t="s">
        <v>373</v>
      </c>
      <c r="B333" s="9">
        <f t="shared" si="15"/>
        <v>291</v>
      </c>
      <c r="C333" s="10">
        <f>[1]Sheet1_Raw!N332</f>
        <v>17316.633263</v>
      </c>
      <c r="D333" s="12">
        <f t="shared" si="14"/>
        <v>16379.762924857141</v>
      </c>
      <c r="E333" s="12">
        <f t="shared" si="13"/>
        <v>283.98728471428694</v>
      </c>
    </row>
    <row r="334" spans="1:5" ht="24" x14ac:dyDescent="0.25">
      <c r="A334" s="9" t="s">
        <v>374</v>
      </c>
      <c r="B334" s="9">
        <f t="shared" si="15"/>
        <v>292</v>
      </c>
      <c r="C334" s="10">
        <f>[1]Sheet1_Raw!N333</f>
        <v>17707.624701000001</v>
      </c>
      <c r="D334" s="12">
        <f t="shared" si="14"/>
        <v>16673.299989571427</v>
      </c>
      <c r="E334" s="12">
        <f t="shared" si="13"/>
        <v>293.53706471428632</v>
      </c>
    </row>
    <row r="335" spans="1:5" ht="24" x14ac:dyDescent="0.25">
      <c r="A335" s="9" t="s">
        <v>375</v>
      </c>
      <c r="B335" s="9">
        <f t="shared" si="15"/>
        <v>293</v>
      </c>
      <c r="C335" s="10">
        <f>[1]Sheet1_Raw!N334</f>
        <v>17965.812438000001</v>
      </c>
      <c r="D335" s="12">
        <f t="shared" si="14"/>
        <v>16966.644799714286</v>
      </c>
      <c r="E335" s="12">
        <f t="shared" si="13"/>
        <v>293.34481014285848</v>
      </c>
    </row>
    <row r="336" spans="1:5" ht="24" x14ac:dyDescent="0.25">
      <c r="A336" s="9" t="s">
        <v>376</v>
      </c>
      <c r="B336" s="9">
        <f t="shared" si="15"/>
        <v>294</v>
      </c>
      <c r="C336" s="10">
        <f>[1]Sheet1_Raw!N335</f>
        <v>18042.557756999999</v>
      </c>
      <c r="D336" s="12">
        <f t="shared" si="14"/>
        <v>17245.927801142854</v>
      </c>
      <c r="E336" s="12">
        <f t="shared" si="13"/>
        <v>279.28300142856824</v>
      </c>
    </row>
    <row r="337" spans="1:5" ht="24" x14ac:dyDescent="0.25">
      <c r="A337" s="9" t="s">
        <v>377</v>
      </c>
      <c r="B337" s="9">
        <f t="shared" si="15"/>
        <v>295</v>
      </c>
      <c r="C337" s="10">
        <f>[1]Sheet1_Raw!N336</f>
        <v>18271.888586000001</v>
      </c>
      <c r="D337" s="12">
        <f t="shared" si="14"/>
        <v>17546.996823000001</v>
      </c>
      <c r="E337" s="12">
        <f t="shared" si="13"/>
        <v>301.06902185714716</v>
      </c>
    </row>
    <row r="338" spans="1:5" ht="24" x14ac:dyDescent="0.25">
      <c r="A338" s="9" t="s">
        <v>378</v>
      </c>
      <c r="B338" s="9">
        <f t="shared" si="15"/>
        <v>296</v>
      </c>
      <c r="C338" s="10">
        <f>[1]Sheet1_Raw!N337</f>
        <v>18702.455550999999</v>
      </c>
      <c r="D338" s="12">
        <f t="shared" si="14"/>
        <v>17852.026630142856</v>
      </c>
      <c r="E338" s="12">
        <f t="shared" si="13"/>
        <v>305.02980714285513</v>
      </c>
    </row>
    <row r="339" spans="1:5" ht="24" x14ac:dyDescent="0.25">
      <c r="A339" s="9" t="s">
        <v>379</v>
      </c>
      <c r="B339" s="9">
        <f t="shared" si="15"/>
        <v>297</v>
      </c>
      <c r="C339" s="10">
        <f>[1]Sheet1_Raw!N338</f>
        <v>19104.499078000001</v>
      </c>
      <c r="D339" s="12">
        <f t="shared" si="14"/>
        <v>18158.78162485714</v>
      </c>
      <c r="E339" s="12">
        <f t="shared" si="13"/>
        <v>306.75499471428338</v>
      </c>
    </row>
    <row r="340" spans="1:5" ht="24" x14ac:dyDescent="0.25">
      <c r="A340" s="9" t="s">
        <v>380</v>
      </c>
      <c r="B340" s="9">
        <f t="shared" si="15"/>
        <v>298</v>
      </c>
      <c r="C340" s="10">
        <f>[1]Sheet1_Raw!N339</f>
        <v>19419.709871999999</v>
      </c>
      <c r="D340" s="12">
        <f t="shared" si="14"/>
        <v>18459.22114042857</v>
      </c>
      <c r="E340" s="12">
        <f t="shared" si="13"/>
        <v>300.43951557143009</v>
      </c>
    </row>
    <row r="341" spans="1:5" ht="24" x14ac:dyDescent="0.25">
      <c r="A341" s="9" t="s">
        <v>381</v>
      </c>
      <c r="B341" s="9">
        <f t="shared" si="15"/>
        <v>299</v>
      </c>
      <c r="C341" s="10">
        <f>[1]Sheet1_Raw!N340</f>
        <v>19445.196369000001</v>
      </c>
      <c r="D341" s="12">
        <f t="shared" si="14"/>
        <v>18707.445664428571</v>
      </c>
      <c r="E341" s="12">
        <f t="shared" si="13"/>
        <v>248.22452400000111</v>
      </c>
    </row>
    <row r="342" spans="1:5" ht="24" x14ac:dyDescent="0.25">
      <c r="A342" s="9" t="s">
        <v>382</v>
      </c>
      <c r="B342" s="9">
        <f t="shared" si="15"/>
        <v>300</v>
      </c>
      <c r="C342" s="10">
        <f>[1]Sheet1_Raw!N341</f>
        <v>19606.023306999999</v>
      </c>
      <c r="D342" s="12">
        <f t="shared" si="14"/>
        <v>18941.761502857145</v>
      </c>
      <c r="E342" s="12">
        <f t="shared" si="13"/>
        <v>234.31583842857435</v>
      </c>
    </row>
    <row r="343" spans="1:5" ht="24" x14ac:dyDescent="0.25">
      <c r="A343" s="9" t="s">
        <v>383</v>
      </c>
      <c r="B343" s="9">
        <f t="shared" si="15"/>
        <v>301</v>
      </c>
      <c r="C343" s="10">
        <f>[1]Sheet1_Raw!N342</f>
        <v>19753.690161999999</v>
      </c>
      <c r="D343" s="12">
        <f t="shared" si="14"/>
        <v>19186.208989285715</v>
      </c>
      <c r="E343" s="12">
        <f t="shared" si="13"/>
        <v>244.44748642856939</v>
      </c>
    </row>
    <row r="344" spans="1:5" ht="24" x14ac:dyDescent="0.25">
      <c r="A344" s="9" t="s">
        <v>384</v>
      </c>
      <c r="B344" s="9">
        <f t="shared" si="15"/>
        <v>302</v>
      </c>
      <c r="C344" s="10">
        <f>[1]Sheet1_Raw!N343</f>
        <v>19920.471889</v>
      </c>
      <c r="D344" s="12">
        <f t="shared" si="14"/>
        <v>19421.720889714285</v>
      </c>
      <c r="E344" s="12">
        <f t="shared" si="13"/>
        <v>235.51190042856979</v>
      </c>
    </row>
    <row r="345" spans="1:5" ht="24" x14ac:dyDescent="0.25">
      <c r="A345" s="9" t="s">
        <v>385</v>
      </c>
      <c r="B345" s="9">
        <f t="shared" si="15"/>
        <v>303</v>
      </c>
      <c r="C345" s="10">
        <f>[1]Sheet1_Raw!N344</f>
        <v>20152.30373</v>
      </c>
      <c r="D345" s="12">
        <f t="shared" si="14"/>
        <v>19628.842058142855</v>
      </c>
      <c r="E345" s="12">
        <f t="shared" si="13"/>
        <v>207.12116842856994</v>
      </c>
    </row>
    <row r="346" spans="1:5" ht="24" x14ac:dyDescent="0.25">
      <c r="A346" s="9" t="s">
        <v>386</v>
      </c>
      <c r="B346" s="9">
        <f t="shared" si="15"/>
        <v>304</v>
      </c>
      <c r="C346" s="10">
        <f>[1]Sheet1_Raw!N345</f>
        <v>20736.397062</v>
      </c>
      <c r="D346" s="12">
        <f t="shared" si="14"/>
        <v>19861.970341571428</v>
      </c>
      <c r="E346" s="12">
        <f t="shared" si="13"/>
        <v>233.12828342857392</v>
      </c>
    </row>
    <row r="347" spans="1:5" ht="24" x14ac:dyDescent="0.25">
      <c r="A347" s="9" t="s">
        <v>387</v>
      </c>
      <c r="B347" s="9">
        <f t="shared" si="15"/>
        <v>305</v>
      </c>
      <c r="C347" s="10">
        <f>[1]Sheet1_Raw!N346</f>
        <v>20967.049855000001</v>
      </c>
      <c r="D347" s="12">
        <f t="shared" si="14"/>
        <v>20083.018910571431</v>
      </c>
      <c r="E347" s="12">
        <f t="shared" si="13"/>
        <v>221.04856900000232</v>
      </c>
    </row>
    <row r="348" spans="1:5" ht="24" x14ac:dyDescent="0.25">
      <c r="A348" s="9" t="s">
        <v>388</v>
      </c>
      <c r="B348" s="9">
        <f t="shared" si="15"/>
        <v>306</v>
      </c>
      <c r="C348" s="10">
        <f>[1]Sheet1_Raw!N347</f>
        <v>20992.262430999999</v>
      </c>
      <c r="D348" s="12">
        <f t="shared" si="14"/>
        <v>20304.028348</v>
      </c>
      <c r="E348" s="12">
        <f t="shared" si="13"/>
        <v>221.00943742856907</v>
      </c>
    </row>
    <row r="349" spans="1:5" ht="24" x14ac:dyDescent="0.25">
      <c r="A349" s="9" t="s">
        <v>389</v>
      </c>
      <c r="B349" s="9">
        <f t="shared" si="15"/>
        <v>307</v>
      </c>
      <c r="C349" s="10">
        <f>[1]Sheet1_Raw!N348</f>
        <v>21122.112557</v>
      </c>
      <c r="D349" s="12">
        <f t="shared" si="14"/>
        <v>20520.612526571429</v>
      </c>
      <c r="E349" s="12">
        <f t="shared" si="13"/>
        <v>216.58417857142922</v>
      </c>
    </row>
    <row r="350" spans="1:5" ht="24" x14ac:dyDescent="0.25">
      <c r="A350" s="9" t="s">
        <v>390</v>
      </c>
      <c r="B350" s="9">
        <f t="shared" si="15"/>
        <v>308</v>
      </c>
      <c r="C350" s="10">
        <f>[1]Sheet1_Raw!N349</f>
        <v>21245.448144000002</v>
      </c>
      <c r="D350" s="12">
        <f t="shared" si="14"/>
        <v>20733.720809714287</v>
      </c>
      <c r="E350" s="12">
        <f t="shared" si="13"/>
        <v>213.10828314285754</v>
      </c>
    </row>
    <row r="351" spans="1:5" ht="24" x14ac:dyDescent="0.25">
      <c r="A351" s="9" t="s">
        <v>391</v>
      </c>
      <c r="B351" s="9">
        <f t="shared" si="15"/>
        <v>309</v>
      </c>
      <c r="C351" s="10">
        <f>[1]Sheet1_Raw!N350</f>
        <v>21392.174143</v>
      </c>
      <c r="D351" s="12">
        <f t="shared" si="14"/>
        <v>20943.963988857144</v>
      </c>
      <c r="E351" s="12">
        <f t="shared" si="13"/>
        <v>210.24317914285712</v>
      </c>
    </row>
    <row r="352" spans="1:5" ht="24" x14ac:dyDescent="0.25">
      <c r="A352" s="9" t="s">
        <v>392</v>
      </c>
      <c r="B352" s="9">
        <f t="shared" si="15"/>
        <v>310</v>
      </c>
      <c r="C352" s="10">
        <f>[1]Sheet1_Raw!N351</f>
        <v>21610.702985</v>
      </c>
      <c r="D352" s="12">
        <f t="shared" si="14"/>
        <v>21152.306739571428</v>
      </c>
      <c r="E352" s="12">
        <f t="shared" si="13"/>
        <v>208.34275071428419</v>
      </c>
    </row>
    <row r="353" spans="1:5" ht="24" x14ac:dyDescent="0.25">
      <c r="A353" s="9" t="s">
        <v>393</v>
      </c>
      <c r="B353" s="9">
        <f t="shared" si="15"/>
        <v>311</v>
      </c>
      <c r="C353" s="10">
        <f>[1]Sheet1_Raw!N352</f>
        <v>21928.248057000001</v>
      </c>
      <c r="D353" s="12">
        <f t="shared" si="14"/>
        <v>21322.57116742857</v>
      </c>
      <c r="E353" s="12">
        <f t="shared" si="13"/>
        <v>170.26442785714244</v>
      </c>
    </row>
    <row r="354" spans="1:5" ht="24" x14ac:dyDescent="0.25">
      <c r="A354" s="9" t="s">
        <v>394</v>
      </c>
      <c r="B354" s="9">
        <f t="shared" si="15"/>
        <v>312</v>
      </c>
      <c r="C354" s="10">
        <f>[1]Sheet1_Raw!N353</f>
        <v>22468.144946</v>
      </c>
      <c r="D354" s="12">
        <f t="shared" si="14"/>
        <v>21537.013323285715</v>
      </c>
      <c r="E354" s="12">
        <f t="shared" si="13"/>
        <v>214.44215585714483</v>
      </c>
    </row>
    <row r="355" spans="1:5" ht="24" x14ac:dyDescent="0.25">
      <c r="A355" s="9" t="s">
        <v>395</v>
      </c>
      <c r="B355" s="9">
        <f t="shared" si="15"/>
        <v>313</v>
      </c>
      <c r="C355" s="10">
        <f>[1]Sheet1_Raw!N354</f>
        <v>22695.343960999999</v>
      </c>
      <c r="D355" s="12">
        <f t="shared" si="14"/>
        <v>21780.310684714288</v>
      </c>
      <c r="E355" s="12">
        <f t="shared" si="13"/>
        <v>243.29736142857291</v>
      </c>
    </row>
    <row r="356" spans="1:5" ht="24" x14ac:dyDescent="0.25">
      <c r="A356" s="9" t="s">
        <v>396</v>
      </c>
      <c r="B356" s="9">
        <f t="shared" si="15"/>
        <v>314</v>
      </c>
      <c r="C356" s="10">
        <f>[1]Sheet1_Raw!N355</f>
        <v>22967.168163999999</v>
      </c>
      <c r="D356" s="12">
        <f t="shared" si="14"/>
        <v>22043.890057142857</v>
      </c>
      <c r="E356" s="12">
        <f t="shared" si="13"/>
        <v>263.5793724285686</v>
      </c>
    </row>
    <row r="357" spans="1:5" ht="24" x14ac:dyDescent="0.25">
      <c r="A357" s="9" t="s">
        <v>397</v>
      </c>
      <c r="B357" s="9">
        <f t="shared" si="15"/>
        <v>315</v>
      </c>
      <c r="C357" s="10">
        <f>[1]Sheet1_Raw!N356</f>
        <v>22978.458444</v>
      </c>
      <c r="D357" s="12">
        <f t="shared" si="14"/>
        <v>22291.462957142856</v>
      </c>
      <c r="E357" s="12">
        <f t="shared" si="13"/>
        <v>247.57289999999921</v>
      </c>
    </row>
    <row r="358" spans="1:5" ht="24" x14ac:dyDescent="0.25">
      <c r="A358" s="9" t="s">
        <v>398</v>
      </c>
      <c r="B358" s="9">
        <f t="shared" si="15"/>
        <v>316</v>
      </c>
      <c r="C358" s="10">
        <f>[1]Sheet1_Raw!N357</f>
        <v>23117.871961000001</v>
      </c>
      <c r="D358" s="12">
        <f t="shared" si="14"/>
        <v>22537.991216857139</v>
      </c>
      <c r="E358" s="12">
        <f t="shared" si="13"/>
        <v>246.52825971428319</v>
      </c>
    </row>
    <row r="359" spans="1:5" ht="24" x14ac:dyDescent="0.25">
      <c r="A359" s="9" t="s">
        <v>399</v>
      </c>
      <c r="B359" s="9">
        <f t="shared" si="15"/>
        <v>317</v>
      </c>
      <c r="C359" s="10">
        <f>[1]Sheet1_Raw!N358</f>
        <v>23441.931572000001</v>
      </c>
      <c r="D359" s="12">
        <f t="shared" si="14"/>
        <v>22799.595300714289</v>
      </c>
      <c r="E359" s="12">
        <f t="shared" ref="E359:E421" si="16">D359-D358</f>
        <v>261.60408385714982</v>
      </c>
    </row>
    <row r="360" spans="1:5" ht="24" x14ac:dyDescent="0.25">
      <c r="A360" s="9" t="s">
        <v>400</v>
      </c>
      <c r="B360" s="9">
        <f t="shared" si="15"/>
        <v>318</v>
      </c>
      <c r="C360" s="10">
        <f>[1]Sheet1_Raw!N359</f>
        <v>23746.411838</v>
      </c>
      <c r="D360" s="12">
        <f t="shared" si="14"/>
        <v>23059.332983714288</v>
      </c>
      <c r="E360" s="12">
        <f t="shared" si="16"/>
        <v>259.73768299999938</v>
      </c>
    </row>
    <row r="361" spans="1:5" ht="24" x14ac:dyDescent="0.25">
      <c r="A361" s="9" t="s">
        <v>401</v>
      </c>
      <c r="B361" s="9">
        <f t="shared" si="15"/>
        <v>319</v>
      </c>
      <c r="C361" s="10">
        <f>[1]Sheet1_Raw!N360</f>
        <v>24000.597956000001</v>
      </c>
      <c r="D361" s="12">
        <f t="shared" ref="D361:D421" si="17">AVERAGE(C355:C361)</f>
        <v>23278.254842285714</v>
      </c>
      <c r="E361" s="12">
        <f t="shared" si="16"/>
        <v>218.92185857142613</v>
      </c>
    </row>
    <row r="362" spans="1:5" ht="24" x14ac:dyDescent="0.25">
      <c r="A362" s="9" t="s">
        <v>402</v>
      </c>
      <c r="B362" s="9">
        <f t="shared" si="15"/>
        <v>320</v>
      </c>
      <c r="C362" s="10">
        <f>[1]Sheet1_Raw!N361</f>
        <v>24102.936957999998</v>
      </c>
      <c r="D362" s="12">
        <f t="shared" si="17"/>
        <v>23479.339556142859</v>
      </c>
      <c r="E362" s="12">
        <f t="shared" si="16"/>
        <v>201.08471385714438</v>
      </c>
    </row>
    <row r="363" spans="1:5" ht="24" x14ac:dyDescent="0.25">
      <c r="A363" s="9" t="s">
        <v>403</v>
      </c>
      <c r="B363" s="9">
        <f t="shared" si="15"/>
        <v>321</v>
      </c>
      <c r="C363" s="10">
        <f>[1]Sheet1_Raw!N362</f>
        <v>24279.401172000002</v>
      </c>
      <c r="D363" s="12">
        <f t="shared" si="17"/>
        <v>23666.801414428573</v>
      </c>
      <c r="E363" s="12">
        <f t="shared" si="16"/>
        <v>187.4618582857147</v>
      </c>
    </row>
    <row r="364" spans="1:5" ht="24" x14ac:dyDescent="0.25">
      <c r="A364" s="9" t="s">
        <v>404</v>
      </c>
      <c r="B364" s="9">
        <f t="shared" ref="B364:B421" si="18">1+B363</f>
        <v>322</v>
      </c>
      <c r="C364" s="10">
        <f>[1]Sheet1_Raw!N363</f>
        <v>24416.170762999998</v>
      </c>
      <c r="D364" s="12">
        <f t="shared" si="17"/>
        <v>23872.188888571429</v>
      </c>
      <c r="E364" s="12">
        <f t="shared" si="16"/>
        <v>205.38747414285535</v>
      </c>
    </row>
    <row r="365" spans="1:5" ht="24" x14ac:dyDescent="0.25">
      <c r="A365" s="9" t="s">
        <v>405</v>
      </c>
      <c r="B365" s="9">
        <f t="shared" si="18"/>
        <v>323</v>
      </c>
      <c r="C365" s="10">
        <f>[1]Sheet1_Raw!N364</f>
        <v>24526.370085999999</v>
      </c>
      <c r="D365" s="12">
        <f t="shared" si="17"/>
        <v>24073.402906428568</v>
      </c>
      <c r="E365" s="12">
        <f t="shared" si="16"/>
        <v>201.21401785713897</v>
      </c>
    </row>
    <row r="366" spans="1:5" ht="24" x14ac:dyDescent="0.25">
      <c r="A366" s="9" t="s">
        <v>406</v>
      </c>
      <c r="B366" s="9">
        <f t="shared" si="18"/>
        <v>324</v>
      </c>
      <c r="C366" s="10">
        <f>[1]Sheet1_Raw!N365</f>
        <v>24672.059950999999</v>
      </c>
      <c r="D366" s="12">
        <f t="shared" si="17"/>
        <v>24249.135531999997</v>
      </c>
      <c r="E366" s="12">
        <f t="shared" si="16"/>
        <v>175.7326255714288</v>
      </c>
    </row>
    <row r="367" spans="1:5" ht="24" x14ac:dyDescent="0.25">
      <c r="A367" s="9" t="s">
        <v>407</v>
      </c>
      <c r="B367" s="9">
        <f t="shared" si="18"/>
        <v>325</v>
      </c>
      <c r="C367" s="10">
        <f>[1]Sheet1_Raw!N366</f>
        <v>25017.473435</v>
      </c>
      <c r="D367" s="12">
        <f t="shared" si="17"/>
        <v>24430.715760142855</v>
      </c>
      <c r="E367" s="12">
        <f t="shared" si="16"/>
        <v>181.58022814285869</v>
      </c>
    </row>
    <row r="368" spans="1:5" ht="24" x14ac:dyDescent="0.25">
      <c r="A368" s="9" t="s">
        <v>408</v>
      </c>
      <c r="B368" s="9">
        <f t="shared" si="18"/>
        <v>326</v>
      </c>
      <c r="C368" s="10">
        <f>[1]Sheet1_Raw!N367</f>
        <v>25116.049009999999</v>
      </c>
      <c r="D368" s="12">
        <f t="shared" si="17"/>
        <v>24590.065910714282</v>
      </c>
      <c r="E368" s="12">
        <f t="shared" si="16"/>
        <v>159.35015057142664</v>
      </c>
    </row>
    <row r="369" spans="1:5" ht="24" x14ac:dyDescent="0.25">
      <c r="A369" s="9" t="s">
        <v>409</v>
      </c>
      <c r="B369" s="9">
        <f t="shared" si="18"/>
        <v>327</v>
      </c>
      <c r="C369" s="10">
        <f>[1]Sheet1_Raw!N368</f>
        <v>25310.961159999999</v>
      </c>
      <c r="D369" s="12">
        <f t="shared" si="17"/>
        <v>24762.640796714284</v>
      </c>
      <c r="E369" s="12">
        <f t="shared" si="16"/>
        <v>172.57488600000215</v>
      </c>
    </row>
    <row r="370" spans="1:5" ht="24" x14ac:dyDescent="0.25">
      <c r="A370" s="9" t="s">
        <v>410</v>
      </c>
      <c r="B370" s="9">
        <f t="shared" si="18"/>
        <v>328</v>
      </c>
      <c r="C370" s="10">
        <f>[1]Sheet1_Raw!N369</f>
        <v>25458.997211000002</v>
      </c>
      <c r="D370" s="12">
        <f t="shared" si="17"/>
        <v>24931.154516571431</v>
      </c>
      <c r="E370" s="12">
        <f t="shared" si="16"/>
        <v>168.5137198571465</v>
      </c>
    </row>
    <row r="371" spans="1:5" ht="24" x14ac:dyDescent="0.25">
      <c r="A371" s="9" t="s">
        <v>411</v>
      </c>
      <c r="B371" s="9">
        <f t="shared" si="18"/>
        <v>329</v>
      </c>
      <c r="C371" s="10">
        <f>[1]Sheet1_Raw!N370</f>
        <v>25579.021936000001</v>
      </c>
      <c r="D371" s="12">
        <f t="shared" si="17"/>
        <v>25097.276112714288</v>
      </c>
      <c r="E371" s="12">
        <f t="shared" si="16"/>
        <v>166.12159614285702</v>
      </c>
    </row>
    <row r="372" spans="1:5" ht="24" x14ac:dyDescent="0.25">
      <c r="A372" s="9" t="s">
        <v>412</v>
      </c>
      <c r="B372" s="9">
        <f t="shared" si="18"/>
        <v>330</v>
      </c>
      <c r="C372" s="10">
        <f>[1]Sheet1_Raw!N371</f>
        <v>25661.043197999999</v>
      </c>
      <c r="D372" s="12">
        <f t="shared" si="17"/>
        <v>25259.372271571428</v>
      </c>
      <c r="E372" s="12">
        <f t="shared" si="16"/>
        <v>162.09615885714084</v>
      </c>
    </row>
    <row r="373" spans="1:5" ht="24" x14ac:dyDescent="0.25">
      <c r="A373" s="9" t="s">
        <v>413</v>
      </c>
      <c r="B373" s="9">
        <f t="shared" si="18"/>
        <v>331</v>
      </c>
      <c r="C373" s="10">
        <f>[1]Sheet1_Raw!N372</f>
        <v>25772.838404999999</v>
      </c>
      <c r="D373" s="12">
        <f t="shared" si="17"/>
        <v>25416.62633642857</v>
      </c>
      <c r="E373" s="12">
        <f t="shared" si="16"/>
        <v>157.2540648571412</v>
      </c>
    </row>
    <row r="374" spans="1:5" ht="24" x14ac:dyDescent="0.25">
      <c r="A374" s="9" t="s">
        <v>414</v>
      </c>
      <c r="B374" s="9">
        <f t="shared" si="18"/>
        <v>332</v>
      </c>
      <c r="C374" s="10">
        <f>[1]Sheet1_Raw!N373</f>
        <v>25959.056562999998</v>
      </c>
      <c r="D374" s="12">
        <f t="shared" si="17"/>
        <v>25551.138211857142</v>
      </c>
      <c r="E374" s="12">
        <f t="shared" si="16"/>
        <v>134.51187542857224</v>
      </c>
    </row>
    <row r="375" spans="1:5" ht="24" x14ac:dyDescent="0.25">
      <c r="A375" s="9" t="s">
        <v>415</v>
      </c>
      <c r="B375" s="9">
        <f t="shared" si="18"/>
        <v>333</v>
      </c>
      <c r="C375" s="10">
        <f>[1]Sheet1_Raw!N374</f>
        <v>26136.306809000002</v>
      </c>
      <c r="D375" s="12">
        <f t="shared" si="17"/>
        <v>25696.889326</v>
      </c>
      <c r="E375" s="12">
        <f t="shared" si="16"/>
        <v>145.75111414285857</v>
      </c>
    </row>
    <row r="376" spans="1:5" ht="24" x14ac:dyDescent="0.25">
      <c r="A376" s="9" t="s">
        <v>416</v>
      </c>
      <c r="B376" s="9">
        <f t="shared" si="18"/>
        <v>334</v>
      </c>
      <c r="C376" s="10">
        <f>[1]Sheet1_Raw!N375</f>
        <v>26289.118600999998</v>
      </c>
      <c r="D376" s="12">
        <f t="shared" si="17"/>
        <v>25836.626103285711</v>
      </c>
      <c r="E376" s="12">
        <f t="shared" si="16"/>
        <v>139.73677728571056</v>
      </c>
    </row>
    <row r="377" spans="1:5" ht="24" x14ac:dyDescent="0.25">
      <c r="A377" s="9" t="s">
        <v>417</v>
      </c>
      <c r="B377" s="9">
        <f t="shared" si="18"/>
        <v>335</v>
      </c>
      <c r="C377" s="10">
        <f>[1]Sheet1_Raw!N376</f>
        <v>26497.750584000001</v>
      </c>
      <c r="D377" s="12">
        <f t="shared" si="17"/>
        <v>25985.019442285713</v>
      </c>
      <c r="E377" s="12">
        <f t="shared" si="16"/>
        <v>148.39333900000202</v>
      </c>
    </row>
    <row r="378" spans="1:5" ht="24" x14ac:dyDescent="0.25">
      <c r="A378" s="9" t="s">
        <v>418</v>
      </c>
      <c r="B378" s="9">
        <f t="shared" si="18"/>
        <v>336</v>
      </c>
      <c r="C378" s="10">
        <f>[1]Sheet1_Raw!N377</f>
        <v>26506.658949000001</v>
      </c>
      <c r="D378" s="12">
        <f t="shared" si="17"/>
        <v>26117.53901557143</v>
      </c>
      <c r="E378" s="12">
        <f t="shared" si="16"/>
        <v>132.51957328571734</v>
      </c>
    </row>
    <row r="379" spans="1:5" ht="24" x14ac:dyDescent="0.25">
      <c r="A379" s="9" t="s">
        <v>419</v>
      </c>
      <c r="B379" s="9">
        <f t="shared" si="18"/>
        <v>337</v>
      </c>
      <c r="C379" s="10">
        <f>[1]Sheet1_Raw!N378</f>
        <v>26586.072013000001</v>
      </c>
      <c r="D379" s="12">
        <f t="shared" si="17"/>
        <v>26249.685989142858</v>
      </c>
      <c r="E379" s="12">
        <f t="shared" si="16"/>
        <v>132.14697357142722</v>
      </c>
    </row>
    <row r="380" spans="1:5" ht="24" x14ac:dyDescent="0.25">
      <c r="A380" s="9" t="s">
        <v>420</v>
      </c>
      <c r="B380" s="9">
        <f t="shared" si="18"/>
        <v>338</v>
      </c>
      <c r="C380" s="10">
        <f>[1]Sheet1_Raw!N379</f>
        <v>26677.656665999999</v>
      </c>
      <c r="D380" s="12">
        <f t="shared" si="17"/>
        <v>26378.945740714287</v>
      </c>
      <c r="E380" s="12">
        <f t="shared" si="16"/>
        <v>129.25975157142966</v>
      </c>
    </row>
    <row r="381" spans="1:5" ht="24" x14ac:dyDescent="0.25">
      <c r="A381" s="9" t="s">
        <v>421</v>
      </c>
      <c r="B381" s="9">
        <f t="shared" si="18"/>
        <v>339</v>
      </c>
      <c r="C381" s="10">
        <f>[1]Sheet1_Raw!N380</f>
        <v>26826.371564000001</v>
      </c>
      <c r="D381" s="12">
        <f t="shared" si="17"/>
        <v>26502.847883714283</v>
      </c>
      <c r="E381" s="12">
        <f t="shared" si="16"/>
        <v>123.9021429999957</v>
      </c>
    </row>
    <row r="382" spans="1:5" ht="24" x14ac:dyDescent="0.25">
      <c r="A382" s="9" t="s">
        <v>422</v>
      </c>
      <c r="B382" s="9">
        <f t="shared" si="18"/>
        <v>340</v>
      </c>
      <c r="C382" s="10">
        <f>[1]Sheet1_Raw!N381</f>
        <v>26981.577181000001</v>
      </c>
      <c r="D382" s="12">
        <f t="shared" si="17"/>
        <v>26623.600794000002</v>
      </c>
      <c r="E382" s="12">
        <f t="shared" si="16"/>
        <v>120.75291028571883</v>
      </c>
    </row>
    <row r="383" spans="1:5" ht="24" x14ac:dyDescent="0.25">
      <c r="A383" s="9" t="s">
        <v>423</v>
      </c>
      <c r="B383" s="9">
        <f t="shared" si="18"/>
        <v>341</v>
      </c>
      <c r="C383" s="10">
        <f>[1]Sheet1_Raw!N382</f>
        <v>27110.617456</v>
      </c>
      <c r="D383" s="12">
        <f t="shared" si="17"/>
        <v>26740.957773285714</v>
      </c>
      <c r="E383" s="12">
        <f t="shared" si="16"/>
        <v>117.35697928571244</v>
      </c>
    </row>
    <row r="384" spans="1:5" ht="24" x14ac:dyDescent="0.25">
      <c r="A384" s="9" t="s">
        <v>424</v>
      </c>
      <c r="B384" s="9">
        <f t="shared" si="18"/>
        <v>342</v>
      </c>
      <c r="C384" s="10">
        <f>[1]Sheet1_Raw!N383</f>
        <v>27213.420932000001</v>
      </c>
      <c r="D384" s="12">
        <f t="shared" si="17"/>
        <v>26843.196394428574</v>
      </c>
      <c r="E384" s="12">
        <f t="shared" si="16"/>
        <v>102.23862114286021</v>
      </c>
    </row>
    <row r="385" spans="1:5" ht="24" x14ac:dyDescent="0.25">
      <c r="A385" s="9" t="s">
        <v>425</v>
      </c>
      <c r="B385" s="9">
        <f t="shared" si="18"/>
        <v>343</v>
      </c>
      <c r="C385" s="10">
        <f>[1]Sheet1_Raw!N384</f>
        <v>27292.857814999999</v>
      </c>
      <c r="D385" s="12">
        <f t="shared" si="17"/>
        <v>26955.510518142859</v>
      </c>
      <c r="E385" s="12">
        <f t="shared" si="16"/>
        <v>112.31412371428451</v>
      </c>
    </row>
    <row r="386" spans="1:5" ht="24" x14ac:dyDescent="0.25">
      <c r="A386" s="9" t="s">
        <v>426</v>
      </c>
      <c r="B386" s="9">
        <f t="shared" si="18"/>
        <v>344</v>
      </c>
      <c r="C386" s="10">
        <f>[1]Sheet1_Raw!N385</f>
        <v>27348.237352</v>
      </c>
      <c r="D386" s="12">
        <f t="shared" si="17"/>
        <v>27064.391280857144</v>
      </c>
      <c r="E386" s="12">
        <f t="shared" si="16"/>
        <v>108.88076271428508</v>
      </c>
    </row>
    <row r="387" spans="1:5" ht="24" x14ac:dyDescent="0.25">
      <c r="A387" s="9" t="s">
        <v>427</v>
      </c>
      <c r="B387" s="9">
        <f t="shared" si="18"/>
        <v>345</v>
      </c>
      <c r="C387" s="10">
        <f>[1]Sheet1_Raw!N386</f>
        <v>27416.455414</v>
      </c>
      <c r="D387" s="12">
        <f t="shared" si="17"/>
        <v>27169.933959142858</v>
      </c>
      <c r="E387" s="12">
        <f t="shared" si="16"/>
        <v>105.54267828571392</v>
      </c>
    </row>
    <row r="388" spans="1:5" ht="24" x14ac:dyDescent="0.25">
      <c r="A388" s="9" t="s">
        <v>428</v>
      </c>
      <c r="B388" s="9">
        <f t="shared" si="18"/>
        <v>346</v>
      </c>
      <c r="C388" s="10">
        <f>[1]Sheet1_Raw!N387</f>
        <v>27526.571370000001</v>
      </c>
      <c r="D388" s="12">
        <f t="shared" si="17"/>
        <v>27269.962502857143</v>
      </c>
      <c r="E388" s="12">
        <f t="shared" si="16"/>
        <v>100.02854371428475</v>
      </c>
    </row>
    <row r="389" spans="1:5" ht="24" x14ac:dyDescent="0.25">
      <c r="A389" s="9" t="s">
        <v>429</v>
      </c>
      <c r="B389" s="9">
        <f t="shared" si="18"/>
        <v>347</v>
      </c>
      <c r="C389" s="10">
        <f>[1]Sheet1_Raw!N388</f>
        <v>27644.809657999998</v>
      </c>
      <c r="D389" s="12">
        <f t="shared" si="17"/>
        <v>27364.709999571431</v>
      </c>
      <c r="E389" s="12">
        <f t="shared" si="16"/>
        <v>94.74749671428799</v>
      </c>
    </row>
    <row r="390" spans="1:5" ht="24" x14ac:dyDescent="0.25">
      <c r="A390" s="9" t="s">
        <v>430</v>
      </c>
      <c r="B390" s="9">
        <f t="shared" si="18"/>
        <v>348</v>
      </c>
      <c r="C390" s="10">
        <f>[1]Sheet1_Raw!N389</f>
        <v>27754.342044000001</v>
      </c>
      <c r="D390" s="12">
        <f t="shared" si="17"/>
        <v>27456.670654999998</v>
      </c>
      <c r="E390" s="12">
        <f t="shared" si="16"/>
        <v>91.960655428567406</v>
      </c>
    </row>
    <row r="391" spans="1:5" ht="24" x14ac:dyDescent="0.25">
      <c r="A391" s="9" t="s">
        <v>431</v>
      </c>
      <c r="B391" s="9">
        <f t="shared" si="18"/>
        <v>349</v>
      </c>
      <c r="C391" s="10">
        <f>[1]Sheet1_Raw!N390</f>
        <v>27831.563747</v>
      </c>
      <c r="D391" s="12">
        <f t="shared" si="17"/>
        <v>27544.976771428574</v>
      </c>
      <c r="E391" s="12">
        <f t="shared" si="16"/>
        <v>88.306116428575478</v>
      </c>
    </row>
    <row r="392" spans="1:5" ht="24" x14ac:dyDescent="0.25">
      <c r="A392" s="9" t="s">
        <v>432</v>
      </c>
      <c r="B392" s="9">
        <f t="shared" si="18"/>
        <v>350</v>
      </c>
      <c r="C392" s="10">
        <f>[1]Sheet1_Raw!N391</f>
        <v>27889.182283999999</v>
      </c>
      <c r="D392" s="12">
        <f t="shared" si="17"/>
        <v>27630.165981285714</v>
      </c>
      <c r="E392" s="12">
        <f t="shared" si="16"/>
        <v>85.189209857140668</v>
      </c>
    </row>
    <row r="393" spans="1:5" ht="24" x14ac:dyDescent="0.25">
      <c r="A393" s="9" t="s">
        <v>433</v>
      </c>
      <c r="B393" s="9">
        <f t="shared" si="18"/>
        <v>351</v>
      </c>
      <c r="C393" s="10">
        <f>[1]Sheet1_Raw!N392</f>
        <v>27950.302237</v>
      </c>
      <c r="D393" s="12">
        <f t="shared" si="17"/>
        <v>27716.175250571428</v>
      </c>
      <c r="E393" s="12">
        <f t="shared" si="16"/>
        <v>86.009269285714254</v>
      </c>
    </row>
    <row r="394" spans="1:5" ht="24" x14ac:dyDescent="0.25">
      <c r="A394" s="9" t="s">
        <v>434</v>
      </c>
      <c r="B394" s="9">
        <f t="shared" si="18"/>
        <v>352</v>
      </c>
      <c r="C394" s="10">
        <f>[1]Sheet1_Raw!N393</f>
        <v>28020.449649999999</v>
      </c>
      <c r="D394" s="12">
        <f t="shared" si="17"/>
        <v>27802.460141428572</v>
      </c>
      <c r="E394" s="12">
        <f t="shared" si="16"/>
        <v>86.284890857143182</v>
      </c>
    </row>
    <row r="395" spans="1:5" ht="24" x14ac:dyDescent="0.25">
      <c r="A395" s="9" t="s">
        <v>435</v>
      </c>
      <c r="B395" s="9">
        <f t="shared" si="18"/>
        <v>353</v>
      </c>
      <c r="C395" s="10">
        <f>[1]Sheet1_Raw!N394</f>
        <v>28134.757777999999</v>
      </c>
      <c r="D395" s="12">
        <f t="shared" si="17"/>
        <v>27889.343914000001</v>
      </c>
      <c r="E395" s="12">
        <f t="shared" si="16"/>
        <v>86.88377257142929</v>
      </c>
    </row>
    <row r="396" spans="1:5" ht="24" x14ac:dyDescent="0.25">
      <c r="A396" s="9" t="s">
        <v>436</v>
      </c>
      <c r="B396" s="9">
        <f t="shared" si="18"/>
        <v>354</v>
      </c>
      <c r="C396" s="10">
        <f>[1]Sheet1_Raw!N395</f>
        <v>28252.007570999998</v>
      </c>
      <c r="D396" s="12">
        <f t="shared" si="17"/>
        <v>27976.086472999999</v>
      </c>
      <c r="E396" s="12">
        <f t="shared" si="16"/>
        <v>86.742558999998437</v>
      </c>
    </row>
    <row r="397" spans="1:5" ht="24" x14ac:dyDescent="0.25">
      <c r="A397" s="9" t="s">
        <v>437</v>
      </c>
      <c r="B397" s="9">
        <f t="shared" si="18"/>
        <v>355</v>
      </c>
      <c r="C397" s="10">
        <f>[1]Sheet1_Raw!N396</f>
        <v>28359.789250000002</v>
      </c>
      <c r="D397" s="12">
        <f t="shared" si="17"/>
        <v>28062.578931</v>
      </c>
      <c r="E397" s="12">
        <f t="shared" si="16"/>
        <v>86.492458000000624</v>
      </c>
    </row>
    <row r="398" spans="1:5" ht="24" x14ac:dyDescent="0.25">
      <c r="A398" s="9" t="s">
        <v>438</v>
      </c>
      <c r="B398" s="9">
        <f t="shared" si="18"/>
        <v>356</v>
      </c>
      <c r="C398" s="10">
        <f>[1]Sheet1_Raw!N397</f>
        <v>28445.085646</v>
      </c>
      <c r="D398" s="12">
        <f t="shared" si="17"/>
        <v>28150.224916571427</v>
      </c>
      <c r="E398" s="12">
        <f t="shared" si="16"/>
        <v>87.645985571427445</v>
      </c>
    </row>
    <row r="399" spans="1:5" ht="24" x14ac:dyDescent="0.25">
      <c r="A399" s="9" t="s">
        <v>439</v>
      </c>
      <c r="B399" s="9">
        <f t="shared" si="18"/>
        <v>357</v>
      </c>
      <c r="C399" s="10">
        <f>[1]Sheet1_Raw!N398</f>
        <v>28517.662612</v>
      </c>
      <c r="D399" s="12">
        <f t="shared" si="17"/>
        <v>28240.007820571424</v>
      </c>
      <c r="E399" s="12">
        <f t="shared" si="16"/>
        <v>89.782903999996051</v>
      </c>
    </row>
    <row r="400" spans="1:5" ht="24" x14ac:dyDescent="0.25">
      <c r="A400" s="9" t="s">
        <v>440</v>
      </c>
      <c r="B400" s="9">
        <f t="shared" si="18"/>
        <v>358</v>
      </c>
      <c r="C400" s="10">
        <f>[1]Sheet1_Raw!N399</f>
        <v>28577.019948000001</v>
      </c>
      <c r="D400" s="12">
        <f t="shared" si="17"/>
        <v>28329.538922142856</v>
      </c>
      <c r="E400" s="12">
        <f t="shared" si="16"/>
        <v>89.531101571432373</v>
      </c>
    </row>
    <row r="401" spans="1:5" ht="24" x14ac:dyDescent="0.25">
      <c r="A401" s="9" t="s">
        <v>441</v>
      </c>
      <c r="B401" s="9">
        <f t="shared" si="18"/>
        <v>359</v>
      </c>
      <c r="C401" s="10">
        <f>[1]Sheet1_Raw!N400</f>
        <v>28645.666754000002</v>
      </c>
      <c r="D401" s="12">
        <f t="shared" si="17"/>
        <v>28418.85565128571</v>
      </c>
      <c r="E401" s="12">
        <f t="shared" si="16"/>
        <v>89.316729142854456</v>
      </c>
    </row>
    <row r="402" spans="1:5" ht="24" x14ac:dyDescent="0.25">
      <c r="A402" s="9" t="s">
        <v>442</v>
      </c>
      <c r="B402" s="9">
        <f t="shared" si="18"/>
        <v>360</v>
      </c>
      <c r="C402" s="10">
        <f>[1]Sheet1_Raw!N401</f>
        <v>28773.980544999999</v>
      </c>
      <c r="D402" s="12">
        <f t="shared" si="17"/>
        <v>28510.173189428569</v>
      </c>
      <c r="E402" s="12">
        <f t="shared" si="16"/>
        <v>91.317538142859121</v>
      </c>
    </row>
    <row r="403" spans="1:5" ht="24" x14ac:dyDescent="0.25">
      <c r="A403" s="9" t="s">
        <v>443</v>
      </c>
      <c r="B403" s="9">
        <f t="shared" si="18"/>
        <v>361</v>
      </c>
      <c r="C403" s="10">
        <f>[1]Sheet1_Raw!N402</f>
        <v>28905.367007000001</v>
      </c>
      <c r="D403" s="12">
        <f t="shared" si="17"/>
        <v>28603.510251714288</v>
      </c>
      <c r="E403" s="12">
        <f t="shared" si="16"/>
        <v>93.337062285718275</v>
      </c>
    </row>
    <row r="404" spans="1:5" ht="24" x14ac:dyDescent="0.25">
      <c r="A404" s="9" t="s">
        <v>444</v>
      </c>
      <c r="B404" s="9">
        <f t="shared" si="18"/>
        <v>362</v>
      </c>
      <c r="C404" s="10">
        <f>[1]Sheet1_Raw!N403</f>
        <v>29017.757693</v>
      </c>
      <c r="D404" s="12">
        <f t="shared" si="17"/>
        <v>28697.50574357143</v>
      </c>
      <c r="E404" s="12">
        <f t="shared" si="16"/>
        <v>93.995491857142042</v>
      </c>
    </row>
    <row r="405" spans="1:5" ht="24" x14ac:dyDescent="0.25">
      <c r="A405" s="9" t="s">
        <v>445</v>
      </c>
      <c r="B405" s="9">
        <f t="shared" si="18"/>
        <v>363</v>
      </c>
      <c r="C405" s="10">
        <f>[1]Sheet1_Raw!N404</f>
        <v>29109.116064000002</v>
      </c>
      <c r="D405" s="12">
        <f t="shared" si="17"/>
        <v>28792.367231857144</v>
      </c>
      <c r="E405" s="12">
        <f t="shared" si="16"/>
        <v>94.861488285714586</v>
      </c>
    </row>
    <row r="406" spans="1:5" ht="24" x14ac:dyDescent="0.25">
      <c r="A406" s="9" t="s">
        <v>446</v>
      </c>
      <c r="B406" s="9">
        <f t="shared" si="18"/>
        <v>364</v>
      </c>
      <c r="C406" s="10">
        <f>[1]Sheet1_Raw!N405</f>
        <v>29181.978859999999</v>
      </c>
      <c r="D406" s="12">
        <f t="shared" si="17"/>
        <v>28887.269552999998</v>
      </c>
      <c r="E406" s="12">
        <f t="shared" si="16"/>
        <v>94.902321142853907</v>
      </c>
    </row>
    <row r="407" spans="1:5" ht="24" x14ac:dyDescent="0.25">
      <c r="A407" s="9" t="s">
        <v>447</v>
      </c>
      <c r="B407" s="9">
        <f t="shared" si="18"/>
        <v>365</v>
      </c>
      <c r="C407" s="10">
        <f>[1]Sheet1_Raw!N406</f>
        <v>29244.789973999999</v>
      </c>
      <c r="D407" s="12">
        <f t="shared" si="17"/>
        <v>28982.665270999998</v>
      </c>
      <c r="E407" s="12">
        <f t="shared" si="16"/>
        <v>95.395717999999761</v>
      </c>
    </row>
    <row r="408" spans="1:5" ht="24" x14ac:dyDescent="0.25">
      <c r="A408" s="9" t="s">
        <v>448</v>
      </c>
      <c r="B408" s="9">
        <f t="shared" si="18"/>
        <v>366</v>
      </c>
      <c r="C408" s="10">
        <f>[1]Sheet1_Raw!N407</f>
        <v>29322.106951999998</v>
      </c>
      <c r="D408" s="12">
        <f t="shared" si="17"/>
        <v>29079.299584999997</v>
      </c>
      <c r="E408" s="12">
        <f t="shared" si="16"/>
        <v>96.634313999998994</v>
      </c>
    </row>
    <row r="409" spans="1:5" ht="24" x14ac:dyDescent="0.25">
      <c r="A409" s="9" t="s">
        <v>449</v>
      </c>
      <c r="B409" s="9">
        <f t="shared" si="18"/>
        <v>367</v>
      </c>
      <c r="C409" s="10">
        <f>[1]Sheet1_Raw!N408</f>
        <v>29451.349689999999</v>
      </c>
      <c r="D409" s="12">
        <f t="shared" si="17"/>
        <v>29176.066605714288</v>
      </c>
      <c r="E409" s="12">
        <f t="shared" si="16"/>
        <v>96.767020714290993</v>
      </c>
    </row>
    <row r="410" spans="1:5" ht="24" x14ac:dyDescent="0.25">
      <c r="A410" s="9" t="s">
        <v>450</v>
      </c>
      <c r="B410" s="9">
        <f t="shared" si="18"/>
        <v>368</v>
      </c>
      <c r="C410" s="10">
        <f>[1]Sheet1_Raw!N409</f>
        <v>29587.035510000002</v>
      </c>
      <c r="D410" s="12">
        <f t="shared" si="17"/>
        <v>29273.447820428566</v>
      </c>
      <c r="E410" s="12">
        <f t="shared" si="16"/>
        <v>97.38121471427803</v>
      </c>
    </row>
    <row r="411" spans="1:5" ht="24" x14ac:dyDescent="0.25">
      <c r="A411" s="9" t="s">
        <v>451</v>
      </c>
      <c r="B411" s="9">
        <f t="shared" si="18"/>
        <v>369</v>
      </c>
      <c r="C411" s="10">
        <f>[1]Sheet1_Raw!N410</f>
        <v>29701.141175000001</v>
      </c>
      <c r="D411" s="12">
        <f t="shared" si="17"/>
        <v>29371.074032142857</v>
      </c>
      <c r="E411" s="12">
        <f t="shared" si="16"/>
        <v>97.626211714290548</v>
      </c>
    </row>
    <row r="412" spans="1:5" ht="24" x14ac:dyDescent="0.25">
      <c r="A412" s="9" t="s">
        <v>452</v>
      </c>
      <c r="B412" s="9">
        <f t="shared" si="18"/>
        <v>370</v>
      </c>
      <c r="C412" s="10">
        <f>[1]Sheet1_Raw!N411</f>
        <v>29799.561925000002</v>
      </c>
      <c r="D412" s="12">
        <f t="shared" si="17"/>
        <v>29469.709155142857</v>
      </c>
      <c r="E412" s="12">
        <f t="shared" si="16"/>
        <v>98.635123000000021</v>
      </c>
    </row>
    <row r="413" spans="1:5" ht="24" x14ac:dyDescent="0.25">
      <c r="A413" s="9" t="s">
        <v>453</v>
      </c>
      <c r="B413" s="9">
        <f t="shared" si="18"/>
        <v>371</v>
      </c>
      <c r="C413" s="10">
        <f>[1]Sheet1_Raw!N412</f>
        <v>29877.021819000001</v>
      </c>
      <c r="D413" s="12">
        <f t="shared" si="17"/>
        <v>29569.001006428578</v>
      </c>
      <c r="E413" s="12">
        <f t="shared" si="16"/>
        <v>99.29185128572135</v>
      </c>
    </row>
    <row r="414" spans="1:5" ht="24" x14ac:dyDescent="0.25">
      <c r="A414" s="9" t="s">
        <v>454</v>
      </c>
      <c r="B414" s="9">
        <f t="shared" si="18"/>
        <v>372</v>
      </c>
      <c r="C414" s="10">
        <f>[1]Sheet1_Raw!N413</f>
        <v>29938.106043</v>
      </c>
      <c r="D414" s="12">
        <f t="shared" si="17"/>
        <v>29668.046159142861</v>
      </c>
      <c r="E414" s="12">
        <f t="shared" si="16"/>
        <v>99.045152714283176</v>
      </c>
    </row>
    <row r="415" spans="1:5" ht="24" x14ac:dyDescent="0.25">
      <c r="A415" s="9" t="s">
        <v>455</v>
      </c>
      <c r="B415" s="9">
        <f t="shared" si="18"/>
        <v>373</v>
      </c>
      <c r="C415" s="10">
        <f>[1]Sheet1_Raw!N414</f>
        <v>30019.496098</v>
      </c>
      <c r="D415" s="12">
        <f t="shared" si="17"/>
        <v>29767.673180000005</v>
      </c>
      <c r="E415" s="12">
        <f t="shared" si="16"/>
        <v>99.627020857144089</v>
      </c>
    </row>
    <row r="416" spans="1:5" ht="24" x14ac:dyDescent="0.25">
      <c r="A416" s="9" t="s">
        <v>456</v>
      </c>
      <c r="B416" s="9">
        <f t="shared" si="18"/>
        <v>374</v>
      </c>
      <c r="C416" s="10">
        <f>[1]Sheet1_Raw!N415</f>
        <v>30271.538492</v>
      </c>
      <c r="D416" s="12">
        <f t="shared" si="17"/>
        <v>29884.84300885714</v>
      </c>
      <c r="E416" s="12">
        <f t="shared" si="16"/>
        <v>117.16982885713514</v>
      </c>
    </row>
    <row r="417" spans="1:5" ht="24" x14ac:dyDescent="0.25">
      <c r="A417" s="9" t="s">
        <v>457</v>
      </c>
      <c r="B417" s="9">
        <f t="shared" si="18"/>
        <v>375</v>
      </c>
      <c r="C417" s="10">
        <f>[1]Sheet1_Raw!N416</f>
        <v>30328.049438999999</v>
      </c>
      <c r="D417" s="12">
        <f t="shared" si="17"/>
        <v>29990.70214157143</v>
      </c>
      <c r="E417" s="12">
        <f t="shared" si="16"/>
        <v>105.85913271428944</v>
      </c>
    </row>
    <row r="418" spans="1:5" ht="24" x14ac:dyDescent="0.25">
      <c r="A418" s="9" t="s">
        <v>458</v>
      </c>
      <c r="B418" s="9">
        <f t="shared" si="18"/>
        <v>376</v>
      </c>
      <c r="C418" s="10">
        <f>[1]Sheet1_Raw!N417</f>
        <v>30480.134747</v>
      </c>
      <c r="D418" s="12">
        <f t="shared" si="17"/>
        <v>30101.98693757143</v>
      </c>
      <c r="E418" s="12">
        <f t="shared" si="16"/>
        <v>111.28479599999991</v>
      </c>
    </row>
    <row r="419" spans="1:5" ht="24" x14ac:dyDescent="0.25">
      <c r="A419" s="9" t="s">
        <v>459</v>
      </c>
      <c r="B419" s="9">
        <f t="shared" si="18"/>
        <v>377</v>
      </c>
      <c r="C419" s="10">
        <f>[1]Sheet1_Raw!N418</f>
        <v>30605.995165</v>
      </c>
      <c r="D419" s="12">
        <f t="shared" si="17"/>
        <v>30217.191686142854</v>
      </c>
      <c r="E419" s="12">
        <f t="shared" si="16"/>
        <v>115.20474857142472</v>
      </c>
    </row>
    <row r="420" spans="1:5" ht="24" x14ac:dyDescent="0.25">
      <c r="A420" s="9" t="s">
        <v>460</v>
      </c>
      <c r="B420" s="9">
        <f t="shared" si="18"/>
        <v>378</v>
      </c>
      <c r="C420" s="10">
        <f>[1]Sheet1_Raw!N419</f>
        <v>30712.919354000001</v>
      </c>
      <c r="D420" s="12">
        <f t="shared" si="17"/>
        <v>30336.605619714286</v>
      </c>
      <c r="E420" s="12">
        <f t="shared" si="16"/>
        <v>119.4139335714317</v>
      </c>
    </row>
    <row r="421" spans="1:5" ht="24" x14ac:dyDescent="0.25">
      <c r="A421" s="9" t="s">
        <v>461</v>
      </c>
      <c r="B421" s="9">
        <f t="shared" si="18"/>
        <v>379</v>
      </c>
      <c r="C421" s="10">
        <f>[1]Sheet1_Raw!N420</f>
        <v>30790.843721000001</v>
      </c>
      <c r="D421" s="12">
        <f t="shared" si="17"/>
        <v>30458.425288000002</v>
      </c>
      <c r="E421" s="12">
        <f t="shared" si="16"/>
        <v>121.81966828571603</v>
      </c>
    </row>
  </sheetData>
  <mergeCells count="2">
    <mergeCell ref="A1:B1"/>
    <mergeCell ref="F2:K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84"/>
  <sheetViews>
    <sheetView tabSelected="1" topLeftCell="C1" zoomScale="80" zoomScaleNormal="80" workbookViewId="0">
      <selection activeCell="W6" sqref="W6"/>
    </sheetView>
  </sheetViews>
  <sheetFormatPr defaultRowHeight="15" x14ac:dyDescent="0.25"/>
  <cols>
    <col min="6" max="6" width="12" bestFit="1" customWidth="1"/>
    <col min="7" max="8" width="12" customWidth="1"/>
    <col min="9" max="9" width="12" bestFit="1" customWidth="1"/>
    <col min="15" max="15" width="12" bestFit="1" customWidth="1"/>
    <col min="16" max="17" width="12" customWidth="1"/>
    <col min="18" max="18" width="12.140625" bestFit="1" customWidth="1"/>
    <col min="19" max="19" width="12.42578125" bestFit="1" customWidth="1"/>
    <col min="22" max="22" width="16.42578125" bestFit="1" customWidth="1"/>
    <col min="23" max="23" width="12.28515625" bestFit="1" customWidth="1"/>
    <col min="24" max="26" width="9" bestFit="1" customWidth="1"/>
    <col min="28" max="28" width="11.5703125" bestFit="1" customWidth="1"/>
    <col min="29" max="29" width="12.42578125" customWidth="1"/>
    <col min="30" max="30" width="11.5703125" bestFit="1" customWidth="1"/>
  </cols>
  <sheetData>
    <row r="1" spans="1:35" ht="18" x14ac:dyDescent="0.35">
      <c r="C1" s="28" t="s">
        <v>18</v>
      </c>
      <c r="D1" s="28"/>
      <c r="E1" s="28"/>
      <c r="F1" s="28"/>
      <c r="G1" s="28"/>
      <c r="H1" s="28"/>
      <c r="I1" s="28"/>
      <c r="J1" s="28"/>
      <c r="L1" s="28" t="s">
        <v>19</v>
      </c>
      <c r="M1" s="28"/>
      <c r="N1" s="28"/>
      <c r="O1" s="28"/>
      <c r="P1" s="28"/>
      <c r="Q1" s="28"/>
      <c r="R1" s="28"/>
      <c r="S1" s="28"/>
    </row>
    <row r="2" spans="1:35" ht="14.45" x14ac:dyDescent="0.3">
      <c r="A2" t="s">
        <v>30</v>
      </c>
      <c r="B2" t="s">
        <v>9</v>
      </c>
      <c r="C2" t="s">
        <v>463</v>
      </c>
      <c r="D2" t="s">
        <v>20</v>
      </c>
      <c r="E2" t="s">
        <v>8</v>
      </c>
      <c r="F2" t="s">
        <v>2</v>
      </c>
      <c r="I2" t="s">
        <v>4</v>
      </c>
      <c r="J2" t="s">
        <v>3</v>
      </c>
      <c r="L2" t="s">
        <v>0</v>
      </c>
      <c r="M2" t="s">
        <v>21</v>
      </c>
      <c r="N2" t="s">
        <v>8</v>
      </c>
      <c r="O2" t="s">
        <v>2</v>
      </c>
      <c r="R2" t="s">
        <v>4</v>
      </c>
      <c r="S2" t="s">
        <v>3</v>
      </c>
      <c r="V2" t="s">
        <v>7</v>
      </c>
      <c r="X2" t="s">
        <v>10</v>
      </c>
      <c r="Y2" t="s">
        <v>29</v>
      </c>
      <c r="Z2" t="s">
        <v>1</v>
      </c>
    </row>
    <row r="3" spans="1:35" x14ac:dyDescent="0.25">
      <c r="A3">
        <f>Input!G4</f>
        <v>0</v>
      </c>
      <c r="B3">
        <f>A3-$A$3</f>
        <v>0</v>
      </c>
      <c r="C3" s="4">
        <f>Input!I4</f>
        <v>0.76304542857142843</v>
      </c>
      <c r="D3">
        <f>C3-$C$3</f>
        <v>0</v>
      </c>
      <c r="E3">
        <f t="shared" ref="E3:E34" si="0">(_Ac/(1+EXP(-1*(B3-_Muc)/_sc)))</f>
        <v>161.13568954897588</v>
      </c>
      <c r="F3">
        <f>(D3-E3)^2</f>
        <v>25964.710446423935</v>
      </c>
      <c r="G3">
        <f>(E3-$H$4)^2</f>
        <v>9040.4976306918597</v>
      </c>
      <c r="H3" s="2" t="s">
        <v>11</v>
      </c>
      <c r="I3" s="16">
        <f>SUM(F3:F167)</f>
        <v>61781458.945221774</v>
      </c>
      <c r="J3">
        <f>1-(I3/I5)</f>
        <v>0.2414006148832738</v>
      </c>
      <c r="L3">
        <f>Input!J4</f>
        <v>0.23797942857142851</v>
      </c>
      <c r="M3">
        <f>L3-$L$3</f>
        <v>0</v>
      </c>
      <c r="N3">
        <f>_Ac*EXP(-1*(B3-_Muc)/_sc)*(1/_sc)*(1/(1+EXP(-1*(B3-_Muc)/_sc))^2)+$L$3</f>
        <v>5.9232058527978069</v>
      </c>
      <c r="O3">
        <f>(L3-N3)^2</f>
        <v>32.321799494721851</v>
      </c>
      <c r="P3">
        <f>(N3-$Q$4)^2</f>
        <v>1.9722290916452996</v>
      </c>
      <c r="Q3" s="1" t="s">
        <v>11</v>
      </c>
      <c r="R3" s="16">
        <f>SUM(O3:O167)</f>
        <v>101233.57286455802</v>
      </c>
      <c r="S3" s="5">
        <f>1-(R3/R5)</f>
        <v>7.2851258667578689E-2</v>
      </c>
      <c r="V3">
        <f>COUNT(B3:B500)</f>
        <v>82</v>
      </c>
      <c r="X3">
        <v>3238675.8504003328</v>
      </c>
      <c r="Y3">
        <v>280.81801076407891</v>
      </c>
      <c r="Z3">
        <v>28.341469705825659</v>
      </c>
      <c r="AB3" s="29" t="s">
        <v>22</v>
      </c>
      <c r="AC3" s="29"/>
      <c r="AD3" s="29"/>
      <c r="AE3" s="29"/>
      <c r="AF3" s="29"/>
      <c r="AG3" s="29"/>
      <c r="AH3" s="29"/>
      <c r="AI3" s="29"/>
    </row>
    <row r="4" spans="1:35" x14ac:dyDescent="0.25">
      <c r="A4">
        <f>Input!G5</f>
        <v>1</v>
      </c>
      <c r="B4">
        <f t="shared" ref="B4:B67" si="1">A4-$A$3</f>
        <v>1</v>
      </c>
      <c r="C4" s="4">
        <f>Input!I5</f>
        <v>1.1332357142857141</v>
      </c>
      <c r="D4">
        <f t="shared" ref="D4:D67" si="2">C4-$C$3</f>
        <v>0.37019028571428569</v>
      </c>
      <c r="E4">
        <f t="shared" si="0"/>
        <v>166.92239448175292</v>
      </c>
      <c r="F4">
        <f t="shared" ref="F4:F67" si="3">(D4-E4)^2</f>
        <v>27739.636722558953</v>
      </c>
      <c r="G4">
        <f t="shared" ref="G4:G67" si="4">(E4-$H$4)^2</f>
        <v>7973.5660500798695</v>
      </c>
      <c r="H4">
        <f>AVERAGE(D3:D167)</f>
        <v>256.21722104006966</v>
      </c>
      <c r="I4" t="s">
        <v>5</v>
      </c>
      <c r="J4" t="s">
        <v>6</v>
      </c>
      <c r="L4">
        <f>Input!J5</f>
        <v>0.37019028571428569</v>
      </c>
      <c r="M4">
        <f t="shared" ref="M4:M67" si="5">L4-$L$3</f>
        <v>0.13221085714285719</v>
      </c>
      <c r="N4">
        <f t="shared" ref="N4:N34" si="6">_Ac*EXP(-1*(B4-_Muc)/_sc)*(1/_sc)*(1/(1+EXP(-1*(B4-_Muc)/_sc))^2)+$L$3</f>
        <v>6.1273631824975876</v>
      </c>
      <c r="O4">
        <f t="shared" ref="O4:O67" si="7">(L4-N4)^2</f>
        <v>33.145039763456232</v>
      </c>
      <c r="P4">
        <f t="shared" ref="P4:P67" si="8">(N4-$Q$4)^2</f>
        <v>1.4404882291660526</v>
      </c>
      <c r="Q4">
        <f>AVERAGE(M3:M167)</f>
        <v>7.3275665940766634</v>
      </c>
      <c r="R4" t="s">
        <v>5</v>
      </c>
      <c r="S4" t="s">
        <v>6</v>
      </c>
      <c r="AB4" s="29"/>
      <c r="AC4" s="29"/>
      <c r="AD4" s="29"/>
      <c r="AE4" s="29"/>
      <c r="AF4" s="29"/>
      <c r="AG4" s="29"/>
      <c r="AH4" s="29"/>
      <c r="AI4" s="29"/>
    </row>
    <row r="5" spans="1:35" x14ac:dyDescent="0.25">
      <c r="A5">
        <f>Input!G6</f>
        <v>2</v>
      </c>
      <c r="B5">
        <f t="shared" si="1"/>
        <v>2</v>
      </c>
      <c r="C5" s="4">
        <f>Input!I6</f>
        <v>1.5412005714285715</v>
      </c>
      <c r="D5">
        <f t="shared" si="2"/>
        <v>0.77815514285714305</v>
      </c>
      <c r="E5">
        <f t="shared" si="0"/>
        <v>172.91690046796128</v>
      </c>
      <c r="F5">
        <f t="shared" si="3"/>
        <v>29631.747642101062</v>
      </c>
      <c r="G5">
        <f t="shared" si="4"/>
        <v>6938.9434074160217</v>
      </c>
      <c r="I5">
        <f>SUM(G3:G167)</f>
        <v>81441483.024291426</v>
      </c>
      <c r="J5" s="5">
        <f>1-((1-J3)*(V3-1)/(V3-1-1))</f>
        <v>0.23191812256931477</v>
      </c>
      <c r="L5">
        <f>Input!J6</f>
        <v>0.40796485714285735</v>
      </c>
      <c r="M5">
        <f t="shared" si="5"/>
        <v>0.16998542857142884</v>
      </c>
      <c r="N5">
        <f t="shared" si="6"/>
        <v>6.3388510494143251</v>
      </c>
      <c r="O5">
        <f t="shared" si="7"/>
        <v>35.175411025676347</v>
      </c>
      <c r="P5">
        <f t="shared" si="8"/>
        <v>0.97755842825694439</v>
      </c>
      <c r="R5">
        <f>SUM(P3:P167)</f>
        <v>109188.06050372621</v>
      </c>
      <c r="S5" s="5">
        <f>1-((1-S3)*(V3-1)/(V3-1-1))</f>
        <v>6.1261899400923303E-2</v>
      </c>
      <c r="V5" s="17"/>
      <c r="W5" s="18"/>
      <c r="AB5" s="29"/>
      <c r="AC5" s="29"/>
      <c r="AD5" s="29"/>
      <c r="AE5" s="29"/>
      <c r="AF5" s="29"/>
      <c r="AG5" s="29"/>
      <c r="AH5" s="29"/>
      <c r="AI5" s="29"/>
    </row>
    <row r="6" spans="1:35" x14ac:dyDescent="0.25">
      <c r="A6">
        <f>Input!G7</f>
        <v>3</v>
      </c>
      <c r="B6">
        <f t="shared" si="1"/>
        <v>3</v>
      </c>
      <c r="C6" s="4">
        <f>Input!I7</f>
        <v>2.1493702857142858</v>
      </c>
      <c r="D6">
        <f t="shared" si="2"/>
        <v>1.3863248571428572</v>
      </c>
      <c r="E6">
        <f t="shared" si="0"/>
        <v>179.12666884938341</v>
      </c>
      <c r="F6">
        <f t="shared" si="3"/>
        <v>31591.629882480003</v>
      </c>
      <c r="G6">
        <f t="shared" si="4"/>
        <v>5942.9532370649213</v>
      </c>
      <c r="L6">
        <f>Input!J7</f>
        <v>0.60816971428571431</v>
      </c>
      <c r="M6">
        <f t="shared" si="5"/>
        <v>0.3701902857142858</v>
      </c>
      <c r="N6">
        <f t="shared" si="6"/>
        <v>6.5579326088746308</v>
      </c>
      <c r="O6">
        <f t="shared" si="7"/>
        <v>35.399678501827083</v>
      </c>
      <c r="P6">
        <f t="shared" si="8"/>
        <v>0.59233647117796262</v>
      </c>
      <c r="V6" s="19" t="s">
        <v>17</v>
      </c>
      <c r="W6" s="20">
        <f>SQRT((S5-J5)^2)</f>
        <v>0.17065622316839146</v>
      </c>
      <c r="AB6" s="29"/>
      <c r="AC6" s="29"/>
      <c r="AD6" s="29"/>
      <c r="AE6" s="29"/>
      <c r="AF6" s="29"/>
      <c r="AG6" s="29"/>
      <c r="AH6" s="29"/>
      <c r="AI6" s="29"/>
    </row>
    <row r="7" spans="1:35" x14ac:dyDescent="0.25">
      <c r="A7">
        <f>Input!G8</f>
        <v>4</v>
      </c>
      <c r="B7">
        <f t="shared" si="1"/>
        <v>4</v>
      </c>
      <c r="C7" s="4">
        <f>Input!I8</f>
        <v>2.9653</v>
      </c>
      <c r="D7">
        <f t="shared" si="2"/>
        <v>2.2022545714285715</v>
      </c>
      <c r="E7">
        <f t="shared" si="0"/>
        <v>185.55942881675955</v>
      </c>
      <c r="F7">
        <f t="shared" si="3"/>
        <v>33619.853347232667</v>
      </c>
      <c r="G7">
        <f t="shared" si="4"/>
        <v>4992.5236018724627</v>
      </c>
      <c r="L7">
        <f>Input!J8</f>
        <v>0.81592971428571426</v>
      </c>
      <c r="M7">
        <f t="shared" si="5"/>
        <v>0.57795028571428575</v>
      </c>
      <c r="N7">
        <f t="shared" si="6"/>
        <v>6.7848804589023963</v>
      </c>
      <c r="O7">
        <f t="shared" si="7"/>
        <v>35.628372991660051</v>
      </c>
      <c r="P7">
        <f t="shared" si="8"/>
        <v>0.29450824131038295</v>
      </c>
      <c r="V7" s="21"/>
      <c r="W7" s="22"/>
      <c r="AB7" s="29"/>
      <c r="AC7" s="29"/>
      <c r="AD7" s="29"/>
      <c r="AE7" s="29"/>
      <c r="AF7" s="29"/>
      <c r="AG7" s="29"/>
      <c r="AH7" s="29"/>
      <c r="AI7" s="29"/>
    </row>
    <row r="8" spans="1:35" x14ac:dyDescent="0.25">
      <c r="A8">
        <f>Input!G9</f>
        <v>5</v>
      </c>
      <c r="B8">
        <f t="shared" si="1"/>
        <v>5</v>
      </c>
      <c r="C8" s="4">
        <f>Input!I9</f>
        <v>3.7963395714285713</v>
      </c>
      <c r="D8">
        <f t="shared" si="2"/>
        <v>3.0332941428571427</v>
      </c>
      <c r="E8">
        <f t="shared" si="0"/>
        <v>192.22318702075609</v>
      </c>
      <c r="F8">
        <f t="shared" si="3"/>
        <v>35792.815567150879</v>
      </c>
      <c r="G8">
        <f t="shared" si="4"/>
        <v>4095.236390065063</v>
      </c>
      <c r="L8">
        <f>Input!J9</f>
        <v>0.83103957142857121</v>
      </c>
      <c r="M8">
        <f t="shared" si="5"/>
        <v>0.5930601428571427</v>
      </c>
      <c r="N8">
        <f t="shared" si="6"/>
        <v>7.0199769787413162</v>
      </c>
      <c r="O8">
        <f t="shared" si="7"/>
        <v>38.302946231634998</v>
      </c>
      <c r="P8">
        <f t="shared" si="8"/>
        <v>9.4611371462146876E-2</v>
      </c>
      <c r="AB8" s="29"/>
      <c r="AC8" s="29"/>
      <c r="AD8" s="29"/>
      <c r="AE8" s="29"/>
      <c r="AF8" s="29"/>
      <c r="AG8" s="29"/>
      <c r="AH8" s="29"/>
      <c r="AI8" s="29"/>
    </row>
    <row r="9" spans="1:35" x14ac:dyDescent="0.25">
      <c r="A9">
        <f>Input!G10</f>
        <v>6</v>
      </c>
      <c r="B9">
        <f t="shared" si="1"/>
        <v>6</v>
      </c>
      <c r="C9" s="4">
        <f>Input!I10</f>
        <v>4.9522400000000006</v>
      </c>
      <c r="D9">
        <f t="shared" si="2"/>
        <v>4.1891945714285725</v>
      </c>
      <c r="E9">
        <f t="shared" si="0"/>
        <v>199.12623752747518</v>
      </c>
      <c r="F9">
        <f t="shared" si="3"/>
        <v>38000.450716447558</v>
      </c>
      <c r="G9">
        <f t="shared" si="4"/>
        <v>3259.3803984353344</v>
      </c>
      <c r="L9">
        <f>Input!J10</f>
        <v>1.1559004285714294</v>
      </c>
      <c r="M9">
        <f t="shared" si="5"/>
        <v>0.91792100000000088</v>
      </c>
      <c r="N9">
        <f t="shared" si="6"/>
        <v>7.2635146794910606</v>
      </c>
      <c r="O9">
        <f t="shared" si="7"/>
        <v>37.30295183803657</v>
      </c>
      <c r="P9">
        <f t="shared" si="8"/>
        <v>4.1026477620813677E-3</v>
      </c>
      <c r="AB9" s="29"/>
      <c r="AC9" s="29"/>
      <c r="AD9" s="29"/>
      <c r="AE9" s="29"/>
      <c r="AF9" s="29"/>
      <c r="AG9" s="29"/>
      <c r="AH9" s="29"/>
      <c r="AI9" s="29"/>
    </row>
    <row r="10" spans="1:35" x14ac:dyDescent="0.25">
      <c r="A10">
        <f>Input!G11</f>
        <v>7</v>
      </c>
      <c r="B10">
        <f t="shared" si="1"/>
        <v>7</v>
      </c>
      <c r="C10" s="4">
        <f>Input!I11</f>
        <v>6.3007905714285712</v>
      </c>
      <c r="D10">
        <f t="shared" si="2"/>
        <v>5.5377451428571431</v>
      </c>
      <c r="E10">
        <f t="shared" si="0"/>
        <v>206.2771721308379</v>
      </c>
      <c r="F10">
        <f t="shared" si="3"/>
        <v>40296.317547462852</v>
      </c>
      <c r="G10">
        <f t="shared" si="4"/>
        <v>2494.0084850564604</v>
      </c>
      <c r="L10">
        <f>Input!J11</f>
        <v>1.3485505714285706</v>
      </c>
      <c r="M10">
        <f t="shared" si="5"/>
        <v>1.1105711428571421</v>
      </c>
      <c r="N10">
        <f t="shared" si="6"/>
        <v>7.5157965672890183</v>
      </c>
      <c r="O10">
        <f t="shared" si="7"/>
        <v>38.034923173456725</v>
      </c>
      <c r="P10">
        <f t="shared" si="8"/>
        <v>3.5430522815523849E-2</v>
      </c>
      <c r="AB10" s="29"/>
      <c r="AC10" s="29"/>
      <c r="AD10" s="29"/>
      <c r="AE10" s="29"/>
      <c r="AF10" s="29"/>
      <c r="AG10" s="29"/>
      <c r="AH10" s="29"/>
      <c r="AI10" s="29"/>
    </row>
    <row r="11" spans="1:35" x14ac:dyDescent="0.25">
      <c r="A11">
        <f>Input!G12</f>
        <v>8</v>
      </c>
      <c r="B11">
        <f t="shared" si="1"/>
        <v>8</v>
      </c>
      <c r="C11" s="4">
        <f>Input!I12</f>
        <v>7.9364274285714282</v>
      </c>
      <c r="D11">
        <f t="shared" si="2"/>
        <v>7.1733820000000001</v>
      </c>
      <c r="E11">
        <f t="shared" si="0"/>
        <v>213.68489103460749</v>
      </c>
      <c r="F11">
        <f t="shared" si="3"/>
        <v>42647.003363750766</v>
      </c>
      <c r="G11">
        <f t="shared" si="4"/>
        <v>1808.9990956935378</v>
      </c>
      <c r="L11">
        <f>Input!J12</f>
        <v>1.635636857142857</v>
      </c>
      <c r="M11">
        <f t="shared" si="5"/>
        <v>1.3976574285714285</v>
      </c>
      <c r="N11">
        <f t="shared" si="6"/>
        <v>7.77713651948471</v>
      </c>
      <c r="O11">
        <f t="shared" si="7"/>
        <v>37.718018102545095</v>
      </c>
      <c r="P11">
        <f t="shared" si="8"/>
        <v>0.20211311783139652</v>
      </c>
      <c r="AB11" s="29"/>
      <c r="AC11" s="29"/>
      <c r="AD11" s="29"/>
      <c r="AE11" s="29"/>
      <c r="AF11" s="29"/>
      <c r="AG11" s="29"/>
      <c r="AH11" s="29"/>
      <c r="AI11" s="29"/>
    </row>
    <row r="12" spans="1:35" x14ac:dyDescent="0.25">
      <c r="A12">
        <f>Input!G13</f>
        <v>9</v>
      </c>
      <c r="B12">
        <f t="shared" si="1"/>
        <v>9</v>
      </c>
      <c r="C12" s="4">
        <f>Input!I13</f>
        <v>9.8818152857142856</v>
      </c>
      <c r="D12">
        <f t="shared" si="2"/>
        <v>9.1187698571428566</v>
      </c>
      <c r="E12">
        <f t="shared" si="0"/>
        <v>221.35861391727542</v>
      </c>
      <c r="F12">
        <f t="shared" si="3"/>
        <v>45045.751406669384</v>
      </c>
      <c r="G12">
        <f t="shared" si="4"/>
        <v>1215.1224905413212</v>
      </c>
      <c r="L12">
        <f>Input!J13</f>
        <v>1.9453878571428573</v>
      </c>
      <c r="M12">
        <f t="shared" si="5"/>
        <v>1.7074084285714288</v>
      </c>
      <c r="N12">
        <f t="shared" si="6"/>
        <v>8.0478596742697803</v>
      </c>
      <c r="O12">
        <f t="shared" si="7"/>
        <v>37.240162278828372</v>
      </c>
      <c r="P12">
        <f t="shared" si="8"/>
        <v>0.5188221213740879</v>
      </c>
      <c r="T12" t="s">
        <v>25</v>
      </c>
      <c r="U12" t="s">
        <v>26</v>
      </c>
      <c r="V12" t="s">
        <v>27</v>
      </c>
      <c r="AB12" s="29"/>
      <c r="AC12" s="29"/>
      <c r="AD12" s="29"/>
      <c r="AE12" s="29"/>
      <c r="AF12" s="29"/>
      <c r="AG12" s="29"/>
      <c r="AH12" s="29"/>
      <c r="AI12" s="29"/>
    </row>
    <row r="13" spans="1:35" x14ac:dyDescent="0.25">
      <c r="A13">
        <f>Input!G14</f>
        <v>10</v>
      </c>
      <c r="B13">
        <f t="shared" si="1"/>
        <v>10</v>
      </c>
      <c r="C13" s="4">
        <f>Input!I14</f>
        <v>12.042518142857144</v>
      </c>
      <c r="D13">
        <f t="shared" si="2"/>
        <v>11.279472714285715</v>
      </c>
      <c r="E13">
        <f t="shared" si="0"/>
        <v>229.30789139350426</v>
      </c>
      <c r="F13">
        <f t="shared" si="3"/>
        <v>47536.39135176062</v>
      </c>
      <c r="G13">
        <f t="shared" si="4"/>
        <v>724.11202202752338</v>
      </c>
      <c r="L13">
        <f>Input!J14</f>
        <v>2.1607028571428586</v>
      </c>
      <c r="M13">
        <f t="shared" si="5"/>
        <v>1.9227234285714301</v>
      </c>
      <c r="N13">
        <f t="shared" si="6"/>
        <v>8.3283028342428533</v>
      </c>
      <c r="O13">
        <f t="shared" si="7"/>
        <v>38.039289477523859</v>
      </c>
      <c r="P13">
        <f t="shared" si="8"/>
        <v>1.0014730223819621</v>
      </c>
      <c r="S13" t="s">
        <v>23</v>
      </c>
      <c r="T13">
        <f>_Ac*0.8413</f>
        <v>2724697.9929418</v>
      </c>
      <c r="AB13" s="29"/>
      <c r="AC13" s="29"/>
      <c r="AD13" s="29"/>
      <c r="AE13" s="29"/>
      <c r="AF13" s="29"/>
      <c r="AG13" s="29"/>
      <c r="AH13" s="29"/>
      <c r="AI13" s="29"/>
    </row>
    <row r="14" spans="1:35" x14ac:dyDescent="0.25">
      <c r="A14">
        <f>Input!G15</f>
        <v>11</v>
      </c>
      <c r="B14">
        <f t="shared" si="1"/>
        <v>11</v>
      </c>
      <c r="C14" s="4">
        <f>Input!I15</f>
        <v>14.546969000000001</v>
      </c>
      <c r="D14">
        <f t="shared" si="2"/>
        <v>13.783923571428572</v>
      </c>
      <c r="E14">
        <f t="shared" si="0"/>
        <v>237.5426168863091</v>
      </c>
      <c r="F14">
        <f t="shared" si="3"/>
        <v>50067.952833982759</v>
      </c>
      <c r="G14">
        <f t="shared" si="4"/>
        <v>348.74084029965098</v>
      </c>
      <c r="L14">
        <f>Input!J15</f>
        <v>2.5044508571428565</v>
      </c>
      <c r="M14">
        <f t="shared" si="5"/>
        <v>2.2664714285714282</v>
      </c>
      <c r="N14">
        <f t="shared" si="6"/>
        <v>8.618814884405456</v>
      </c>
      <c r="O14">
        <f t="shared" si="7"/>
        <v>37.385447457882911</v>
      </c>
      <c r="P14">
        <f t="shared" si="8"/>
        <v>1.6673221472770297</v>
      </c>
      <c r="S14" t="s">
        <v>24</v>
      </c>
      <c r="T14">
        <f>_Ac*0.9772</f>
        <v>3164834.0410112049</v>
      </c>
      <c r="AB14" s="29"/>
      <c r="AC14" s="29"/>
      <c r="AD14" s="29"/>
      <c r="AE14" s="29"/>
      <c r="AF14" s="29"/>
      <c r="AG14" s="29"/>
      <c r="AH14" s="29"/>
      <c r="AI14" s="29"/>
    </row>
    <row r="15" spans="1:35" x14ac:dyDescent="0.25">
      <c r="A15">
        <f>Input!G16</f>
        <v>12</v>
      </c>
      <c r="B15">
        <f t="shared" si="1"/>
        <v>12</v>
      </c>
      <c r="C15" s="4">
        <f>Input!I16</f>
        <v>17.568930857142856</v>
      </c>
      <c r="D15">
        <f t="shared" si="2"/>
        <v>16.805885428571429</v>
      </c>
      <c r="E15">
        <f t="shared" si="0"/>
        <v>246.07303892466365</v>
      </c>
      <c r="F15">
        <f t="shared" si="3"/>
        <v>52563.427672200713</v>
      </c>
      <c r="G15">
        <f t="shared" si="4"/>
        <v>102.90443079052316</v>
      </c>
      <c r="L15">
        <f>Input!J16</f>
        <v>3.0219618571428555</v>
      </c>
      <c r="M15">
        <f t="shared" si="5"/>
        <v>2.7839824285714272</v>
      </c>
      <c r="N15">
        <f t="shared" si="6"/>
        <v>8.9197572251026926</v>
      </c>
      <c r="O15">
        <f t="shared" si="7"/>
        <v>34.783990202328511</v>
      </c>
      <c r="P15">
        <f t="shared" si="8"/>
        <v>2.5350710055270649</v>
      </c>
      <c r="AB15" s="29"/>
      <c r="AC15" s="29"/>
      <c r="AD15" s="29"/>
      <c r="AE15" s="29"/>
      <c r="AF15" s="29"/>
      <c r="AG15" s="29"/>
      <c r="AH15" s="29"/>
      <c r="AI15" s="29"/>
    </row>
    <row r="16" spans="1:35" x14ac:dyDescent="0.25">
      <c r="A16">
        <f>Input!G17</f>
        <v>13</v>
      </c>
      <c r="B16">
        <f t="shared" si="1"/>
        <v>13</v>
      </c>
      <c r="C16" s="4">
        <f>Input!I17</f>
        <v>20.840204571428568</v>
      </c>
      <c r="D16">
        <f t="shared" si="2"/>
        <v>20.077159142857141</v>
      </c>
      <c r="E16">
        <f t="shared" si="0"/>
        <v>254.90977388173852</v>
      </c>
      <c r="F16">
        <f t="shared" si="3"/>
        <v>55146.356945099884</v>
      </c>
      <c r="G16">
        <f t="shared" si="4"/>
        <v>1.7094180718281824</v>
      </c>
      <c r="L16">
        <f>Input!J17</f>
        <v>3.2712737142857122</v>
      </c>
      <c r="M16">
        <f t="shared" si="5"/>
        <v>3.0332942857142839</v>
      </c>
      <c r="N16">
        <f t="shared" si="6"/>
        <v>9.2315042204404865</v>
      </c>
      <c r="O16">
        <f t="shared" si="7"/>
        <v>35.524347686497997</v>
      </c>
      <c r="P16">
        <f t="shared" si="8"/>
        <v>3.6249784850839086</v>
      </c>
      <c r="AB16" s="29"/>
      <c r="AC16" s="29"/>
      <c r="AD16" s="29"/>
      <c r="AE16" s="29"/>
      <c r="AF16" s="29"/>
      <c r="AG16" s="29"/>
      <c r="AH16" s="29"/>
      <c r="AI16" s="29"/>
    </row>
    <row r="17" spans="1:35" x14ac:dyDescent="0.25">
      <c r="A17">
        <f>Input!G18</f>
        <v>14</v>
      </c>
      <c r="B17">
        <f t="shared" si="1"/>
        <v>14</v>
      </c>
      <c r="C17" s="4">
        <f>Input!I18</f>
        <v>24.481668571428571</v>
      </c>
      <c r="D17">
        <f t="shared" si="2"/>
        <v>23.718623142857144</v>
      </c>
      <c r="E17">
        <f t="shared" si="0"/>
        <v>264.06381916952779</v>
      </c>
      <c r="F17">
        <f t="shared" si="3"/>
        <v>57765.813253098735</v>
      </c>
      <c r="G17">
        <f t="shared" si="4"/>
        <v>61.56910220521582</v>
      </c>
      <c r="L17">
        <f>Input!J18</f>
        <v>3.6414640000000027</v>
      </c>
      <c r="M17">
        <f t="shared" si="5"/>
        <v>3.4034845714285744</v>
      </c>
      <c r="N17">
        <f t="shared" si="6"/>
        <v>9.5544436627300726</v>
      </c>
      <c r="O17">
        <f t="shared" si="7"/>
        <v>34.963328491859414</v>
      </c>
      <c r="P17">
        <f t="shared" si="8"/>
        <v>4.9589814788944002</v>
      </c>
      <c r="AB17" s="29"/>
      <c r="AC17" s="29"/>
      <c r="AD17" s="29"/>
      <c r="AE17" s="29"/>
      <c r="AF17" s="29"/>
      <c r="AG17" s="29"/>
      <c r="AH17" s="29"/>
      <c r="AI17" s="29"/>
    </row>
    <row r="18" spans="1:35" x14ac:dyDescent="0.25">
      <c r="A18">
        <f>Input!G19</f>
        <v>15</v>
      </c>
      <c r="B18">
        <f t="shared" si="1"/>
        <v>15</v>
      </c>
      <c r="C18" s="4">
        <f>Input!I19</f>
        <v>28.644420999999998</v>
      </c>
      <c r="D18">
        <f t="shared" si="2"/>
        <v>27.88137557142857</v>
      </c>
      <c r="E18">
        <f t="shared" si="0"/>
        <v>273.54656690616611</v>
      </c>
      <c r="F18">
        <f t="shared" si="3"/>
        <v>60351.386233533201</v>
      </c>
      <c r="G18">
        <f t="shared" si="4"/>
        <v>300.30622814679401</v>
      </c>
      <c r="L18">
        <f>Input!J19</f>
        <v>4.1627524285714266</v>
      </c>
      <c r="M18">
        <f t="shared" si="5"/>
        <v>3.9247729999999983</v>
      </c>
      <c r="N18">
        <f t="shared" si="6"/>
        <v>9.8889772535295002</v>
      </c>
      <c r="O18">
        <f t="shared" si="7"/>
        <v>32.789650745966121</v>
      </c>
      <c r="P18">
        <f t="shared" si="8"/>
        <v>6.5608245663586162</v>
      </c>
      <c r="AB18" s="29"/>
      <c r="AC18" s="29"/>
      <c r="AD18" s="29"/>
      <c r="AE18" s="29"/>
      <c r="AF18" s="29"/>
      <c r="AG18" s="29"/>
      <c r="AH18" s="29"/>
      <c r="AI18" s="29"/>
    </row>
    <row r="19" spans="1:35" ht="14.45" x14ac:dyDescent="0.3">
      <c r="A19">
        <f>Input!G20</f>
        <v>16</v>
      </c>
      <c r="B19">
        <f t="shared" si="1"/>
        <v>16</v>
      </c>
      <c r="C19" s="4">
        <f>Input!I20</f>
        <v>33.283132571428574</v>
      </c>
      <c r="D19">
        <f t="shared" si="2"/>
        <v>32.520087142857143</v>
      </c>
      <c r="E19">
        <f t="shared" si="0"/>
        <v>283.36981807283263</v>
      </c>
      <c r="F19">
        <f t="shared" si="3"/>
        <v>62925.587507641103</v>
      </c>
      <c r="G19">
        <f t="shared" si="4"/>
        <v>737.26352562360842</v>
      </c>
      <c r="L19">
        <f>Input!J20</f>
        <v>4.6387115714285763</v>
      </c>
      <c r="M19">
        <f t="shared" si="5"/>
        <v>4.400732142857148</v>
      </c>
      <c r="N19">
        <f t="shared" si="6"/>
        <v>10.235521101872301</v>
      </c>
      <c r="O19">
        <f t="shared" si="7"/>
        <v>31.324276920065707</v>
      </c>
      <c r="P19">
        <f t="shared" si="8"/>
        <v>8.4561994194089696</v>
      </c>
    </row>
    <row r="20" spans="1:35" ht="14.45" x14ac:dyDescent="0.3">
      <c r="A20">
        <f>Input!G21</f>
        <v>17</v>
      </c>
      <c r="B20">
        <f t="shared" si="1"/>
        <v>17</v>
      </c>
      <c r="C20" s="4">
        <f>Input!I21</f>
        <v>38.216485285714292</v>
      </c>
      <c r="D20">
        <f t="shared" si="2"/>
        <v>37.453439857142861</v>
      </c>
      <c r="E20">
        <f t="shared" si="0"/>
        <v>293.54579717773083</v>
      </c>
      <c r="F20">
        <f t="shared" si="3"/>
        <v>65583.295478015702</v>
      </c>
      <c r="G20">
        <f t="shared" si="4"/>
        <v>1393.4225964651671</v>
      </c>
      <c r="L20">
        <f>Input!J21</f>
        <v>4.9333527142857179</v>
      </c>
      <c r="M20">
        <f t="shared" si="5"/>
        <v>4.6953732857142896</v>
      </c>
      <c r="N20">
        <f t="shared" si="6"/>
        <v>10.594506240294038</v>
      </c>
      <c r="O20">
        <f t="shared" si="7"/>
        <v>32.048659245036433</v>
      </c>
      <c r="P20">
        <f t="shared" si="8"/>
        <v>10.672894652026905</v>
      </c>
    </row>
    <row r="21" spans="1:35" ht="14.45" x14ac:dyDescent="0.3">
      <c r="A21">
        <f>Input!G22</f>
        <v>18</v>
      </c>
      <c r="B21">
        <f t="shared" si="1"/>
        <v>18</v>
      </c>
      <c r="C21" s="4">
        <f>Input!I22</f>
        <v>43.542693</v>
      </c>
      <c r="D21">
        <f t="shared" si="2"/>
        <v>42.779647571428569</v>
      </c>
      <c r="E21">
        <f t="shared" si="0"/>
        <v>304.08716744525611</v>
      </c>
      <c r="F21">
        <f t="shared" si="3"/>
        <v>68281.619942610792</v>
      </c>
      <c r="G21">
        <f t="shared" si="4"/>
        <v>2291.5317688354235</v>
      </c>
      <c r="L21">
        <f>Input!J22</f>
        <v>5.3262077142857081</v>
      </c>
      <c r="M21">
        <f t="shared" si="5"/>
        <v>5.0882282857142798</v>
      </c>
      <c r="N21">
        <f t="shared" si="6"/>
        <v>10.966379159288975</v>
      </c>
      <c r="O21">
        <f t="shared" si="7"/>
        <v>31.811533929030237</v>
      </c>
      <c r="P21">
        <f t="shared" si="8"/>
        <v>13.240956884747002</v>
      </c>
    </row>
    <row r="22" spans="1:35" ht="14.45" x14ac:dyDescent="0.3">
      <c r="A22">
        <f>Input!G23</f>
        <v>19</v>
      </c>
      <c r="B22">
        <f t="shared" si="1"/>
        <v>19</v>
      </c>
      <c r="C22" s="4">
        <f>Input!I23</f>
        <v>49.220203857142863</v>
      </c>
      <c r="D22">
        <f t="shared" si="2"/>
        <v>48.457158428571432</v>
      </c>
      <c r="E22">
        <f t="shared" si="0"/>
        <v>315.00704654910646</v>
      </c>
      <c r="F22">
        <f t="shared" si="3"/>
        <v>71048.842857069729</v>
      </c>
      <c r="G22">
        <f t="shared" si="4"/>
        <v>3456.2435833829945</v>
      </c>
      <c r="L22">
        <f>Input!J23</f>
        <v>5.6775108571428632</v>
      </c>
      <c r="M22">
        <f t="shared" si="5"/>
        <v>5.4395314285714349</v>
      </c>
      <c r="N22">
        <f t="shared" si="6"/>
        <v>11.351602360851214</v>
      </c>
      <c r="O22">
        <f t="shared" si="7"/>
        <v>32.195314392455288</v>
      </c>
      <c r="P22">
        <f t="shared" si="8"/>
        <v>16.192863852280841</v>
      </c>
    </row>
    <row r="23" spans="1:35" ht="14.45" x14ac:dyDescent="0.3">
      <c r="A23">
        <f>Input!G24</f>
        <v>20</v>
      </c>
      <c r="B23">
        <f t="shared" si="1"/>
        <v>20</v>
      </c>
      <c r="C23" s="4">
        <f>Input!I24</f>
        <v>55.736309142857138</v>
      </c>
      <c r="D23">
        <f t="shared" si="2"/>
        <v>54.973263714285707</v>
      </c>
      <c r="E23">
        <f t="shared" si="0"/>
        <v>326.31902290875865</v>
      </c>
      <c r="F23">
        <f t="shared" si="3"/>
        <v>73628.521032824909</v>
      </c>
      <c r="G23">
        <f t="shared" si="4"/>
        <v>4914.2626252369282</v>
      </c>
      <c r="L23">
        <f>Input!J24</f>
        <v>6.5161052857142749</v>
      </c>
      <c r="M23">
        <f t="shared" si="5"/>
        <v>6.2781258571428467</v>
      </c>
      <c r="N23">
        <f t="shared" si="6"/>
        <v>11.750654931777776</v>
      </c>
      <c r="O23">
        <f t="shared" si="7"/>
        <v>27.400509997103523</v>
      </c>
      <c r="P23">
        <f t="shared" si="8"/>
        <v>19.563710443107588</v>
      </c>
    </row>
    <row r="24" spans="1:35" ht="14.45" x14ac:dyDescent="0.3">
      <c r="A24">
        <f>Input!G25</f>
        <v>21</v>
      </c>
      <c r="B24">
        <f t="shared" si="1"/>
        <v>21</v>
      </c>
      <c r="C24" s="4">
        <f>Input!I25</f>
        <v>63.26854914285714</v>
      </c>
      <c r="D24">
        <f t="shared" si="2"/>
        <v>62.505503714285709</v>
      </c>
      <c r="E24">
        <f t="shared" si="0"/>
        <v>338.03717256941894</v>
      </c>
      <c r="F24">
        <f t="shared" si="3"/>
        <v>75917.700542094812</v>
      </c>
      <c r="G24">
        <f t="shared" si="4"/>
        <v>6694.504468265066</v>
      </c>
      <c r="L24">
        <f>Input!J25</f>
        <v>7.5322400000000016</v>
      </c>
      <c r="M24">
        <f t="shared" si="5"/>
        <v>7.2942605714285733</v>
      </c>
      <c r="N24">
        <f t="shared" si="6"/>
        <v>12.1640331374347</v>
      </c>
      <c r="O24">
        <f t="shared" si="7"/>
        <v>21.453507667987168</v>
      </c>
      <c r="P24">
        <f t="shared" si="8"/>
        <v>23.391408625021633</v>
      </c>
    </row>
    <row r="25" spans="1:35" x14ac:dyDescent="0.25">
      <c r="A25">
        <f>Input!G26</f>
        <v>22</v>
      </c>
      <c r="B25">
        <f t="shared" si="1"/>
        <v>22</v>
      </c>
      <c r="C25" s="4">
        <f>Input!I26</f>
        <v>70.781901857142856</v>
      </c>
      <c r="D25">
        <f t="shared" si="2"/>
        <v>70.018856428571425</v>
      </c>
      <c r="E25">
        <f t="shared" si="0"/>
        <v>350.17607668627335</v>
      </c>
      <c r="F25">
        <f t="shared" si="3"/>
        <v>78488.068062522507</v>
      </c>
      <c r="G25">
        <f t="shared" si="4"/>
        <v>8828.2665543441417</v>
      </c>
      <c r="L25">
        <f>Input!J26</f>
        <v>7.5133527142857162</v>
      </c>
      <c r="M25">
        <f t="shared" si="5"/>
        <v>7.2753732857142879</v>
      </c>
      <c r="N25">
        <f t="shared" si="6"/>
        <v>12.592251036711755</v>
      </c>
      <c r="O25">
        <f t="shared" si="7"/>
        <v>25.795208169542029</v>
      </c>
      <c r="P25">
        <f t="shared" si="8"/>
        <v>27.716902280523961</v>
      </c>
    </row>
    <row r="26" spans="1:35" x14ac:dyDescent="0.25">
      <c r="A26">
        <f>Input!G27</f>
        <v>23</v>
      </c>
      <c r="B26">
        <f t="shared" si="1"/>
        <v>23</v>
      </c>
      <c r="C26" s="4">
        <f>Input!I27</f>
        <v>79.243394999999992</v>
      </c>
      <c r="D26">
        <f t="shared" si="2"/>
        <v>78.480349571428562</v>
      </c>
      <c r="E26">
        <f t="shared" si="0"/>
        <v>362.75083963459582</v>
      </c>
      <c r="F26">
        <f t="shared" si="3"/>
        <v>80809.711520753262</v>
      </c>
      <c r="G26">
        <f t="shared" si="4"/>
        <v>11349.41189084397</v>
      </c>
      <c r="L26">
        <f>Input!J27</f>
        <v>8.4614931428571367</v>
      </c>
      <c r="M26">
        <f t="shared" si="5"/>
        <v>8.2235137142857084</v>
      </c>
      <c r="N26">
        <f t="shared" si="6"/>
        <v>13.035841118916863</v>
      </c>
      <c r="O26">
        <f t="shared" si="7"/>
        <v>20.924659406081719</v>
      </c>
      <c r="P26">
        <f t="shared" si="8"/>
        <v>32.584398050939612</v>
      </c>
    </row>
    <row r="27" spans="1:35" x14ac:dyDescent="0.25">
      <c r="A27">
        <f>Input!G28</f>
        <v>24</v>
      </c>
      <c r="B27">
        <f t="shared" si="1"/>
        <v>24</v>
      </c>
      <c r="C27" s="4">
        <f>Input!I28</f>
        <v>88.150627571428558</v>
      </c>
      <c r="D27">
        <f t="shared" si="2"/>
        <v>87.387582142857127</v>
      </c>
      <c r="E27">
        <f t="shared" si="0"/>
        <v>375.77710776804975</v>
      </c>
      <c r="F27">
        <f t="shared" si="3"/>
        <v>83168.518490323637</v>
      </c>
      <c r="G27">
        <f t="shared" si="4"/>
        <v>14294.566514407428</v>
      </c>
      <c r="L27">
        <f>Input!J28</f>
        <v>8.9072325714285654</v>
      </c>
      <c r="M27">
        <f t="shared" si="5"/>
        <v>8.6692531428571371</v>
      </c>
      <c r="N27">
        <f t="shared" si="6"/>
        <v>13.495354963387712</v>
      </c>
      <c r="O27">
        <f t="shared" si="7"/>
        <v>21.050867083596916</v>
      </c>
      <c r="P27">
        <f t="shared" si="8"/>
        <v>38.041613368608637</v>
      </c>
    </row>
    <row r="28" spans="1:35" x14ac:dyDescent="0.25">
      <c r="A28">
        <f>Input!G29</f>
        <v>25</v>
      </c>
      <c r="B28">
        <f t="shared" si="1"/>
        <v>25</v>
      </c>
      <c r="C28" s="4">
        <f>Input!I29</f>
        <v>97.734024142857152</v>
      </c>
      <c r="D28">
        <f t="shared" si="2"/>
        <v>96.970978714285721</v>
      </c>
      <c r="E28">
        <f t="shared" si="0"/>
        <v>389.27108884828743</v>
      </c>
      <c r="F28">
        <f t="shared" si="3"/>
        <v>85439.354384349543</v>
      </c>
      <c r="G28">
        <f t="shared" si="4"/>
        <v>17703.331738726691</v>
      </c>
      <c r="L28">
        <f>Input!J29</f>
        <v>9.5833965714285938</v>
      </c>
      <c r="M28">
        <f t="shared" si="5"/>
        <v>9.3454171428571655</v>
      </c>
      <c r="N28">
        <f t="shared" si="6"/>
        <v>13.971363922624629</v>
      </c>
      <c r="O28">
        <f t="shared" si="7"/>
        <v>19.254257475162351</v>
      </c>
      <c r="P28">
        <f t="shared" si="8"/>
        <v>44.14004294282109</v>
      </c>
    </row>
    <row r="29" spans="1:35" x14ac:dyDescent="0.25">
      <c r="A29">
        <f>Input!G30</f>
        <v>26</v>
      </c>
      <c r="B29">
        <f t="shared" si="1"/>
        <v>26</v>
      </c>
      <c r="C29" s="4">
        <f>Input!I30</f>
        <v>107.74805028571429</v>
      </c>
      <c r="D29">
        <f t="shared" si="2"/>
        <v>106.98500485714285</v>
      </c>
      <c r="E29">
        <f t="shared" si="0"/>
        <v>403.24957216979197</v>
      </c>
      <c r="F29">
        <f t="shared" si="3"/>
        <v>87772.69384495118</v>
      </c>
      <c r="G29">
        <f t="shared" si="4"/>
        <v>21618.512278733953</v>
      </c>
      <c r="L29">
        <f>Input!J30</f>
        <v>10.014026142857134</v>
      </c>
      <c r="M29">
        <f t="shared" si="5"/>
        <v>9.7760467142857053</v>
      </c>
      <c r="N29">
        <f t="shared" si="6"/>
        <v>14.464459829777553</v>
      </c>
      <c r="O29">
        <f t="shared" si="7"/>
        <v>19.806360001676079</v>
      </c>
      <c r="P29">
        <f t="shared" si="8"/>
        <v>50.935245057793111</v>
      </c>
    </row>
    <row r="30" spans="1:35" x14ac:dyDescent="0.25">
      <c r="A30">
        <f>Input!G31</f>
        <v>27</v>
      </c>
      <c r="B30">
        <f t="shared" si="1"/>
        <v>27</v>
      </c>
      <c r="C30" s="4">
        <f>Input!I31</f>
        <v>117.67897242857143</v>
      </c>
      <c r="D30">
        <f t="shared" si="2"/>
        <v>116.915927</v>
      </c>
      <c r="E30">
        <f t="shared" si="0"/>
        <v>417.7299494047395</v>
      </c>
      <c r="F30">
        <f t="shared" si="3"/>
        <v>90489.076075319113</v>
      </c>
      <c r="G30">
        <f t="shared" si="4"/>
        <v>26086.361423799626</v>
      </c>
      <c r="L30">
        <f>Input!J31</f>
        <v>9.9309221428571419</v>
      </c>
      <c r="M30">
        <f t="shared" si="5"/>
        <v>9.6929427142857136</v>
      </c>
      <c r="N30">
        <f t="shared" si="6"/>
        <v>14.975255731348408</v>
      </c>
      <c r="O30">
        <f t="shared" si="7"/>
        <v>25.445301351981175</v>
      </c>
      <c r="P30">
        <f t="shared" si="8"/>
        <v>58.487149140344243</v>
      </c>
    </row>
    <row r="31" spans="1:35" x14ac:dyDescent="0.25">
      <c r="A31">
        <f>Input!G32</f>
        <v>28</v>
      </c>
      <c r="B31">
        <f t="shared" si="1"/>
        <v>28</v>
      </c>
      <c r="C31" s="4">
        <f>Input!I32</f>
        <v>127.39457971428571</v>
      </c>
      <c r="D31">
        <f t="shared" si="2"/>
        <v>126.63153428571428</v>
      </c>
      <c r="E31">
        <f t="shared" si="0"/>
        <v>432.73023619354313</v>
      </c>
      <c r="F31">
        <f t="shared" si="3"/>
        <v>93696.415309657867</v>
      </c>
      <c r="G31">
        <f t="shared" si="4"/>
        <v>31156.844518570357</v>
      </c>
      <c r="L31">
        <f>Input!J32</f>
        <v>9.7156072857142846</v>
      </c>
      <c r="M31">
        <f t="shared" si="5"/>
        <v>9.4776278571428563</v>
      </c>
      <c r="N31">
        <f t="shared" si="6"/>
        <v>15.504386646000505</v>
      </c>
      <c r="O31">
        <f t="shared" si="7"/>
        <v>33.50996648207574</v>
      </c>
      <c r="P31">
        <f t="shared" si="8"/>
        <v>66.860386161543801</v>
      </c>
    </row>
    <row r="32" spans="1:35" x14ac:dyDescent="0.25">
      <c r="A32">
        <f>Input!G33</f>
        <v>29</v>
      </c>
      <c r="B32">
        <f t="shared" si="1"/>
        <v>29</v>
      </c>
      <c r="C32" s="4">
        <f>Input!I33</f>
        <v>137.70324714285715</v>
      </c>
      <c r="D32">
        <f t="shared" si="2"/>
        <v>136.94020171428573</v>
      </c>
      <c r="E32">
        <f t="shared" si="0"/>
        <v>448.26909450764157</v>
      </c>
      <c r="F32">
        <f t="shared" si="3"/>
        <v>96925.679487936868</v>
      </c>
      <c r="G32">
        <f t="shared" si="4"/>
        <v>36883.922102404249</v>
      </c>
      <c r="L32">
        <f>Input!J33</f>
        <v>10.308667428571439</v>
      </c>
      <c r="M32">
        <f t="shared" si="5"/>
        <v>10.070688000000011</v>
      </c>
      <c r="N32">
        <f t="shared" si="6"/>
        <v>16.052510350397291</v>
      </c>
      <c r="O32">
        <f t="shared" si="7"/>
        <v>32.991731510608943</v>
      </c>
      <c r="P32">
        <f t="shared" si="8"/>
        <v>76.124643550958297</v>
      </c>
    </row>
    <row r="33" spans="1:16" x14ac:dyDescent="0.25">
      <c r="A33">
        <f>Input!G34</f>
        <v>30</v>
      </c>
      <c r="B33">
        <f t="shared" si="1"/>
        <v>30</v>
      </c>
      <c r="C33" s="4">
        <f>Input!I34</f>
        <v>147.41885457142857</v>
      </c>
      <c r="D33">
        <f t="shared" si="2"/>
        <v>146.65580914285715</v>
      </c>
      <c r="E33">
        <f t="shared" si="0"/>
        <v>464.36585581203786</v>
      </c>
      <c r="F33">
        <f t="shared" si="3"/>
        <v>100939.67375453298</v>
      </c>
      <c r="G33">
        <f t="shared" si="4"/>
        <v>43325.854157434209</v>
      </c>
      <c r="L33">
        <f>Input!J34</f>
        <v>9.7156074285714169</v>
      </c>
      <c r="M33">
        <f t="shared" si="5"/>
        <v>9.4776279999999886</v>
      </c>
      <c r="N33">
        <f t="shared" si="6"/>
        <v>16.6203081930251</v>
      </c>
      <c r="O33">
        <f t="shared" si="7"/>
        <v>47.674892646647272</v>
      </c>
      <c r="P33">
        <f t="shared" si="8"/>
        <v>86.355046424826725</v>
      </c>
    </row>
    <row r="34" spans="1:16" x14ac:dyDescent="0.25">
      <c r="A34">
        <f>Input!G35</f>
        <v>31</v>
      </c>
      <c r="B34">
        <f t="shared" si="1"/>
        <v>31</v>
      </c>
      <c r="C34" s="4">
        <f>Input!I35</f>
        <v>156.94181185714282</v>
      </c>
      <c r="D34">
        <f t="shared" si="2"/>
        <v>156.17876642857141</v>
      </c>
      <c r="E34">
        <f t="shared" si="0"/>
        <v>481.04054505606427</v>
      </c>
      <c r="F34">
        <f t="shared" si="3"/>
        <v>105535.17521301818</v>
      </c>
      <c r="G34">
        <f t="shared" si="4"/>
        <v>50545.527021600901</v>
      </c>
      <c r="L34">
        <f>Input!J35</f>
        <v>9.5229572857142557</v>
      </c>
      <c r="M34">
        <f t="shared" si="5"/>
        <v>9.2849778571428274</v>
      </c>
      <c r="N34">
        <f t="shared" si="6"/>
        <v>17.208485936987405</v>
      </c>
      <c r="O34">
        <f t="shared" si="7"/>
        <v>59.067350649540465</v>
      </c>
      <c r="P34">
        <f t="shared" si="8"/>
        <v>97.632567061107622</v>
      </c>
    </row>
    <row r="35" spans="1:16" x14ac:dyDescent="0.25">
      <c r="A35">
        <f>Input!G36</f>
        <v>32</v>
      </c>
      <c r="B35">
        <f t="shared" si="1"/>
        <v>32</v>
      </c>
      <c r="C35" s="4">
        <f>Input!I36</f>
        <v>165.83393471428573</v>
      </c>
      <c r="D35">
        <f t="shared" si="2"/>
        <v>165.07088928571432</v>
      </c>
      <c r="E35">
        <f t="shared" ref="E35:E66" si="9">(_Ac/(1+EXP(-1*(B35-_Muc)/_sc)))</f>
        <v>498.31390552184666</v>
      </c>
      <c r="F35">
        <f t="shared" si="3"/>
        <v>111050.90787015516</v>
      </c>
      <c r="G35">
        <f t="shared" si="4"/>
        <v>58610.804637069086</v>
      </c>
      <c r="L35">
        <f>Input!J36</f>
        <v>8.8921228571429083</v>
      </c>
      <c r="M35">
        <f t="shared" si="5"/>
        <v>8.65414342857148</v>
      </c>
      <c r="N35">
        <f t="shared" ref="N35:N66" si="10">_Ac*EXP(-1*(B35-_Muc)/_sc)*(1/_sc)*(1/(1+EXP(-1*(B35-_Muc)/_sc))^2)+$L$3</f>
        <v>17.817774632792261</v>
      </c>
      <c r="O35">
        <f t="shared" si="7"/>
        <v>79.66725962015245</v>
      </c>
      <c r="P35">
        <f t="shared" si="8"/>
        <v>110.04446469553334</v>
      </c>
    </row>
    <row r="36" spans="1:16" x14ac:dyDescent="0.25">
      <c r="A36">
        <f>Input!G37</f>
        <v>33</v>
      </c>
      <c r="B36">
        <f t="shared" si="1"/>
        <v>33</v>
      </c>
      <c r="C36" s="4">
        <f>Input!I37</f>
        <v>174.81293885714285</v>
      </c>
      <c r="D36">
        <f t="shared" si="2"/>
        <v>174.04989342857144</v>
      </c>
      <c r="E36">
        <f t="shared" si="9"/>
        <v>516.20742456100061</v>
      </c>
      <c r="F36">
        <f t="shared" si="3"/>
        <v>117071.77611063926</v>
      </c>
      <c r="G36">
        <f t="shared" si="4"/>
        <v>67594.905926855092</v>
      </c>
      <c r="L36">
        <f>Input!J37</f>
        <v>8.9790041428571215</v>
      </c>
      <c r="M36">
        <f t="shared" si="5"/>
        <v>8.7410247142856932</v>
      </c>
      <c r="N36">
        <f t="shared" si="10"/>
        <v>18.448931522190474</v>
      </c>
      <c r="O36">
        <f t="shared" si="7"/>
        <v>89.679524569847459</v>
      </c>
      <c r="P36">
        <f t="shared" si="8"/>
        <v>123.68475786427989</v>
      </c>
    </row>
    <row r="37" spans="1:16" x14ac:dyDescent="0.25">
      <c r="A37">
        <f>Input!G38</f>
        <v>34</v>
      </c>
      <c r="B37">
        <f t="shared" si="1"/>
        <v>34</v>
      </c>
      <c r="C37" s="4">
        <f>Input!I38</f>
        <v>183.66350971428571</v>
      </c>
      <c r="D37">
        <f t="shared" si="2"/>
        <v>182.90046428571429</v>
      </c>
      <c r="E37">
        <f t="shared" si="9"/>
        <v>534.74336025113666</v>
      </c>
      <c r="F37">
        <f t="shared" si="3"/>
        <v>123793.42344133504</v>
      </c>
      <c r="G37">
        <f t="shared" si="4"/>
        <v>77576.810223822671</v>
      </c>
      <c r="L37">
        <f>Input!J38</f>
        <v>8.8505708571428556</v>
      </c>
      <c r="M37">
        <f t="shared" si="5"/>
        <v>8.6125914285714273</v>
      </c>
      <c r="N37">
        <f t="shared" si="10"/>
        <v>19.10274097415753</v>
      </c>
      <c r="O37">
        <f t="shared" si="7"/>
        <v>105.10699210820869</v>
      </c>
      <c r="P37">
        <f t="shared" si="8"/>
        <v>138.6547316813128</v>
      </c>
    </row>
    <row r="38" spans="1:16" x14ac:dyDescent="0.25">
      <c r="A38">
        <f>Input!G39</f>
        <v>35</v>
      </c>
      <c r="B38">
        <f t="shared" si="1"/>
        <v>35</v>
      </c>
      <c r="C38" s="4">
        <f>Input!I39</f>
        <v>192.82005428571429</v>
      </c>
      <c r="D38">
        <f t="shared" si="2"/>
        <v>192.05700885714288</v>
      </c>
      <c r="E38">
        <f t="shared" si="9"/>
        <v>553.94476900489326</v>
      </c>
      <c r="F38">
        <f t="shared" si="3"/>
        <v>130962.75094475571</v>
      </c>
      <c r="G38">
        <f t="shared" si="4"/>
        <v>88641.692817146337</v>
      </c>
      <c r="L38">
        <f>Input!J39</f>
        <v>9.1565445714285829</v>
      </c>
      <c r="M38">
        <f t="shared" si="5"/>
        <v>8.9185651428571546</v>
      </c>
      <c r="N38">
        <f t="shared" si="10"/>
        <v>19.780015454151112</v>
      </c>
      <c r="O38">
        <f t="shared" si="7"/>
        <v>112.85813359605339</v>
      </c>
      <c r="P38">
        <f t="shared" si="8"/>
        <v>155.06348261276941</v>
      </c>
    </row>
    <row r="39" spans="1:16" x14ac:dyDescent="0.25">
      <c r="A39">
        <f>Input!G40</f>
        <v>36</v>
      </c>
      <c r="B39">
        <f t="shared" si="1"/>
        <v>36</v>
      </c>
      <c r="C39" s="4">
        <f>Input!I40</f>
        <v>201.83305557142856</v>
      </c>
      <c r="D39">
        <f t="shared" si="2"/>
        <v>201.07001014285714</v>
      </c>
      <c r="E39">
        <f t="shared" si="9"/>
        <v>573.83553416535062</v>
      </c>
      <c r="F39">
        <f t="shared" si="3"/>
        <v>138954.13589976417</v>
      </c>
      <c r="G39">
        <f t="shared" si="4"/>
        <v>100881.39283254903</v>
      </c>
      <c r="L39">
        <f>Input!J40</f>
        <v>9.0130012857142674</v>
      </c>
      <c r="M39">
        <f t="shared" si="5"/>
        <v>8.7750218571428391</v>
      </c>
      <c r="N39">
        <f t="shared" si="10"/>
        <v>20.48159652781424</v>
      </c>
      <c r="O39">
        <f t="shared" si="7"/>
        <v>131.52867682711812</v>
      </c>
      <c r="P39">
        <f t="shared" si="8"/>
        <v>173.02850349766416</v>
      </c>
    </row>
    <row r="40" spans="1:16" x14ac:dyDescent="0.25">
      <c r="A40">
        <f>Input!G41</f>
        <v>37</v>
      </c>
      <c r="B40">
        <f t="shared" si="1"/>
        <v>37</v>
      </c>
      <c r="C40" s="4">
        <f>Input!I41</f>
        <v>211.70353857142854</v>
      </c>
      <c r="D40">
        <f t="shared" si="2"/>
        <v>210.94049314285712</v>
      </c>
      <c r="E40">
        <f t="shared" si="9"/>
        <v>594.44039562287264</v>
      </c>
      <c r="F40">
        <f t="shared" si="3"/>
        <v>147072.17520218142</v>
      </c>
      <c r="G40">
        <f t="shared" si="4"/>
        <v>114394.91582486923</v>
      </c>
      <c r="L40">
        <f>Input!J41</f>
        <v>9.8704829999999788</v>
      </c>
      <c r="M40">
        <f t="shared" si="5"/>
        <v>9.6325035714285505</v>
      </c>
      <c r="N40">
        <f t="shared" si="10"/>
        <v>21.208355900334606</v>
      </c>
      <c r="O40">
        <f t="shared" si="7"/>
        <v>128.54736190414232</v>
      </c>
      <c r="P40">
        <f t="shared" si="8"/>
        <v>192.67631176472483</v>
      </c>
    </row>
    <row r="41" spans="1:16" x14ac:dyDescent="0.25">
      <c r="A41">
        <f>Input!G42</f>
        <v>38</v>
      </c>
      <c r="B41">
        <f t="shared" si="1"/>
        <v>38</v>
      </c>
      <c r="C41" s="4">
        <f>Input!I42</f>
        <v>221.74778442857141</v>
      </c>
      <c r="D41">
        <f t="shared" si="2"/>
        <v>220.98473899999999</v>
      </c>
      <c r="E41">
        <f t="shared" si="9"/>
        <v>615.78498048965616</v>
      </c>
      <c r="F41">
        <f t="shared" si="3"/>
        <v>155867.23068029084</v>
      </c>
      <c r="G41">
        <f t="shared" si="4"/>
        <v>129288.9736355957</v>
      </c>
      <c r="L41">
        <f>Input!J42</f>
        <v>10.044245857142869</v>
      </c>
      <c r="M41">
        <f t="shared" si="5"/>
        <v>9.8062664285714405</v>
      </c>
      <c r="N41">
        <f t="shared" si="10"/>
        <v>21.961196492712201</v>
      </c>
      <c r="O41">
        <f t="shared" si="7"/>
        <v>142.0137124505963</v>
      </c>
      <c r="P41">
        <f t="shared" si="8"/>
        <v>214.14312401023992</v>
      </c>
    </row>
    <row r="42" spans="1:16" x14ac:dyDescent="0.25">
      <c r="A42">
        <f>Input!G43</f>
        <v>39</v>
      </c>
      <c r="B42">
        <f t="shared" si="1"/>
        <v>39</v>
      </c>
      <c r="C42" s="4">
        <f>Input!I43</f>
        <v>231.77314285714283</v>
      </c>
      <c r="D42">
        <f t="shared" si="2"/>
        <v>231.01009742857141</v>
      </c>
      <c r="E42">
        <f t="shared" si="9"/>
        <v>637.89583486954029</v>
      </c>
      <c r="F42">
        <f t="shared" si="3"/>
        <v>165556.00333288108</v>
      </c>
      <c r="G42">
        <f t="shared" si="4"/>
        <v>145678.56425478618</v>
      </c>
      <c r="L42">
        <f>Input!J43</f>
        <v>10.025358428571423</v>
      </c>
      <c r="M42">
        <f t="shared" si="5"/>
        <v>9.7873789999999943</v>
      </c>
      <c r="N42">
        <f t="shared" si="10"/>
        <v>22.741053556230021</v>
      </c>
      <c r="O42">
        <f t="shared" si="7"/>
        <v>161.68890257956062</v>
      </c>
      <c r="P42">
        <f t="shared" si="8"/>
        <v>237.5755803324715</v>
      </c>
    </row>
    <row r="43" spans="1:16" x14ac:dyDescent="0.25">
      <c r="A43">
        <f>Input!G44</f>
        <v>40</v>
      </c>
      <c r="B43">
        <f t="shared" si="1"/>
        <v>40</v>
      </c>
      <c r="C43" s="4">
        <f>Input!I44</f>
        <v>241.545412</v>
      </c>
      <c r="D43">
        <f t="shared" si="2"/>
        <v>240.78236657142858</v>
      </c>
      <c r="E43">
        <f t="shared" si="9"/>
        <v>660.80045676194402</v>
      </c>
      <c r="F43">
        <f t="shared" si="3"/>
        <v>176415.19608728794</v>
      </c>
      <c r="G43">
        <f t="shared" si="4"/>
        <v>163687.59462718177</v>
      </c>
      <c r="L43">
        <f>Input!J44</f>
        <v>9.7722691428571693</v>
      </c>
      <c r="M43">
        <f t="shared" si="5"/>
        <v>9.534289714285741</v>
      </c>
      <c r="N43">
        <f t="shared" si="10"/>
        <v>23.54889582646727</v>
      </c>
      <c r="O43">
        <f t="shared" si="7"/>
        <v>189.79544277955785</v>
      </c>
      <c r="P43">
        <f t="shared" si="8"/>
        <v>263.13152206561</v>
      </c>
    </row>
    <row r="44" spans="1:16" x14ac:dyDescent="0.25">
      <c r="A44">
        <f>Input!G45</f>
        <v>41</v>
      </c>
      <c r="B44">
        <f t="shared" si="1"/>
        <v>41</v>
      </c>
      <c r="C44" s="4">
        <f>Input!I45</f>
        <v>251.34034585714289</v>
      </c>
      <c r="D44">
        <f t="shared" si="2"/>
        <v>250.57730042857148</v>
      </c>
      <c r="E44">
        <f t="shared" si="9"/>
        <v>684.52733014016349</v>
      </c>
      <c r="F44">
        <f t="shared" si="3"/>
        <v>188312.62828669162</v>
      </c>
      <c r="G44">
        <f t="shared" si="4"/>
        <v>183449.54955733428</v>
      </c>
      <c r="L44">
        <f>Input!J45</f>
        <v>9.7949338571428939</v>
      </c>
      <c r="M44">
        <f t="shared" si="5"/>
        <v>9.5569544285714656</v>
      </c>
      <c r="N44">
        <f t="shared" si="10"/>
        <v>24.385726718239791</v>
      </c>
      <c r="O44">
        <f t="shared" si="7"/>
        <v>212.89123631543617</v>
      </c>
      <c r="P44">
        <f t="shared" si="8"/>
        <v>290.98082682158901</v>
      </c>
    </row>
    <row r="45" spans="1:16" x14ac:dyDescent="0.25">
      <c r="A45">
        <f>Input!G46</f>
        <v>42</v>
      </c>
      <c r="B45">
        <f t="shared" si="1"/>
        <v>42</v>
      </c>
      <c r="C45" s="4">
        <f>Input!I46</f>
        <v>260.83308357142863</v>
      </c>
      <c r="D45">
        <f t="shared" si="2"/>
        <v>260.07003814285719</v>
      </c>
      <c r="E45">
        <f t="shared" si="9"/>
        <v>709.10596024566337</v>
      </c>
      <c r="F45">
        <f t="shared" si="3"/>
        <v>201633.25933871741</v>
      </c>
      <c r="G45">
        <f t="shared" si="4"/>
        <v>205108.21009923227</v>
      </c>
      <c r="L45">
        <f>Input!J46</f>
        <v>9.4927377142857381</v>
      </c>
      <c r="M45">
        <f t="shared" si="5"/>
        <v>9.2547582857143098</v>
      </c>
      <c r="N45">
        <f t="shared" si="10"/>
        <v>25.252585562899753</v>
      </c>
      <c r="O45">
        <f t="shared" si="7"/>
        <v>248.3728042114638</v>
      </c>
      <c r="P45">
        <f t="shared" si="8"/>
        <v>321.30630503266758</v>
      </c>
    </row>
    <row r="46" spans="1:16" x14ac:dyDescent="0.25">
      <c r="A46">
        <f>Input!G47</f>
        <v>43</v>
      </c>
      <c r="B46">
        <f t="shared" si="1"/>
        <v>43</v>
      </c>
      <c r="C46" s="4">
        <f>Input!I47</f>
        <v>270.39381542857143</v>
      </c>
      <c r="D46">
        <f t="shared" si="2"/>
        <v>269.63076999999998</v>
      </c>
      <c r="E46">
        <f t="shared" si="9"/>
        <v>734.56691014147418</v>
      </c>
      <c r="F46">
        <f t="shared" si="3"/>
        <v>216165.61440965254</v>
      </c>
      <c r="G46">
        <f t="shared" si="4"/>
        <v>228818.42506341037</v>
      </c>
      <c r="L46">
        <f>Input!J47</f>
        <v>9.5607318571427982</v>
      </c>
      <c r="M46">
        <f t="shared" si="5"/>
        <v>9.3227524285713699</v>
      </c>
      <c r="N46">
        <f t="shared" si="10"/>
        <v>26.150548889475854</v>
      </c>
      <c r="O46">
        <f t="shared" si="7"/>
        <v>275.22202916628794</v>
      </c>
      <c r="P46">
        <f t="shared" si="8"/>
        <v>354.30466249291135</v>
      </c>
    </row>
    <row r="47" spans="1:16" x14ac:dyDescent="0.25">
      <c r="A47">
        <f>Input!G48</f>
        <v>44</v>
      </c>
      <c r="B47">
        <f t="shared" si="1"/>
        <v>44</v>
      </c>
      <c r="C47" s="4">
        <f>Input!I48</f>
        <v>279.19527928571432</v>
      </c>
      <c r="D47">
        <f t="shared" si="2"/>
        <v>278.43223385714288</v>
      </c>
      <c r="E47">
        <f t="shared" si="9"/>
        <v>760.94183856927293</v>
      </c>
      <c r="F47">
        <f t="shared" si="3"/>
        <v>232815.51863945599</v>
      </c>
      <c r="G47">
        <f t="shared" si="4"/>
        <v>254746.93954000052</v>
      </c>
      <c r="L47">
        <f>Input!J48</f>
        <v>8.8014638571428918</v>
      </c>
      <c r="M47">
        <f t="shared" si="5"/>
        <v>8.5634844285714635</v>
      </c>
      <c r="N47">
        <f t="shared" si="10"/>
        <v>27.080731751184256</v>
      </c>
      <c r="O47">
        <f t="shared" si="7"/>
        <v>334.13163474213144</v>
      </c>
      <c r="P47">
        <f t="shared" si="8"/>
        <v>390.18753372396941</v>
      </c>
    </row>
    <row r="48" spans="1:16" x14ac:dyDescent="0.25">
      <c r="A48">
        <f>Input!G49</f>
        <v>45</v>
      </c>
      <c r="B48">
        <f t="shared" si="1"/>
        <v>45</v>
      </c>
      <c r="C48" s="4">
        <f>Input!I49</f>
        <v>287.91741671428576</v>
      </c>
      <c r="D48">
        <f t="shared" si="2"/>
        <v>287.15437128571432</v>
      </c>
      <c r="E48">
        <f t="shared" si="9"/>
        <v>788.26353915632512</v>
      </c>
      <c r="F48">
        <f t="shared" si="3"/>
        <v>251110.39812397599</v>
      </c>
      <c r="G48">
        <f t="shared" si="4"/>
        <v>283073.28462106362</v>
      </c>
      <c r="L48">
        <f>Input!J49</f>
        <v>8.7221374285714433</v>
      </c>
      <c r="M48">
        <f t="shared" si="5"/>
        <v>8.484158000000015</v>
      </c>
      <c r="N48">
        <f t="shared" si="10"/>
        <v>28.044289098893731</v>
      </c>
      <c r="O48">
        <f t="shared" si="7"/>
        <v>373.34554517093841</v>
      </c>
      <c r="P48">
        <f t="shared" si="8"/>
        <v>429.18259134159393</v>
      </c>
    </row>
    <row r="49" spans="1:16" x14ac:dyDescent="0.25">
      <c r="A49">
        <f>Input!G50</f>
        <v>46</v>
      </c>
      <c r="B49">
        <f t="shared" si="1"/>
        <v>46</v>
      </c>
      <c r="C49" s="4">
        <f>Input!I50</f>
        <v>296.83975914285713</v>
      </c>
      <c r="D49">
        <f t="shared" si="2"/>
        <v>296.07671371428569</v>
      </c>
      <c r="E49">
        <f t="shared" si="9"/>
        <v>816.56598102004477</v>
      </c>
      <c r="F49">
        <f t="shared" si="3"/>
        <v>270909.07738048595</v>
      </c>
      <c r="G49">
        <f t="shared" si="4"/>
        <v>313990.73281109572</v>
      </c>
      <c r="L49">
        <f>Input!J50</f>
        <v>8.9223424285713691</v>
      </c>
      <c r="M49">
        <f t="shared" si="5"/>
        <v>8.6843629999999408</v>
      </c>
      <c r="N49">
        <f t="shared" si="10"/>
        <v>29.042417203180893</v>
      </c>
      <c r="O49">
        <f t="shared" si="7"/>
        <v>404.81740893587846</v>
      </c>
      <c r="P49">
        <f t="shared" si="8"/>
        <v>471.53473697571428</v>
      </c>
    </row>
    <row r="50" spans="1:16" x14ac:dyDescent="0.25">
      <c r="A50">
        <f>Input!G51</f>
        <v>47</v>
      </c>
      <c r="B50">
        <f t="shared" si="1"/>
        <v>47</v>
      </c>
      <c r="C50" s="4">
        <f>Input!I51</f>
        <v>306.17384385714286</v>
      </c>
      <c r="D50">
        <f t="shared" si="2"/>
        <v>305.41079842857141</v>
      </c>
      <c r="E50">
        <f t="shared" si="9"/>
        <v>845.88435081960995</v>
      </c>
      <c r="F50">
        <f t="shared" si="3"/>
        <v>292111.66083418869</v>
      </c>
      <c r="G50">
        <f t="shared" si="4"/>
        <v>347707.32394244126</v>
      </c>
      <c r="L50">
        <f>Input!J51</f>
        <v>9.3340847142857228</v>
      </c>
      <c r="M50">
        <f t="shared" si="5"/>
        <v>9.0961052857142946</v>
      </c>
      <c r="N50">
        <f t="shared" si="10"/>
        <v>30.07635512666706</v>
      </c>
      <c r="O50">
        <f t="shared" si="7"/>
        <v>430.24178186035027</v>
      </c>
      <c r="P50">
        <f t="shared" si="8"/>
        <v>517.50737970051625</v>
      </c>
    </row>
    <row r="51" spans="1:16" x14ac:dyDescent="0.25">
      <c r="A51">
        <f>Input!G52</f>
        <v>48</v>
      </c>
      <c r="B51">
        <f t="shared" si="1"/>
        <v>48</v>
      </c>
      <c r="C51" s="4">
        <f>Input!I52</f>
        <v>315.11129614285721</v>
      </c>
      <c r="D51">
        <f t="shared" si="2"/>
        <v>314.34825071428577</v>
      </c>
      <c r="E51">
        <f t="shared" si="9"/>
        <v>876.25509630577983</v>
      </c>
      <c r="F51">
        <f t="shared" si="3"/>
        <v>315739.30312258314</v>
      </c>
      <c r="G51">
        <f t="shared" si="4"/>
        <v>384446.96676401643</v>
      </c>
      <c r="L51">
        <f>Input!J52</f>
        <v>8.9374522857143575</v>
      </c>
      <c r="M51">
        <f t="shared" si="5"/>
        <v>8.6994728571429292</v>
      </c>
      <c r="N51">
        <f t="shared" si="10"/>
        <v>31.147386248384972</v>
      </c>
      <c r="O51">
        <f t="shared" si="7"/>
        <v>493.28116662618964</v>
      </c>
      <c r="P51">
        <f t="shared" si="8"/>
        <v>567.38380836377235</v>
      </c>
    </row>
    <row r="52" spans="1:16" x14ac:dyDescent="0.25">
      <c r="A52">
        <f>Input!G53</f>
        <v>49</v>
      </c>
      <c r="B52">
        <f t="shared" si="1"/>
        <v>49</v>
      </c>
      <c r="C52" s="4">
        <f>Input!I53</f>
        <v>323.47079814285723</v>
      </c>
      <c r="D52">
        <f t="shared" si="2"/>
        <v>322.70775271428579</v>
      </c>
      <c r="E52">
        <f t="shared" si="9"/>
        <v>907.71597142184476</v>
      </c>
      <c r="F52">
        <f t="shared" si="3"/>
        <v>342234.61595539114</v>
      </c>
      <c r="G52">
        <f t="shared" si="4"/>
        <v>424450.62174901459</v>
      </c>
      <c r="L52">
        <f>Input!J53</f>
        <v>8.3595020000000204</v>
      </c>
      <c r="M52">
        <f t="shared" si="5"/>
        <v>8.1215225714285921</v>
      </c>
      <c r="N52">
        <f t="shared" si="10"/>
        <v>32.256839841982021</v>
      </c>
      <c r="O52">
        <f t="shared" si="7"/>
        <v>571.08275593382496</v>
      </c>
      <c r="P52">
        <f t="shared" si="8"/>
        <v>621.46866466872973</v>
      </c>
    </row>
    <row r="53" spans="1:16" x14ac:dyDescent="0.25">
      <c r="A53">
        <f>Input!G54</f>
        <v>50</v>
      </c>
      <c r="B53">
        <f t="shared" si="1"/>
        <v>50</v>
      </c>
      <c r="C53" s="4">
        <f>Input!I54</f>
        <v>331.41100300000005</v>
      </c>
      <c r="D53">
        <f t="shared" si="2"/>
        <v>330.64795757142861</v>
      </c>
      <c r="E53">
        <f t="shared" si="9"/>
        <v>940.30608301047448</v>
      </c>
      <c r="F53">
        <f t="shared" si="3"/>
        <v>371683.02991385141</v>
      </c>
      <c r="G53">
        <f t="shared" si="4"/>
        <v>467977.57107196364</v>
      </c>
      <c r="L53">
        <f>Input!J54</f>
        <v>7.9402048571428168</v>
      </c>
      <c r="M53">
        <f t="shared" si="5"/>
        <v>7.7022254285713885</v>
      </c>
      <c r="N53">
        <f t="shared" si="10"/>
        <v>33.406092709627394</v>
      </c>
      <c r="O53">
        <f t="shared" si="7"/>
        <v>648.51144411532152</v>
      </c>
      <c r="P53">
        <f t="shared" si="8"/>
        <v>680.08952435946139</v>
      </c>
    </row>
    <row r="54" spans="1:16" x14ac:dyDescent="0.25">
      <c r="A54">
        <f>Input!G55</f>
        <v>51</v>
      </c>
      <c r="B54">
        <f t="shared" si="1"/>
        <v>51</v>
      </c>
      <c r="C54" s="4">
        <f>Input!I55</f>
        <v>339.25299414285712</v>
      </c>
      <c r="D54">
        <f t="shared" si="2"/>
        <v>338.48994871428567</v>
      </c>
      <c r="E54">
        <f t="shared" si="9"/>
        <v>974.06593918311899</v>
      </c>
      <c r="F54">
        <f t="shared" si="3"/>
        <v>403956.83966043848</v>
      </c>
      <c r="G54">
        <f t="shared" si="4"/>
        <v>515306.78213961917</v>
      </c>
      <c r="L54">
        <f>Input!J55</f>
        <v>7.8419911428570686</v>
      </c>
      <c r="M54">
        <f t="shared" si="5"/>
        <v>7.6040117142856403</v>
      </c>
      <c r="N54">
        <f t="shared" si="10"/>
        <v>34.596570873552217</v>
      </c>
      <c r="O54">
        <f t="shared" si="7"/>
        <v>715.80753656612364</v>
      </c>
      <c r="P54">
        <f t="shared" si="8"/>
        <v>743.59859439405602</v>
      </c>
    </row>
    <row r="55" spans="1:16" x14ac:dyDescent="0.25">
      <c r="A55">
        <f>Input!G56</f>
        <v>52</v>
      </c>
      <c r="B55">
        <f t="shared" si="1"/>
        <v>52</v>
      </c>
      <c r="C55" s="4">
        <f>Input!I56</f>
        <v>347.20075385714284</v>
      </c>
      <c r="D55">
        <f t="shared" si="2"/>
        <v>346.4377084285714</v>
      </c>
      <c r="E55">
        <f t="shared" si="9"/>
        <v>1009.0374994106102</v>
      </c>
      <c r="F55">
        <f t="shared" si="3"/>
        <v>439038.48300944141</v>
      </c>
      <c r="G55">
        <f t="shared" si="4"/>
        <v>566738.37152589823</v>
      </c>
      <c r="L55">
        <f>Input!J56</f>
        <v>7.9477597142857235</v>
      </c>
      <c r="M55">
        <f t="shared" si="5"/>
        <v>7.7097802857142952</v>
      </c>
      <c r="N55">
        <f t="shared" si="10"/>
        <v>35.829751327216954</v>
      </c>
      <c r="O55">
        <f t="shared" si="7"/>
        <v>777.40545630356746</v>
      </c>
      <c r="P55">
        <f t="shared" si="8"/>
        <v>812.37453456205537</v>
      </c>
    </row>
    <row r="56" spans="1:16" x14ac:dyDescent="0.25">
      <c r="A56">
        <f>Input!G57</f>
        <v>53</v>
      </c>
      <c r="B56">
        <f t="shared" si="1"/>
        <v>53</v>
      </c>
      <c r="C56" s="4">
        <f>Input!I57</f>
        <v>355.56025585714281</v>
      </c>
      <c r="D56">
        <f t="shared" si="2"/>
        <v>354.79721042857136</v>
      </c>
      <c r="E56">
        <f t="shared" si="9"/>
        <v>1045.2642263955829</v>
      </c>
      <c r="F56">
        <f t="shared" si="3"/>
        <v>476744.70013838937</v>
      </c>
      <c r="G56">
        <f t="shared" si="4"/>
        <v>622595.17666050326</v>
      </c>
      <c r="L56">
        <f>Input!J57</f>
        <v>8.3595019999999636</v>
      </c>
      <c r="M56">
        <f t="shared" si="5"/>
        <v>8.1215225714285353</v>
      </c>
      <c r="N56">
        <f t="shared" si="10"/>
        <v>37.107163848164767</v>
      </c>
      <c r="O56">
        <f t="shared" si="7"/>
        <v>826.42806173643021</v>
      </c>
      <c r="P56">
        <f t="shared" si="8"/>
        <v>886.8244126156917</v>
      </c>
    </row>
    <row r="57" spans="1:16" x14ac:dyDescent="0.25">
      <c r="A57">
        <f>Input!G58</f>
        <v>54</v>
      </c>
      <c r="B57">
        <f t="shared" si="1"/>
        <v>54</v>
      </c>
      <c r="C57" s="4">
        <f>Input!I58</f>
        <v>363.49290585714289</v>
      </c>
      <c r="D57">
        <f t="shared" si="2"/>
        <v>362.72986042857144</v>
      </c>
      <c r="E57">
        <f t="shared" si="9"/>
        <v>1082.7911397894852</v>
      </c>
      <c r="F57">
        <f t="shared" si="3"/>
        <v>518488.24603487592</v>
      </c>
      <c r="G57">
        <f t="shared" si="4"/>
        <v>683224.44315676531</v>
      </c>
      <c r="L57">
        <f>Input!J58</f>
        <v>7.9326500000000806</v>
      </c>
      <c r="M57">
        <f t="shared" si="5"/>
        <v>7.6946705714286523</v>
      </c>
      <c r="N57">
        <f t="shared" si="10"/>
        <v>38.430392874689026</v>
      </c>
      <c r="O57">
        <f t="shared" si="7"/>
        <v>930.11232045064037</v>
      </c>
      <c r="P57">
        <f t="shared" si="8"/>
        <v>967.38580264195105</v>
      </c>
    </row>
    <row r="58" spans="1:16" x14ac:dyDescent="0.25">
      <c r="A58">
        <f>Input!G59</f>
        <v>55</v>
      </c>
      <c r="B58">
        <f t="shared" si="1"/>
        <v>55</v>
      </c>
      <c r="C58" s="4">
        <f>Input!I59</f>
        <v>371.68997742857147</v>
      </c>
      <c r="D58">
        <f t="shared" si="2"/>
        <v>370.92693200000002</v>
      </c>
      <c r="E58">
        <f t="shared" si="9"/>
        <v>1121.6648718190731</v>
      </c>
      <c r="F58">
        <f t="shared" si="3"/>
        <v>563607.45428378612</v>
      </c>
      <c r="G58">
        <f t="shared" si="4"/>
        <v>748999.63623889582</v>
      </c>
      <c r="L58">
        <f>Input!J59</f>
        <v>8.1970715714285802</v>
      </c>
      <c r="M58">
        <f t="shared" si="5"/>
        <v>7.9590921428571519</v>
      </c>
      <c r="N58">
        <f t="shared" si="10"/>
        <v>39.801079448512553</v>
      </c>
      <c r="O58">
        <f t="shared" si="7"/>
        <v>998.81331389478578</v>
      </c>
      <c r="P58">
        <f t="shared" si="8"/>
        <v>1054.5290371072128</v>
      </c>
    </row>
    <row r="59" spans="1:16" x14ac:dyDescent="0.25">
      <c r="A59">
        <f>Input!G60</f>
        <v>56</v>
      </c>
      <c r="B59">
        <f t="shared" si="1"/>
        <v>56</v>
      </c>
      <c r="C59" s="4">
        <f>Input!I60</f>
        <v>380.23079714285717</v>
      </c>
      <c r="D59">
        <f t="shared" si="2"/>
        <v>379.46775171428573</v>
      </c>
      <c r="E59">
        <f t="shared" si="9"/>
        <v>1161.9337248895347</v>
      </c>
      <c r="F59">
        <f t="shared" si="3"/>
        <v>612252.99917708954</v>
      </c>
      <c r="G59">
        <f t="shared" si="4"/>
        <v>820322.38534529787</v>
      </c>
      <c r="L59">
        <f>Input!J60</f>
        <v>8.5408197142857034</v>
      </c>
      <c r="M59">
        <f t="shared" si="5"/>
        <v>8.3028402857142751</v>
      </c>
      <c r="N59">
        <f t="shared" si="10"/>
        <v>41.220923225748074</v>
      </c>
      <c r="O59">
        <f t="shared" si="7"/>
        <v>1067.9891655198951</v>
      </c>
      <c r="P59">
        <f t="shared" si="8"/>
        <v>1148.7596237616642</v>
      </c>
    </row>
    <row r="60" spans="1:16" x14ac:dyDescent="0.25">
      <c r="A60">
        <f>Input!G61</f>
        <v>57</v>
      </c>
      <c r="B60">
        <f t="shared" si="1"/>
        <v>57</v>
      </c>
      <c r="C60" s="4">
        <f>Input!I61</f>
        <v>388.8282785714286</v>
      </c>
      <c r="D60">
        <f t="shared" si="2"/>
        <v>388.06523314285715</v>
      </c>
      <c r="E60">
        <f t="shared" si="9"/>
        <v>1203.6477312336872</v>
      </c>
      <c r="F60">
        <f t="shared" si="3"/>
        <v>665174.81119207887</v>
      </c>
      <c r="G60">
        <f t="shared" si="4"/>
        <v>897624.57164573832</v>
      </c>
      <c r="L60">
        <f>Input!J61</f>
        <v>8.5974814285714274</v>
      </c>
      <c r="M60">
        <f t="shared" si="5"/>
        <v>8.3595019999999991</v>
      </c>
      <c r="N60">
        <f t="shared" si="10"/>
        <v>42.691684558484184</v>
      </c>
      <c r="O60">
        <f t="shared" si="7"/>
        <v>1162.4146870637528</v>
      </c>
      <c r="P60">
        <f t="shared" si="8"/>
        <v>1250.6208394005307</v>
      </c>
    </row>
    <row r="61" spans="1:16" x14ac:dyDescent="0.25">
      <c r="A61">
        <f>Input!G62</f>
        <v>58</v>
      </c>
      <c r="B61">
        <f t="shared" si="1"/>
        <v>58</v>
      </c>
      <c r="C61" s="4">
        <f>Input!I62</f>
        <v>397.52775128571426</v>
      </c>
      <c r="D61">
        <f t="shared" si="2"/>
        <v>396.76470585714281</v>
      </c>
      <c r="E61">
        <f t="shared" si="9"/>
        <v>1246.8587146790762</v>
      </c>
      <c r="F61">
        <f t="shared" si="3"/>
        <v>722659.82383494533</v>
      </c>
      <c r="G61">
        <f t="shared" si="4"/>
        <v>981370.56891932175</v>
      </c>
      <c r="L61">
        <f>Input!J62</f>
        <v>8.6994727142856618</v>
      </c>
      <c r="M61">
        <f t="shared" si="5"/>
        <v>8.4614932857142335</v>
      </c>
      <c r="N61">
        <f t="shared" si="10"/>
        <v>44.21518664941631</v>
      </c>
      <c r="O61">
        <f t="shared" si="7"/>
        <v>1261.3659363220333</v>
      </c>
      <c r="P61">
        <f t="shared" si="8"/>
        <v>1360.6965133470956</v>
      </c>
    </row>
    <row r="62" spans="1:16" x14ac:dyDescent="0.25">
      <c r="A62">
        <f>Input!G63</f>
        <v>59</v>
      </c>
      <c r="B62">
        <f t="shared" si="1"/>
        <v>59</v>
      </c>
      <c r="C62" s="4">
        <f>Input!I63</f>
        <v>406.29144057142861</v>
      </c>
      <c r="D62">
        <f t="shared" si="2"/>
        <v>405.52839514285716</v>
      </c>
      <c r="E62">
        <f t="shared" si="9"/>
        <v>1291.6203546072738</v>
      </c>
      <c r="F62">
        <f t="shared" si="3"/>
        <v>785158.96062748949</v>
      </c>
      <c r="G62">
        <f t="shared" si="4"/>
        <v>1072059.6490007855</v>
      </c>
      <c r="L62">
        <f>Input!J63</f>
        <v>8.7636892857143494</v>
      </c>
      <c r="M62">
        <f t="shared" si="5"/>
        <v>8.5257098571429211</v>
      </c>
      <c r="N62">
        <f t="shared" si="10"/>
        <v>45.793317782022456</v>
      </c>
      <c r="O62">
        <f t="shared" si="7"/>
        <v>1371.1933865745934</v>
      </c>
      <c r="P62">
        <f t="shared" si="8"/>
        <v>1479.6140144529531</v>
      </c>
    </row>
    <row r="63" spans="1:16" x14ac:dyDescent="0.25">
      <c r="A63">
        <f>Input!G64</f>
        <v>60</v>
      </c>
      <c r="B63">
        <f t="shared" si="1"/>
        <v>60</v>
      </c>
      <c r="C63" s="4">
        <f>Input!I64</f>
        <v>415.69729685714282</v>
      </c>
      <c r="D63">
        <f t="shared" si="2"/>
        <v>414.93425142857137</v>
      </c>
      <c r="E63">
        <f t="shared" si="9"/>
        <v>1337.9882521821864</v>
      </c>
      <c r="F63">
        <f t="shared" si="3"/>
        <v>852028.68830725492</v>
      </c>
      <c r="G63">
        <f t="shared" si="4"/>
        <v>1170228.5638182785</v>
      </c>
      <c r="L63">
        <f>Input!J64</f>
        <v>9.4058562857142078</v>
      </c>
      <c r="M63">
        <f t="shared" si="5"/>
        <v>9.1678768571427796</v>
      </c>
      <c r="N63">
        <f t="shared" si="10"/>
        <v>47.428033628861812</v>
      </c>
      <c r="O63">
        <f t="shared" si="7"/>
        <v>1445.6859699137669</v>
      </c>
      <c r="P63">
        <f t="shared" si="8"/>
        <v>1608.0474564078902</v>
      </c>
    </row>
    <row r="64" spans="1:16" x14ac:dyDescent="0.25">
      <c r="A64">
        <f>Input!G65</f>
        <v>61</v>
      </c>
      <c r="B64">
        <f t="shared" si="1"/>
        <v>61</v>
      </c>
      <c r="C64" s="4">
        <f>Input!I65</f>
        <v>425.00493942857145</v>
      </c>
      <c r="D64">
        <f t="shared" si="2"/>
        <v>424.241894</v>
      </c>
      <c r="E64">
        <f t="shared" si="9"/>
        <v>1386.0199989268344</v>
      </c>
      <c r="F64">
        <f t="shared" si="3"/>
        <v>925017.12311665295</v>
      </c>
      <c r="G64">
        <f t="shared" si="4"/>
        <v>1276454.3169206502</v>
      </c>
      <c r="L64">
        <f>Input!J65</f>
        <v>9.3076425714286302</v>
      </c>
      <c r="M64">
        <f t="shared" si="5"/>
        <v>9.0696631428572019</v>
      </c>
      <c r="N64">
        <f t="shared" si="10"/>
        <v>49.121359640659421</v>
      </c>
      <c r="O64">
        <f t="shared" si="7"/>
        <v>1585.1320668687592</v>
      </c>
      <c r="P64">
        <f t="shared" si="8"/>
        <v>1746.7211372205891</v>
      </c>
    </row>
    <row r="65" spans="1:16" x14ac:dyDescent="0.25">
      <c r="A65">
        <f>Input!G66</f>
        <v>62</v>
      </c>
      <c r="B65">
        <f t="shared" si="1"/>
        <v>62</v>
      </c>
      <c r="C65" s="4">
        <f>Input!I66</f>
        <v>434.70543700000002</v>
      </c>
      <c r="D65">
        <f t="shared" si="2"/>
        <v>433.94239157142857</v>
      </c>
      <c r="E65">
        <f t="shared" si="9"/>
        <v>1435.7752477307506</v>
      </c>
      <c r="F65">
        <f t="shared" si="3"/>
        <v>1003669.071680345</v>
      </c>
      <c r="G65">
        <f t="shared" si="4"/>
        <v>1391357.138330413</v>
      </c>
      <c r="L65">
        <f>Input!J66</f>
        <v>9.7004975714285706</v>
      </c>
      <c r="M65">
        <f t="shared" si="5"/>
        <v>9.4625181428571423</v>
      </c>
      <c r="N65">
        <f t="shared" si="10"/>
        <v>50.875393518923978</v>
      </c>
      <c r="O65">
        <f t="shared" si="7"/>
        <v>1695.3720562870737</v>
      </c>
      <c r="P65">
        <f t="shared" si="8"/>
        <v>1896.4132298764566</v>
      </c>
    </row>
    <row r="66" spans="1:16" x14ac:dyDescent="0.25">
      <c r="A66">
        <f>Input!G67</f>
        <v>63</v>
      </c>
      <c r="B66">
        <f t="shared" si="1"/>
        <v>63</v>
      </c>
      <c r="C66" s="4">
        <f>Input!I67</f>
        <v>444.71568571428571</v>
      </c>
      <c r="D66">
        <f t="shared" si="2"/>
        <v>443.95264028571427</v>
      </c>
      <c r="E66">
        <f t="shared" si="9"/>
        <v>1487.3157863729323</v>
      </c>
      <c r="F66">
        <f t="shared" si="3"/>
        <v>1088606.6546130173</v>
      </c>
      <c r="G66">
        <f t="shared" si="4"/>
        <v>1515603.6775646324</v>
      </c>
      <c r="L66">
        <f>Input!J67</f>
        <v>10.010248714285694</v>
      </c>
      <c r="M66">
        <f t="shared" si="5"/>
        <v>9.7722692857142661</v>
      </c>
      <c r="N66">
        <f t="shared" si="10"/>
        <v>52.692307774933603</v>
      </c>
      <c r="O66">
        <f t="shared" si="7"/>
        <v>1821.7581656566363</v>
      </c>
      <c r="P66">
        <f t="shared" si="8"/>
        <v>2057.9597424061376</v>
      </c>
    </row>
    <row r="67" spans="1:16" x14ac:dyDescent="0.25">
      <c r="A67">
        <f>Input!G68</f>
        <v>64</v>
      </c>
      <c r="B67">
        <f t="shared" si="1"/>
        <v>64</v>
      </c>
      <c r="C67" s="4">
        <f>Input!I68</f>
        <v>454.55972657142854</v>
      </c>
      <c r="D67">
        <f t="shared" si="2"/>
        <v>453.7966811428571</v>
      </c>
      <c r="E67">
        <f t="shared" ref="E67:E83" si="11">(_Ac/(1+EXP(-1*(B67-_Muc)/_sc)))</f>
        <v>1540.7056136481951</v>
      </c>
      <c r="F67">
        <f t="shared" si="3"/>
        <v>1181371.0275598934</v>
      </c>
      <c r="G67">
        <f t="shared" si="4"/>
        <v>1649910.4307450058</v>
      </c>
      <c r="L67">
        <f>Input!J68</f>
        <v>9.8440408571428293</v>
      </c>
      <c r="M67">
        <f t="shared" si="5"/>
        <v>9.606061428571401</v>
      </c>
      <c r="N67">
        <f t="shared" ref="N67:N83" si="12">_Ac*EXP(-1*(B67-_Muc)/_sc)*(1/_sc)*(1/(1+EXP(-1*(B67-_Muc)/_sc))^2)+$L$3</f>
        <v>54.57435237801505</v>
      </c>
      <c r="O67">
        <f t="shared" si="7"/>
        <v>2000.800768754274</v>
      </c>
      <c r="P67">
        <f t="shared" si="8"/>
        <v>2232.2587669133623</v>
      </c>
    </row>
    <row r="68" spans="1:16" x14ac:dyDescent="0.25">
      <c r="A68">
        <f>Input!G69</f>
        <v>65</v>
      </c>
      <c r="B68">
        <f t="shared" ref="B68:B84" si="13">A68-$A$3</f>
        <v>65</v>
      </c>
      <c r="C68" s="4">
        <f>Input!I69</f>
        <v>464.12801328571419</v>
      </c>
      <c r="D68">
        <f t="shared" ref="D68:D83" si="14">C68-$C$3</f>
        <v>463.36496785714274</v>
      </c>
      <c r="E68">
        <f t="shared" si="11"/>
        <v>1596.0110181876878</v>
      </c>
      <c r="F68">
        <f t="shared" ref="F68:F83" si="15">(D68-E68)^2</f>
        <v>1282887.0753293834</v>
      </c>
      <c r="G68">
        <f t="shared" ref="G68:G83" si="16">(E68-$H$4)^2</f>
        <v>1795047.4188752328</v>
      </c>
      <c r="L68">
        <f>Input!J69</f>
        <v>9.568286714285648</v>
      </c>
      <c r="M68">
        <f t="shared" ref="M68:M83" si="17">L68-$L$3</f>
        <v>9.3303072857142197</v>
      </c>
      <c r="N68">
        <f t="shared" si="12"/>
        <v>56.523857496132301</v>
      </c>
      <c r="O68">
        <f t="shared" ref="O68:O83" si="18">(L68-N68)^2</f>
        <v>2204.8256274490109</v>
      </c>
      <c r="P68">
        <f t="shared" ref="P68:P83" si="19">(N68-$Q$4)^2</f>
        <v>2420.2750385196823</v>
      </c>
    </row>
    <row r="69" spans="1:16" x14ac:dyDescent="0.25">
      <c r="A69">
        <f>Input!G70</f>
        <v>66</v>
      </c>
      <c r="B69">
        <f t="shared" si="13"/>
        <v>66</v>
      </c>
      <c r="C69" s="4">
        <f>Input!I70</f>
        <v>473.79451385714276</v>
      </c>
      <c r="D69">
        <f t="shared" si="14"/>
        <v>473.03146842857132</v>
      </c>
      <c r="E69">
        <f t="shared" si="11"/>
        <v>1653.3006600674526</v>
      </c>
      <c r="F69">
        <f t="shared" si="15"/>
        <v>1393035.3647318981</v>
      </c>
      <c r="G69">
        <f t="shared" si="16"/>
        <v>1951842.135604579</v>
      </c>
      <c r="L69">
        <f>Input!J70</f>
        <v>9.6665005714285712</v>
      </c>
      <c r="M69">
        <f t="shared" si="17"/>
        <v>9.4285211428571429</v>
      </c>
      <c r="N69">
        <f t="shared" si="12"/>
        <v>58.54323633189702</v>
      </c>
      <c r="O69">
        <f t="shared" si="18"/>
        <v>2388.9352985986552</v>
      </c>
      <c r="P69">
        <f t="shared" si="19"/>
        <v>2623.0448266934877</v>
      </c>
    </row>
    <row r="70" spans="1:16" x14ac:dyDescent="0.25">
      <c r="A70">
        <f>Input!G71</f>
        <v>67</v>
      </c>
      <c r="B70">
        <f t="shared" si="13"/>
        <v>67</v>
      </c>
      <c r="C70" s="4">
        <f>Input!I71</f>
        <v>482.66019457142858</v>
      </c>
      <c r="D70">
        <f t="shared" si="14"/>
        <v>481.89714914285713</v>
      </c>
      <c r="E70">
        <f t="shared" si="11"/>
        <v>1712.645655302041</v>
      </c>
      <c r="F70">
        <f t="shared" si="15"/>
        <v>1514741.8854130623</v>
      </c>
      <c r="G70">
        <f t="shared" si="16"/>
        <v>2121183.7841267772</v>
      </c>
      <c r="L70">
        <f>Input!J71</f>
        <v>8.8656807142858156</v>
      </c>
      <c r="M70">
        <f t="shared" si="17"/>
        <v>8.6277012857143873</v>
      </c>
      <c r="N70">
        <f t="shared" si="12"/>
        <v>60.634988057209199</v>
      </c>
      <c r="O70">
        <f t="shared" si="18"/>
        <v>2680.0611827660609</v>
      </c>
      <c r="P70">
        <f t="shared" si="19"/>
        <v>2841.6811830480433</v>
      </c>
    </row>
    <row r="71" spans="1:16" x14ac:dyDescent="0.25">
      <c r="A71">
        <f>Input!G72</f>
        <v>68</v>
      </c>
      <c r="B71">
        <f t="shared" si="13"/>
        <v>68</v>
      </c>
      <c r="C71" s="4">
        <f>Input!I72</f>
        <v>492.23603614285719</v>
      </c>
      <c r="D71">
        <f t="shared" si="14"/>
        <v>491.47299071428574</v>
      </c>
      <c r="E71">
        <f t="shared" si="11"/>
        <v>1774.1196633234467</v>
      </c>
      <c r="F71">
        <f t="shared" si="15"/>
        <v>1645182.4867553522</v>
      </c>
      <c r="G71">
        <f t="shared" si="16"/>
        <v>2304027.8242898406</v>
      </c>
      <c r="L71">
        <f>Input!J72</f>
        <v>9.5758415714286116</v>
      </c>
      <c r="M71">
        <f t="shared" si="17"/>
        <v>9.3378621428571833</v>
      </c>
      <c r="N71">
        <f t="shared" si="12"/>
        <v>62.801700849835242</v>
      </c>
      <c r="O71">
        <f t="shared" si="18"/>
        <v>2832.9920959247452</v>
      </c>
      <c r="P71">
        <f t="shared" si="19"/>
        <v>3077.3795714259272</v>
      </c>
    </row>
    <row r="72" spans="1:16" x14ac:dyDescent="0.25">
      <c r="A72">
        <f>Input!G73</f>
        <v>69</v>
      </c>
      <c r="B72">
        <f t="shared" si="13"/>
        <v>69</v>
      </c>
      <c r="C72" s="4">
        <f>Input!I73</f>
        <v>501.78543557142854</v>
      </c>
      <c r="D72">
        <f t="shared" si="14"/>
        <v>501.02239014285709</v>
      </c>
      <c r="E72">
        <f t="shared" si="11"/>
        <v>1837.7989775490234</v>
      </c>
      <c r="F72">
        <f t="shared" si="15"/>
        <v>1786971.6446372757</v>
      </c>
      <c r="G72">
        <f t="shared" si="16"/>
        <v>2501400.8525219476</v>
      </c>
      <c r="L72">
        <f>Input!J73</f>
        <v>9.5493994285713484</v>
      </c>
      <c r="M72">
        <f t="shared" si="17"/>
        <v>9.3114199999999201</v>
      </c>
      <c r="N72">
        <f t="shared" si="12"/>
        <v>65.046055035334831</v>
      </c>
      <c r="O72">
        <f t="shared" si="18"/>
        <v>3079.8787835357125</v>
      </c>
      <c r="P72">
        <f t="shared" si="19"/>
        <v>3331.4239079436525</v>
      </c>
    </row>
    <row r="73" spans="1:16" x14ac:dyDescent="0.25">
      <c r="A73">
        <f>Input!G74</f>
        <v>70</v>
      </c>
      <c r="B73">
        <f t="shared" si="13"/>
        <v>70</v>
      </c>
      <c r="C73" s="4">
        <f>Input!I74</f>
        <v>511.61814400000009</v>
      </c>
      <c r="D73">
        <f t="shared" si="14"/>
        <v>510.85509857142864</v>
      </c>
      <c r="E73">
        <f t="shared" si="11"/>
        <v>1903.762619145444</v>
      </c>
      <c r="F73">
        <f t="shared" si="15"/>
        <v>1940191.3608716507</v>
      </c>
      <c r="G73">
        <f t="shared" si="16"/>
        <v>2714405.8388181962</v>
      </c>
      <c r="L73">
        <f>Input!J74</f>
        <v>9.83270842857155</v>
      </c>
      <c r="M73">
        <f t="shared" si="17"/>
        <v>9.5947290000001217</v>
      </c>
      <c r="N73">
        <f t="shared" si="12"/>
        <v>67.370826337848811</v>
      </c>
      <c r="O73">
        <f t="shared" si="18"/>
        <v>3310.6350125418926</v>
      </c>
      <c r="P73">
        <f t="shared" si="19"/>
        <v>3605.1930406580886</v>
      </c>
    </row>
    <row r="74" spans="1:16" x14ac:dyDescent="0.25">
      <c r="A74">
        <f>Input!G75</f>
        <v>71</v>
      </c>
      <c r="B74">
        <f t="shared" si="13"/>
        <v>71</v>
      </c>
      <c r="C74" s="4">
        <f>Input!I75</f>
        <v>521.71905142857145</v>
      </c>
      <c r="D74">
        <f t="shared" si="14"/>
        <v>520.956006</v>
      </c>
      <c r="E74">
        <f t="shared" si="11"/>
        <v>1972.0924340993906</v>
      </c>
      <c r="F74">
        <f t="shared" si="15"/>
        <v>2105796.9329570583</v>
      </c>
      <c r="G74">
        <f t="shared" si="16"/>
        <v>2944227.7467913697</v>
      </c>
      <c r="L74">
        <f>Input!J75</f>
        <v>10.100907428571361</v>
      </c>
      <c r="M74">
        <f t="shared" si="17"/>
        <v>9.8629279999999326</v>
      </c>
      <c r="N74">
        <f t="shared" si="12"/>
        <v>69.778889243370102</v>
      </c>
      <c r="O74">
        <f t="shared" si="18"/>
        <v>3561.4615134874493</v>
      </c>
      <c r="P74">
        <f t="shared" si="19"/>
        <v>3900.1677006461514</v>
      </c>
    </row>
    <row r="75" spans="1:16" x14ac:dyDescent="0.25">
      <c r="A75">
        <f>Input!G76</f>
        <v>72</v>
      </c>
      <c r="B75">
        <f t="shared" si="13"/>
        <v>72</v>
      </c>
      <c r="C75" s="4">
        <f>Input!I76</f>
        <v>532.28458557142858</v>
      </c>
      <c r="D75">
        <f t="shared" si="14"/>
        <v>531.52154014285713</v>
      </c>
      <c r="E75">
        <f t="shared" si="11"/>
        <v>2042.8731937093087</v>
      </c>
      <c r="F75">
        <f t="shared" si="15"/>
        <v>2284183.8207380478</v>
      </c>
      <c r="G75">
        <f t="shared" si="16"/>
        <v>3192139.5646746643</v>
      </c>
      <c r="L75">
        <f>Input!J76</f>
        <v>10.565534142857132</v>
      </c>
      <c r="M75">
        <f t="shared" si="17"/>
        <v>10.327554714285704</v>
      </c>
      <c r="N75">
        <f t="shared" si="12"/>
        <v>72.273220479227021</v>
      </c>
      <c r="O75">
        <f t="shared" si="18"/>
        <v>3807.838552987811</v>
      </c>
      <c r="P75">
        <f t="shared" si="19"/>
        <v>4217.9379585697461</v>
      </c>
    </row>
    <row r="76" spans="1:16" x14ac:dyDescent="0.25">
      <c r="A76">
        <f>Input!G77</f>
        <v>73</v>
      </c>
      <c r="B76">
        <f t="shared" si="13"/>
        <v>73</v>
      </c>
      <c r="C76" s="4">
        <f>Input!I77</f>
        <v>542.65746971428575</v>
      </c>
      <c r="D76">
        <f t="shared" si="14"/>
        <v>541.89442428571431</v>
      </c>
      <c r="E76">
        <f t="shared" si="11"/>
        <v>2116.1926986163353</v>
      </c>
      <c r="F76">
        <f t="shared" si="15"/>
        <v>2478415.0565603715</v>
      </c>
      <c r="G76">
        <f t="shared" si="16"/>
        <v>3459508.7771850573</v>
      </c>
      <c r="L76">
        <f>Input!J77</f>
        <v>10.372884142857174</v>
      </c>
      <c r="M76">
        <f t="shared" si="17"/>
        <v>10.134904714285746</v>
      </c>
      <c r="N76">
        <f t="shared" si="12"/>
        <v>74.856902613620051</v>
      </c>
      <c r="O76">
        <f t="shared" si="18"/>
        <v>4158.188638137688</v>
      </c>
      <c r="P76">
        <f t="shared" si="19"/>
        <v>4560.2112232404006</v>
      </c>
    </row>
    <row r="77" spans="1:16" x14ac:dyDescent="0.25">
      <c r="A77">
        <f>Input!G78</f>
        <v>74</v>
      </c>
      <c r="B77">
        <f t="shared" si="13"/>
        <v>74</v>
      </c>
      <c r="C77" s="4">
        <f>Input!I78</f>
        <v>553.25700100000006</v>
      </c>
      <c r="D77">
        <f t="shared" si="14"/>
        <v>552.49395557142861</v>
      </c>
      <c r="E77">
        <f t="shared" si="11"/>
        <v>2192.1418864964535</v>
      </c>
      <c r="F77">
        <f t="shared" si="15"/>
        <v>2688445.3373867152</v>
      </c>
      <c r="G77">
        <f t="shared" si="16"/>
        <v>3747804.3103224114</v>
      </c>
      <c r="L77">
        <f>Input!J78</f>
        <v>10.599531285714306</v>
      </c>
      <c r="M77">
        <f t="shared" si="17"/>
        <v>10.361551857142878</v>
      </c>
      <c r="N77">
        <f t="shared" si="12"/>
        <v>77.533127779168424</v>
      </c>
      <c r="O77">
        <f t="shared" si="18"/>
        <v>4480.1063395485335</v>
      </c>
      <c r="P77">
        <f t="shared" si="19"/>
        <v>4928.8208213136641</v>
      </c>
    </row>
    <row r="78" spans="1:16" x14ac:dyDescent="0.25">
      <c r="A78">
        <f>Input!G79</f>
        <v>75</v>
      </c>
      <c r="B78">
        <f t="shared" si="13"/>
        <v>75</v>
      </c>
      <c r="C78" s="4">
        <f>Input!I79</f>
        <v>563.58455571428578</v>
      </c>
      <c r="D78">
        <f t="shared" si="14"/>
        <v>562.82151028571434</v>
      </c>
      <c r="E78">
        <f t="shared" si="11"/>
        <v>2270.8149435398718</v>
      </c>
      <c r="F78">
        <f t="shared" si="15"/>
        <v>2917241.5680393241</v>
      </c>
      <c r="G78">
        <f t="shared" si="16"/>
        <v>4058603.9835013896</v>
      </c>
      <c r="L78">
        <f>Input!J79</f>
        <v>10.327554714285725</v>
      </c>
      <c r="M78">
        <f t="shared" si="17"/>
        <v>10.089575285714297</v>
      </c>
      <c r="N78">
        <f t="shared" si="12"/>
        <v>80.305201524536798</v>
      </c>
      <c r="O78">
        <f t="shared" si="18"/>
        <v>4896.8710531002425</v>
      </c>
      <c r="P78">
        <f t="shared" si="19"/>
        <v>5325.7352000435158</v>
      </c>
    </row>
    <row r="79" spans="1:16" x14ac:dyDescent="0.25">
      <c r="A79">
        <f>Input!G80</f>
        <v>76</v>
      </c>
      <c r="B79">
        <f t="shared" si="13"/>
        <v>76</v>
      </c>
      <c r="C79" s="4">
        <f>Input!I80</f>
        <v>573.71568285714295</v>
      </c>
      <c r="D79">
        <f t="shared" si="14"/>
        <v>572.95263742857151</v>
      </c>
      <c r="E79">
        <f t="shared" si="11"/>
        <v>2352.3094198478207</v>
      </c>
      <c r="F79">
        <f t="shared" si="15"/>
        <v>3166110.559141383</v>
      </c>
      <c r="G79">
        <f t="shared" si="16"/>
        <v>4393602.5059027132</v>
      </c>
      <c r="L79">
        <f>Input!J80</f>
        <v>10.131127142857167</v>
      </c>
      <c r="M79">
        <f t="shared" si="17"/>
        <v>9.8931477142857389</v>
      </c>
      <c r="N79">
        <f t="shared" si="12"/>
        <v>83.17654679833295</v>
      </c>
      <c r="O79">
        <f t="shared" si="18"/>
        <v>5335.6333326445674</v>
      </c>
      <c r="P79">
        <f t="shared" si="19"/>
        <v>5753.0677980256633</v>
      </c>
    </row>
    <row r="80" spans="1:16" x14ac:dyDescent="0.25">
      <c r="A80">
        <f>Input!G81</f>
        <v>77</v>
      </c>
      <c r="B80">
        <f t="shared" si="13"/>
        <v>77</v>
      </c>
      <c r="C80" s="4">
        <f>Input!I81</f>
        <v>583.29530185714282</v>
      </c>
      <c r="D80">
        <f t="shared" si="14"/>
        <v>582.53225642857137</v>
      </c>
      <c r="E80">
        <f t="shared" si="11"/>
        <v>2436.7263488811645</v>
      </c>
      <c r="F80">
        <f t="shared" si="15"/>
        <v>3438035.7324860957</v>
      </c>
      <c r="G80">
        <f t="shared" si="16"/>
        <v>4754620.0565983327</v>
      </c>
      <c r="L80">
        <f>Input!J81</f>
        <v>9.579618999999866</v>
      </c>
      <c r="M80">
        <f t="shared" si="17"/>
        <v>9.3416395714284377</v>
      </c>
      <c r="N80">
        <f t="shared" si="12"/>
        <v>86.150708069587367</v>
      </c>
      <c r="O80">
        <f t="shared" si="18"/>
        <v>5863.1316813027024</v>
      </c>
      <c r="P80">
        <f t="shared" si="19"/>
        <v>6213.0876320683765</v>
      </c>
    </row>
    <row r="81" spans="1:16" x14ac:dyDescent="0.25">
      <c r="A81">
        <f>Input!G82</f>
        <v>78</v>
      </c>
      <c r="B81">
        <f t="shared" si="13"/>
        <v>78</v>
      </c>
      <c r="C81" s="4">
        <f>Input!I82</f>
        <v>593.26777614285709</v>
      </c>
      <c r="D81">
        <f t="shared" si="14"/>
        <v>592.50473071428564</v>
      </c>
      <c r="E81">
        <f t="shared" si="11"/>
        <v>2524.1703710996421</v>
      </c>
      <c r="F81">
        <f t="shared" si="15"/>
        <v>3731332.1462453692</v>
      </c>
      <c r="G81">
        <f t="shared" si="16"/>
        <v>5143611.4908651384</v>
      </c>
      <c r="L81">
        <f>Input!J82</f>
        <v>9.9724742857142701</v>
      </c>
      <c r="M81">
        <f t="shared" si="17"/>
        <v>9.7344948571428418</v>
      </c>
      <c r="N81">
        <f t="shared" si="12"/>
        <v>89.231355589249205</v>
      </c>
      <c r="O81">
        <f t="shared" si="18"/>
        <v>6281.9702654878392</v>
      </c>
      <c r="P81">
        <f t="shared" si="19"/>
        <v>6708.230651765748</v>
      </c>
    </row>
    <row r="82" spans="1:16" x14ac:dyDescent="0.25">
      <c r="A82">
        <f>Input!G83</f>
        <v>79</v>
      </c>
      <c r="B82">
        <f t="shared" si="13"/>
        <v>79</v>
      </c>
      <c r="C82" s="4">
        <f>Input!I83</f>
        <v>602.56030885714279</v>
      </c>
      <c r="D82">
        <f t="shared" si="14"/>
        <v>601.79726342857134</v>
      </c>
      <c r="E82">
        <f t="shared" si="11"/>
        <v>2614.7498619349913</v>
      </c>
      <c r="F82">
        <f t="shared" si="15"/>
        <v>4051978.1638337481</v>
      </c>
      <c r="G82">
        <f t="shared" si="16"/>
        <v>5562676.2181667741</v>
      </c>
      <c r="L82">
        <f>Input!J83</f>
        <v>9.2925327142856986</v>
      </c>
      <c r="M82">
        <f t="shared" si="17"/>
        <v>9.0545532857142703</v>
      </c>
      <c r="N82">
        <f t="shared" si="12"/>
        <v>92.422289797257292</v>
      </c>
      <c r="O82">
        <f t="shared" si="18"/>
        <v>6910.5565126738657</v>
      </c>
      <c r="P82">
        <f t="shared" si="19"/>
        <v>7241.111917025929</v>
      </c>
    </row>
    <row r="83" spans="1:16" x14ac:dyDescent="0.25">
      <c r="A83">
        <f>Input!G84</f>
        <v>80</v>
      </c>
      <c r="B83">
        <f t="shared" si="13"/>
        <v>80</v>
      </c>
      <c r="C83" s="4">
        <f>Input!I84</f>
        <v>612.13237300000003</v>
      </c>
      <c r="D83">
        <f t="shared" si="14"/>
        <v>611.36932757142858</v>
      </c>
      <c r="E83">
        <f t="shared" si="11"/>
        <v>2708.5770642458856</v>
      </c>
      <c r="F83">
        <f t="shared" si="15"/>
        <v>4398280.2907671984</v>
      </c>
      <c r="G83">
        <f t="shared" si="16"/>
        <v>6014068.8005684549</v>
      </c>
      <c r="L83">
        <f>Input!J84</f>
        <v>9.5720641428572435</v>
      </c>
      <c r="M83">
        <f t="shared" si="17"/>
        <v>9.3340847142858152</v>
      </c>
      <c r="N83">
        <f t="shared" si="12"/>
        <v>95.727445879873613</v>
      </c>
      <c r="O83">
        <f t="shared" si="18"/>
        <v>7422.7498022510135</v>
      </c>
      <c r="P83">
        <f t="shared" si="19"/>
        <v>7814.5386577434738</v>
      </c>
    </row>
    <row r="84" spans="1:16" x14ac:dyDescent="0.25">
      <c r="A84">
        <f>Input!G85</f>
        <v>81</v>
      </c>
      <c r="B84">
        <f t="shared" si="13"/>
        <v>81</v>
      </c>
      <c r="C84" s="4">
        <f>Input!I85</f>
        <v>620.89983985714287</v>
      </c>
      <c r="D84">
        <f t="shared" ref="D84" si="20">C84-$C$3</f>
        <v>620.13679442857142</v>
      </c>
      <c r="E84">
        <f t="shared" ref="E84" si="21">(_Ac/(1+EXP(-1*(B84-_Muc)/_sc)))</f>
        <v>2805.768225407337</v>
      </c>
      <c r="F84">
        <f t="shared" ref="F84" si="22">(D84-E84)^2</f>
        <v>4776984.7520822873</v>
      </c>
      <c r="G84">
        <f t="shared" ref="G84" si="23">(E84-$H$4)^2</f>
        <v>6500210.3238701429</v>
      </c>
      <c r="L84">
        <f>Input!J85</f>
        <v>8.7674668571428356</v>
      </c>
      <c r="M84">
        <f t="shared" ref="M84" si="24">L84-$L$3</f>
        <v>8.5294874285714073</v>
      </c>
      <c r="N84">
        <f t="shared" ref="N84" si="25">_Ac*EXP(-1*(B84-_Muc)/_sc)*(1/_sc)*(1/(1+EXP(-1*(B84-_Muc)/_sc))^2)+$L$3</f>
        <v>99.150898482094703</v>
      </c>
      <c r="O84">
        <f t="shared" ref="O84" si="26">(L84-N84)^2</f>
        <v>8169.1647123023495</v>
      </c>
      <c r="P84">
        <f t="shared" ref="P84" si="27">(N84-$Q$4)^2</f>
        <v>8431.5242790171123</v>
      </c>
    </row>
  </sheetData>
  <scenarios current="0">
    <scenario name="1" count="3" user="Pre-Setup" comment="Created by Pre-Setup on 6/11/2021">
      <inputCells r="X3" val="1772.33141208547"/>
      <inputCells r="Y3" val="27.9013684746188"/>
      <inputCells r="Z3" val="4.87769446178679"/>
    </scenario>
  </scenarios>
  <mergeCells count="3">
    <mergeCell ref="C1:J1"/>
    <mergeCell ref="L1:S1"/>
    <mergeCell ref="AB3:AI18"/>
  </mergeCells>
  <conditionalFormatting sqref="W6">
    <cfRule type="cellIs" dxfId="17" priority="1" operator="greaterThan">
      <formula>0.05</formula>
    </cfRule>
    <cfRule type="cellIs" dxfId="16" priority="2" operator="between">
      <formula>0.05</formula>
      <formula>0.025</formula>
    </cfRule>
    <cfRule type="cellIs" dxfId="15" priority="3" operator="lessThan">
      <formula>0.025</formula>
    </cfRule>
  </conditionalFormatting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84"/>
  <sheetViews>
    <sheetView topLeftCell="H1" zoomScale="80" zoomScaleNormal="80" workbookViewId="0">
      <selection activeCell="AA12" sqref="AA12"/>
    </sheetView>
  </sheetViews>
  <sheetFormatPr defaultRowHeight="15" x14ac:dyDescent="0.25"/>
  <cols>
    <col min="7" max="7" width="12.42578125" bestFit="1" customWidth="1"/>
    <col min="8" max="8" width="12" bestFit="1" customWidth="1"/>
    <col min="9" max="10" width="12" customWidth="1"/>
    <col min="11" max="11" width="12" bestFit="1" customWidth="1"/>
    <col min="16" max="17" width="12" bestFit="1" customWidth="1"/>
    <col min="18" max="19" width="12" customWidth="1"/>
    <col min="20" max="20" width="12" bestFit="1" customWidth="1"/>
    <col min="23" max="23" width="11.28515625" bestFit="1" customWidth="1"/>
  </cols>
  <sheetData>
    <row r="1" spans="1:27" ht="18" x14ac:dyDescent="0.35">
      <c r="C1" s="30" t="s">
        <v>18</v>
      </c>
      <c r="D1" s="30"/>
      <c r="E1" s="30"/>
      <c r="F1" s="30"/>
      <c r="G1" s="30"/>
      <c r="H1" s="30"/>
      <c r="I1" s="30"/>
      <c r="J1" s="30"/>
      <c r="K1" s="30"/>
      <c r="L1" s="30"/>
      <c r="N1" s="31" t="s">
        <v>19</v>
      </c>
      <c r="O1" s="31"/>
      <c r="P1" s="31"/>
      <c r="Q1" s="31"/>
      <c r="R1" s="31"/>
      <c r="S1" s="31"/>
      <c r="T1" s="31"/>
      <c r="U1" s="31"/>
    </row>
    <row r="2" spans="1:27" ht="14.45" x14ac:dyDescent="0.3">
      <c r="A2" t="s">
        <v>30</v>
      </c>
      <c r="B2" t="s">
        <v>9</v>
      </c>
      <c r="C2" t="s">
        <v>14</v>
      </c>
      <c r="D2" t="s">
        <v>15</v>
      </c>
      <c r="E2" t="s">
        <v>0</v>
      </c>
      <c r="F2" t="s">
        <v>16</v>
      </c>
      <c r="G2" t="s">
        <v>8</v>
      </c>
      <c r="H2" t="s">
        <v>2</v>
      </c>
      <c r="K2" t="s">
        <v>4</v>
      </c>
      <c r="L2" t="s">
        <v>3</v>
      </c>
      <c r="N2" t="s">
        <v>0</v>
      </c>
      <c r="O2" t="s">
        <v>16</v>
      </c>
      <c r="P2" t="s">
        <v>8</v>
      </c>
      <c r="Q2" t="s">
        <v>2</v>
      </c>
      <c r="T2" t="s">
        <v>4</v>
      </c>
      <c r="U2" t="s">
        <v>3</v>
      </c>
      <c r="W2" t="s">
        <v>7</v>
      </c>
      <c r="Y2" t="s">
        <v>10</v>
      </c>
      <c r="Z2" t="s">
        <v>13</v>
      </c>
      <c r="AA2" t="s">
        <v>12</v>
      </c>
    </row>
    <row r="3" spans="1:27" ht="14.45" x14ac:dyDescent="0.3">
      <c r="A3">
        <f>Input!G4</f>
        <v>0</v>
      </c>
      <c r="B3">
        <f>A3-$A$3</f>
        <v>0</v>
      </c>
      <c r="C3" s="3"/>
      <c r="D3" s="3"/>
      <c r="E3" s="15">
        <f>Input!I4</f>
        <v>0.76304542857142843</v>
      </c>
      <c r="F3" s="3"/>
      <c r="G3" s="3"/>
      <c r="H3" s="3"/>
      <c r="I3" s="3"/>
      <c r="J3" s="2" t="s">
        <v>11</v>
      </c>
      <c r="K3" s="23">
        <f>SUM(H4:H161)</f>
        <v>2550.8522423591739</v>
      </c>
      <c r="L3">
        <f>1-(K3/K5)</f>
        <v>0.99918645549880891</v>
      </c>
      <c r="N3" s="15">
        <f>Input!J4</f>
        <v>0.23797942857142851</v>
      </c>
      <c r="O3" s="3"/>
      <c r="P3" s="3">
        <v>0</v>
      </c>
      <c r="Q3" s="3">
        <v>0</v>
      </c>
      <c r="R3" s="3">
        <v>0</v>
      </c>
      <c r="S3" s="2" t="s">
        <v>11</v>
      </c>
      <c r="T3" s="23">
        <f>SUM(Q4:Q167)</f>
        <v>76.43509221855814</v>
      </c>
      <c r="U3">
        <f>1-(T3/T5)</f>
        <v>0.9850068252342381</v>
      </c>
      <c r="W3">
        <f>COUNT(B4:B500)</f>
        <v>81</v>
      </c>
      <c r="Y3">
        <v>1903.1247508918857</v>
      </c>
      <c r="Z3">
        <v>4.9123493996519683</v>
      </c>
      <c r="AA3">
        <v>1.020204209544556</v>
      </c>
    </row>
    <row r="4" spans="1:27" ht="14.45" x14ac:dyDescent="0.3">
      <c r="A4">
        <f>Input!G5</f>
        <v>1</v>
      </c>
      <c r="B4">
        <f t="shared" ref="B4:B67" si="0">A4-$A$3</f>
        <v>1</v>
      </c>
      <c r="C4">
        <f>LN(B4)</f>
        <v>0</v>
      </c>
      <c r="D4">
        <f>((C4-$Z$3)/$AA$3)</f>
        <v>-4.8150648210371143</v>
      </c>
      <c r="E4" s="4">
        <f>Input!I5</f>
        <v>1.1332357142857141</v>
      </c>
      <c r="F4">
        <f>E4-$E$4</f>
        <v>0</v>
      </c>
      <c r="G4">
        <f>P4</f>
        <v>7.1538263190393126E-3</v>
      </c>
      <c r="H4">
        <f>(F4-G4)^2</f>
        <v>5.1177231002979564E-5</v>
      </c>
      <c r="I4">
        <f>(G4-$J$4)^2</f>
        <v>67082.581202469664</v>
      </c>
      <c r="J4">
        <f>AVERAGE(F3:F161)</f>
        <v>259.01020632275134</v>
      </c>
      <c r="K4" t="s">
        <v>5</v>
      </c>
      <c r="L4" t="s">
        <v>6</v>
      </c>
      <c r="N4" s="4">
        <f>Input!J5</f>
        <v>0.37019028571428569</v>
      </c>
      <c r="O4">
        <f>N4-$N$4</f>
        <v>0</v>
      </c>
      <c r="P4">
        <f>$Y$3*((1/B4*$AA$3)*(1/SQRT(2*PI()))*EXP(-1*D4*D4/2))</f>
        <v>7.1538263190393126E-3</v>
      </c>
      <c r="Q4">
        <f>(O4-P4)^2</f>
        <v>5.1177231002979564E-5</v>
      </c>
      <c r="R4">
        <f>(O4-S4)^2</f>
        <v>53.083166107824539</v>
      </c>
      <c r="S4">
        <f>AVERAGE(O3:O167)</f>
        <v>7.2858195220458581</v>
      </c>
      <c r="T4" t="s">
        <v>5</v>
      </c>
      <c r="U4" t="s">
        <v>6</v>
      </c>
    </row>
    <row r="5" spans="1:27" ht="14.45" x14ac:dyDescent="0.3">
      <c r="A5">
        <f>Input!G6</f>
        <v>2</v>
      </c>
      <c r="B5">
        <f t="shared" si="0"/>
        <v>2</v>
      </c>
      <c r="C5">
        <f t="shared" ref="C5:C68" si="1">LN(B5)</f>
        <v>0.69314718055994529</v>
      </c>
      <c r="D5">
        <f t="shared" ref="D5:D68" si="2">((C5-$Z$3)/$AA$3)</f>
        <v>-4.1356447852490019</v>
      </c>
      <c r="E5" s="4">
        <f>Input!I6</f>
        <v>1.5412005714285715</v>
      </c>
      <c r="F5">
        <f t="shared" ref="F5:F68" si="3">E5-$E$4</f>
        <v>0.40796485714285735</v>
      </c>
      <c r="G5">
        <f>G4+P5</f>
        <v>8.1978366094156235E-2</v>
      </c>
      <c r="H5">
        <f t="shared" ref="H5:H68" si="4">(F5-G5)^2</f>
        <v>0.1062671923462449</v>
      </c>
      <c r="I5">
        <f t="shared" ref="I5:I68" si="5">(G5-$J$4)^2</f>
        <v>67043.827232774624</v>
      </c>
      <c r="K5">
        <f>SUM(I4:I161)</f>
        <v>3135479.6678296542</v>
      </c>
      <c r="L5">
        <f>1-((1-L3)*(W3-1)/(W3-1-1))</f>
        <v>0.99917615746714827</v>
      </c>
      <c r="N5" s="4">
        <f>Input!J6</f>
        <v>0.40796485714285735</v>
      </c>
      <c r="O5">
        <f t="shared" ref="O5:O68" si="6">N5-$N$4</f>
        <v>3.7774571428571657E-2</v>
      </c>
      <c r="P5">
        <f t="shared" ref="P5:P68" si="7">$Y$3*((1/B5*$AA$3)*(1/SQRT(2*PI()))*EXP(-1*D5*D5/2))</f>
        <v>7.4824539775116924E-2</v>
      </c>
      <c r="Q5">
        <f t="shared" ref="Q5:Q68" si="8">(O5-P5)^2</f>
        <v>1.3727001544800062E-3</v>
      </c>
      <c r="R5">
        <f t="shared" ref="R5:R68" si="9">(O5-S5)^2</f>
        <v>1.4269182466122622E-3</v>
      </c>
      <c r="T5">
        <f>SUM(R4:R167)</f>
        <v>5097.992480758895</v>
      </c>
      <c r="U5">
        <f>1-((1-U3)*(Y3-1)/(Y3-1-1))</f>
        <v>0.98499893875821454</v>
      </c>
    </row>
    <row r="6" spans="1:27" ht="14.45" x14ac:dyDescent="0.3">
      <c r="A6">
        <f>Input!G7</f>
        <v>3</v>
      </c>
      <c r="B6">
        <f t="shared" si="0"/>
        <v>3</v>
      </c>
      <c r="C6">
        <f t="shared" si="1"/>
        <v>1.0986122886681098</v>
      </c>
      <c r="D6">
        <f t="shared" si="2"/>
        <v>-3.7382095420743298</v>
      </c>
      <c r="E6" s="4">
        <f>Input!I7</f>
        <v>2.1493702857142858</v>
      </c>
      <c r="F6">
        <f t="shared" si="3"/>
        <v>1.0161345714285717</v>
      </c>
      <c r="G6">
        <f t="shared" ref="G6:G69" si="10">G5+P6</f>
        <v>0.3204748099069763</v>
      </c>
      <c r="H6">
        <f t="shared" si="4"/>
        <v>0.48394250380028292</v>
      </c>
      <c r="I6">
        <f t="shared" si="5"/>
        <v>66920.377190187515</v>
      </c>
      <c r="N6" s="4">
        <f>Input!J7</f>
        <v>0.60816971428571431</v>
      </c>
      <c r="O6">
        <f t="shared" si="6"/>
        <v>0.23797942857142862</v>
      </c>
      <c r="P6">
        <f t="shared" si="7"/>
        <v>0.23849644381282009</v>
      </c>
      <c r="Q6">
        <f t="shared" si="8"/>
        <v>2.6730475983108196E-7</v>
      </c>
      <c r="R6">
        <f t="shared" si="9"/>
        <v>5.6634208423183695E-2</v>
      </c>
    </row>
    <row r="7" spans="1:27" ht="14.45" x14ac:dyDescent="0.3">
      <c r="A7">
        <f>Input!G8</f>
        <v>4</v>
      </c>
      <c r="B7">
        <f t="shared" si="0"/>
        <v>4</v>
      </c>
      <c r="C7">
        <f t="shared" si="1"/>
        <v>1.3862943611198906</v>
      </c>
      <c r="D7">
        <f t="shared" si="2"/>
        <v>-3.4562247494608891</v>
      </c>
      <c r="E7" s="4">
        <f>Input!I8</f>
        <v>2.9653</v>
      </c>
      <c r="F7">
        <f t="shared" si="3"/>
        <v>1.8320642857142859</v>
      </c>
      <c r="G7">
        <f t="shared" si="10"/>
        <v>0.81373305369243809</v>
      </c>
      <c r="H7">
        <f t="shared" si="4"/>
        <v>1.0369984981111344</v>
      </c>
      <c r="I7">
        <f t="shared" si="5"/>
        <v>66665.418808579852</v>
      </c>
      <c r="N7" s="4">
        <f>Input!J8</f>
        <v>0.81592971428571426</v>
      </c>
      <c r="O7">
        <f t="shared" si="6"/>
        <v>0.44573942857142856</v>
      </c>
      <c r="P7">
        <f t="shared" si="7"/>
        <v>0.49325824378546179</v>
      </c>
      <c r="Q7">
        <f t="shared" si="8"/>
        <v>2.2580377993454358E-3</v>
      </c>
      <c r="R7">
        <f t="shared" si="9"/>
        <v>0.19868363818318366</v>
      </c>
      <c r="T7" s="17"/>
      <c r="U7" s="18"/>
    </row>
    <row r="8" spans="1:27" ht="14.45" x14ac:dyDescent="0.3">
      <c r="A8">
        <f>Input!G9</f>
        <v>5</v>
      </c>
      <c r="B8">
        <f t="shared" si="0"/>
        <v>5</v>
      </c>
      <c r="C8">
        <f t="shared" si="1"/>
        <v>1.6094379124341003</v>
      </c>
      <c r="D8">
        <f t="shared" si="2"/>
        <v>-3.2375003517113186</v>
      </c>
      <c r="E8" s="4">
        <f>Input!I9</f>
        <v>3.7963395714285713</v>
      </c>
      <c r="F8">
        <f t="shared" si="3"/>
        <v>2.6631038571428571</v>
      </c>
      <c r="G8">
        <f t="shared" si="10"/>
        <v>1.6342460930551606</v>
      </c>
      <c r="H8">
        <f t="shared" si="4"/>
        <v>1.0585482987235344</v>
      </c>
      <c r="I8">
        <f t="shared" si="5"/>
        <v>66242.384904158156</v>
      </c>
      <c r="N8" s="4">
        <f>Input!J9</f>
        <v>0.83103957142857121</v>
      </c>
      <c r="O8">
        <f t="shared" si="6"/>
        <v>0.46084928571428552</v>
      </c>
      <c r="P8">
        <f t="shared" si="7"/>
        <v>0.82051303936272235</v>
      </c>
      <c r="Q8">
        <f t="shared" si="8"/>
        <v>0.12935801568848346</v>
      </c>
      <c r="R8">
        <f t="shared" si="9"/>
        <v>0.21238206414336716</v>
      </c>
      <c r="T8" s="19" t="s">
        <v>28</v>
      </c>
      <c r="U8" s="24">
        <f>SQRT((U5-L5)^2)</f>
        <v>1.4177218708933736E-2</v>
      </c>
    </row>
    <row r="9" spans="1:27" ht="14.45" x14ac:dyDescent="0.3">
      <c r="A9">
        <f>Input!G10</f>
        <v>6</v>
      </c>
      <c r="B9">
        <f t="shared" si="0"/>
        <v>6</v>
      </c>
      <c r="C9">
        <f t="shared" si="1"/>
        <v>1.791759469228055</v>
      </c>
      <c r="D9">
        <f t="shared" si="2"/>
        <v>-3.0587895062862174</v>
      </c>
      <c r="E9" s="4">
        <f>Input!I10</f>
        <v>4.9522400000000006</v>
      </c>
      <c r="F9">
        <f t="shared" si="3"/>
        <v>3.8190042857142865</v>
      </c>
      <c r="G9">
        <f t="shared" si="10"/>
        <v>2.8344129665619868</v>
      </c>
      <c r="H9">
        <f t="shared" si="4"/>
        <v>0.96942006575006567</v>
      </c>
      <c r="I9">
        <f t="shared" si="5"/>
        <v>65626.037101673021</v>
      </c>
      <c r="N9" s="4">
        <f>Input!J10</f>
        <v>1.1559004285714294</v>
      </c>
      <c r="O9">
        <f t="shared" si="6"/>
        <v>0.78571014285714369</v>
      </c>
      <c r="P9">
        <f t="shared" si="7"/>
        <v>1.2001668735068263</v>
      </c>
      <c r="Q9">
        <f t="shared" si="8"/>
        <v>0.17177438158082353</v>
      </c>
      <c r="R9">
        <f t="shared" si="9"/>
        <v>0.61734042858859317</v>
      </c>
      <c r="T9" s="21"/>
      <c r="U9" s="22"/>
    </row>
    <row r="10" spans="1:27" ht="14.45" x14ac:dyDescent="0.3">
      <c r="A10">
        <f>Input!G11</f>
        <v>7</v>
      </c>
      <c r="B10">
        <f t="shared" si="0"/>
        <v>7</v>
      </c>
      <c r="C10">
        <f t="shared" si="1"/>
        <v>1.9459101490553132</v>
      </c>
      <c r="D10">
        <f t="shared" si="2"/>
        <v>-2.907691639422803</v>
      </c>
      <c r="E10" s="4">
        <f>Input!I11</f>
        <v>6.3007905714285712</v>
      </c>
      <c r="F10">
        <f t="shared" si="3"/>
        <v>5.1675548571428571</v>
      </c>
      <c r="G10">
        <f t="shared" si="10"/>
        <v>4.4489870806533283</v>
      </c>
      <c r="H10">
        <f t="shared" si="4"/>
        <v>0.51633964940910548</v>
      </c>
      <c r="I10">
        <f t="shared" si="5"/>
        <v>64801.414342023498</v>
      </c>
      <c r="N10" s="4">
        <f>Input!J11</f>
        <v>1.3485505714285706</v>
      </c>
      <c r="O10">
        <f t="shared" si="6"/>
        <v>0.97836028571428491</v>
      </c>
      <c r="P10">
        <f t="shared" si="7"/>
        <v>1.6145741140913412</v>
      </c>
      <c r="Q10">
        <f t="shared" si="8"/>
        <v>0.40476803541819045</v>
      </c>
      <c r="R10">
        <f t="shared" si="9"/>
        <v>0.95718884866293719</v>
      </c>
      <c r="Z10">
        <f>Z3+AA3</f>
        <v>5.9325536091965247</v>
      </c>
      <c r="AA10">
        <f>EXP(Z10)</f>
        <v>377.11629293190259</v>
      </c>
    </row>
    <row r="11" spans="1:27" ht="14.45" x14ac:dyDescent="0.3">
      <c r="A11">
        <f>Input!G12</f>
        <v>8</v>
      </c>
      <c r="B11">
        <f t="shared" si="0"/>
        <v>8</v>
      </c>
      <c r="C11">
        <f t="shared" si="1"/>
        <v>2.0794415416798357</v>
      </c>
      <c r="D11">
        <f t="shared" si="2"/>
        <v>-2.7768047136727767</v>
      </c>
      <c r="E11" s="4">
        <f>Input!I12</f>
        <v>7.9364274285714282</v>
      </c>
      <c r="F11">
        <f t="shared" si="3"/>
        <v>6.8031917142857141</v>
      </c>
      <c r="G11">
        <f t="shared" si="10"/>
        <v>6.498399134218328</v>
      </c>
      <c r="H11">
        <f t="shared" si="4"/>
        <v>9.2898516864133945E-2</v>
      </c>
      <c r="I11">
        <f t="shared" si="5"/>
        <v>63762.212769618876</v>
      </c>
      <c r="N11" s="4">
        <f>Input!J12</f>
        <v>1.635636857142857</v>
      </c>
      <c r="O11">
        <f t="shared" si="6"/>
        <v>1.2654465714285714</v>
      </c>
      <c r="P11">
        <f t="shared" si="7"/>
        <v>2.0494120535650002</v>
      </c>
      <c r="Q11">
        <f t="shared" si="8"/>
        <v>0.61460187718140324</v>
      </c>
      <c r="R11">
        <f t="shared" si="9"/>
        <v>1.6013550251403266</v>
      </c>
      <c r="Z11">
        <f>Z3+AA3*2</f>
        <v>6.9527578187410803</v>
      </c>
      <c r="AA11">
        <f>EXP(Z11)</f>
        <v>1046.0305165707027</v>
      </c>
    </row>
    <row r="12" spans="1:27" ht="14.45" x14ac:dyDescent="0.3">
      <c r="A12">
        <f>Input!G13</f>
        <v>9</v>
      </c>
      <c r="B12">
        <f t="shared" si="0"/>
        <v>9</v>
      </c>
      <c r="C12">
        <f t="shared" si="1"/>
        <v>2.1972245773362196</v>
      </c>
      <c r="D12">
        <f t="shared" si="2"/>
        <v>-2.6613542631115457</v>
      </c>
      <c r="E12" s="4">
        <f>Input!I13</f>
        <v>9.8818152857142856</v>
      </c>
      <c r="F12">
        <f t="shared" si="3"/>
        <v>8.7485795714285715</v>
      </c>
      <c r="G12">
        <f t="shared" si="10"/>
        <v>8.9919029225001559</v>
      </c>
      <c r="H12">
        <f t="shared" si="4"/>
        <v>5.9206253176705526E-2</v>
      </c>
      <c r="I12">
        <f t="shared" si="5"/>
        <v>62509.152035140061</v>
      </c>
      <c r="N12" s="4">
        <f>Input!J13</f>
        <v>1.9453878571428573</v>
      </c>
      <c r="O12">
        <f t="shared" si="6"/>
        <v>1.5751975714285718</v>
      </c>
      <c r="P12">
        <f t="shared" si="7"/>
        <v>2.4935037882818269</v>
      </c>
      <c r="Q12">
        <f t="shared" si="8"/>
        <v>0.84328630791133774</v>
      </c>
      <c r="R12">
        <f t="shared" si="9"/>
        <v>2.4812473890344706</v>
      </c>
    </row>
    <row r="13" spans="1:27" ht="14.45" x14ac:dyDescent="0.3">
      <c r="A13">
        <f>Input!G14</f>
        <v>10</v>
      </c>
      <c r="B13">
        <f t="shared" si="0"/>
        <v>10</v>
      </c>
      <c r="C13">
        <f t="shared" si="1"/>
        <v>2.3025850929940459</v>
      </c>
      <c r="D13">
        <f t="shared" si="2"/>
        <v>-2.5580803159232057</v>
      </c>
      <c r="E13" s="4">
        <f>Input!I14</f>
        <v>12.042518142857144</v>
      </c>
      <c r="F13">
        <f t="shared" si="3"/>
        <v>10.90928242857143</v>
      </c>
      <c r="G13">
        <f t="shared" si="10"/>
        <v>11.930241039327296</v>
      </c>
      <c r="H13">
        <f t="shared" si="4"/>
        <v>1.0423564848765472</v>
      </c>
      <c r="I13">
        <f t="shared" si="5"/>
        <v>61048.509244458037</v>
      </c>
      <c r="N13" s="4">
        <f>Input!J14</f>
        <v>2.1607028571428586</v>
      </c>
      <c r="O13">
        <f t="shared" si="6"/>
        <v>1.790512571428573</v>
      </c>
      <c r="P13">
        <f t="shared" si="7"/>
        <v>2.9383381168271399</v>
      </c>
      <c r="Q13">
        <f t="shared" si="8"/>
        <v>1.3175034826695176</v>
      </c>
      <c r="R13">
        <f t="shared" si="9"/>
        <v>3.2059352684437608</v>
      </c>
    </row>
    <row r="14" spans="1:27" ht="14.45" x14ac:dyDescent="0.3">
      <c r="A14">
        <f>Input!G15</f>
        <v>11</v>
      </c>
      <c r="B14">
        <f t="shared" si="0"/>
        <v>11</v>
      </c>
      <c r="C14">
        <f t="shared" si="1"/>
        <v>2.3978952727983707</v>
      </c>
      <c r="D14">
        <f t="shared" si="2"/>
        <v>-2.4646576668960334</v>
      </c>
      <c r="E14" s="4">
        <f>Input!I15</f>
        <v>14.546969000000001</v>
      </c>
      <c r="F14">
        <f t="shared" si="3"/>
        <v>13.413733285714287</v>
      </c>
      <c r="G14">
        <f t="shared" si="10"/>
        <v>15.307798215305368</v>
      </c>
      <c r="H14">
        <f t="shared" si="4"/>
        <v>3.5874819575068688</v>
      </c>
      <c r="I14">
        <f t="shared" si="5"/>
        <v>59390.863717368156</v>
      </c>
      <c r="N14" s="4">
        <f>Input!J15</f>
        <v>2.5044508571428565</v>
      </c>
      <c r="O14">
        <f t="shared" si="6"/>
        <v>2.134260571428571</v>
      </c>
      <c r="P14">
        <f t="shared" si="7"/>
        <v>3.3775571759780729</v>
      </c>
      <c r="Q14">
        <f t="shared" si="8"/>
        <v>1.5457864468843208</v>
      </c>
      <c r="R14">
        <f t="shared" si="9"/>
        <v>4.5550681867546103</v>
      </c>
    </row>
    <row r="15" spans="1:27" ht="14.45" x14ac:dyDescent="0.3">
      <c r="A15">
        <f>Input!G16</f>
        <v>12</v>
      </c>
      <c r="B15">
        <f t="shared" si="0"/>
        <v>12</v>
      </c>
      <c r="C15">
        <f t="shared" si="1"/>
        <v>2.4849066497880004</v>
      </c>
      <c r="D15">
        <f t="shared" si="2"/>
        <v>-2.379369470498105</v>
      </c>
      <c r="E15" s="4">
        <f>Input!I16</f>
        <v>17.568930857142856</v>
      </c>
      <c r="F15">
        <f t="shared" si="3"/>
        <v>16.435695142857142</v>
      </c>
      <c r="G15">
        <f t="shared" si="10"/>
        <v>19.11429965938353</v>
      </c>
      <c r="H15">
        <f t="shared" si="4"/>
        <v>7.1749221559555645</v>
      </c>
      <c r="I15">
        <f t="shared" si="5"/>
        <v>57550.04603383928</v>
      </c>
      <c r="N15" s="4">
        <f>Input!J16</f>
        <v>3.0219618571428555</v>
      </c>
      <c r="O15">
        <f t="shared" si="6"/>
        <v>2.6517715714285699</v>
      </c>
      <c r="P15">
        <f t="shared" si="7"/>
        <v>3.8065014440781608</v>
      </c>
      <c r="Q15">
        <f t="shared" si="8"/>
        <v>1.3334010787893404</v>
      </c>
      <c r="R15">
        <f t="shared" si="9"/>
        <v>7.0318924670367471</v>
      </c>
    </row>
    <row r="16" spans="1:27" ht="14.45" x14ac:dyDescent="0.3">
      <c r="A16">
        <f>Input!G17</f>
        <v>13</v>
      </c>
      <c r="B16">
        <f t="shared" si="0"/>
        <v>13</v>
      </c>
      <c r="C16">
        <f t="shared" si="1"/>
        <v>2.5649493574615367</v>
      </c>
      <c r="D16">
        <f t="shared" si="2"/>
        <v>-2.3009119353059404</v>
      </c>
      <c r="E16" s="4">
        <f>Input!I17</f>
        <v>20.840204571428568</v>
      </c>
      <c r="F16">
        <f t="shared" si="3"/>
        <v>19.706968857142854</v>
      </c>
      <c r="G16">
        <f t="shared" si="10"/>
        <v>23.336133001707932</v>
      </c>
      <c r="H16">
        <f t="shared" si="4"/>
        <v>13.170832388196771</v>
      </c>
      <c r="I16">
        <f t="shared" si="5"/>
        <v>55542.268835732546</v>
      </c>
      <c r="N16" s="4">
        <f>Input!J17</f>
        <v>3.2712737142857122</v>
      </c>
      <c r="O16">
        <f t="shared" si="6"/>
        <v>2.9010834285714266</v>
      </c>
      <c r="P16">
        <f t="shared" si="7"/>
        <v>4.2218333423244028</v>
      </c>
      <c r="Q16">
        <f t="shared" si="8"/>
        <v>1.7443803346784938</v>
      </c>
      <c r="R16">
        <f t="shared" si="9"/>
        <v>8.4162850595317433</v>
      </c>
    </row>
    <row r="17" spans="1:18" ht="14.45" x14ac:dyDescent="0.3">
      <c r="A17">
        <f>Input!G18</f>
        <v>14</v>
      </c>
      <c r="B17">
        <f t="shared" si="0"/>
        <v>14</v>
      </c>
      <c r="C17">
        <f t="shared" si="1"/>
        <v>2.6390573296152584</v>
      </c>
      <c r="D17">
        <f t="shared" si="2"/>
        <v>-2.2282716036346906</v>
      </c>
      <c r="E17" s="4">
        <f>Input!I18</f>
        <v>24.481668571428571</v>
      </c>
      <c r="F17">
        <f t="shared" si="3"/>
        <v>23.348432857142857</v>
      </c>
      <c r="G17">
        <f t="shared" si="10"/>
        <v>27.957368993919076</v>
      </c>
      <c r="H17">
        <f t="shared" si="4"/>
        <v>21.242292312881695</v>
      </c>
      <c r="I17">
        <f t="shared" si="5"/>
        <v>53385.413637703823</v>
      </c>
      <c r="N17" s="4">
        <f>Input!J18</f>
        <v>3.6414640000000027</v>
      </c>
      <c r="O17">
        <f t="shared" si="6"/>
        <v>3.2712737142857171</v>
      </c>
      <c r="P17">
        <f t="shared" si="7"/>
        <v>4.621235992211143</v>
      </c>
      <c r="Q17">
        <f t="shared" si="8"/>
        <v>1.8223981518216048</v>
      </c>
      <c r="R17">
        <f t="shared" si="9"/>
        <v>10.701231713776671</v>
      </c>
    </row>
    <row r="18" spans="1:18" ht="14.45" x14ac:dyDescent="0.3">
      <c r="A18">
        <f>Input!G19</f>
        <v>15</v>
      </c>
      <c r="B18">
        <f t="shared" si="0"/>
        <v>15</v>
      </c>
      <c r="C18">
        <f t="shared" si="1"/>
        <v>2.7080502011022101</v>
      </c>
      <c r="D18">
        <f t="shared" si="2"/>
        <v>-2.1606450727485345</v>
      </c>
      <c r="E18" s="4">
        <f>Input!I19</f>
        <v>28.644420999999998</v>
      </c>
      <c r="F18">
        <f t="shared" si="3"/>
        <v>27.511185285714284</v>
      </c>
      <c r="G18">
        <f t="shared" si="10"/>
        <v>32.960545106062661</v>
      </c>
      <c r="H18">
        <f t="shared" si="4"/>
        <v>29.695522451627298</v>
      </c>
      <c r="I18">
        <f t="shared" si="5"/>
        <v>51098.449336179729</v>
      </c>
      <c r="N18" s="4">
        <f>Input!J19</f>
        <v>4.1627524285714266</v>
      </c>
      <c r="O18">
        <f t="shared" si="6"/>
        <v>3.792562142857141</v>
      </c>
      <c r="P18">
        <f t="shared" si="7"/>
        <v>5.0031761121435832</v>
      </c>
      <c r="Q18">
        <f t="shared" si="8"/>
        <v>1.4655861826314747</v>
      </c>
      <c r="R18">
        <f t="shared" si="9"/>
        <v>14.38352760743315</v>
      </c>
    </row>
    <row r="19" spans="1:18" ht="14.45" x14ac:dyDescent="0.3">
      <c r="A19">
        <f>Input!G20</f>
        <v>16</v>
      </c>
      <c r="B19">
        <f t="shared" si="0"/>
        <v>16</v>
      </c>
      <c r="C19">
        <f t="shared" si="1"/>
        <v>2.7725887222397811</v>
      </c>
      <c r="D19">
        <f t="shared" si="2"/>
        <v>-2.0973846778846643</v>
      </c>
      <c r="E19" s="4">
        <f>Input!I20</f>
        <v>33.283132571428574</v>
      </c>
      <c r="F19">
        <f t="shared" si="3"/>
        <v>32.149896857142863</v>
      </c>
      <c r="G19">
        <f t="shared" si="10"/>
        <v>38.327264100228511</v>
      </c>
      <c r="H19">
        <f t="shared" si="4"/>
        <v>38.159866055947575</v>
      </c>
      <c r="I19">
        <f t="shared" si="5"/>
        <v>48700.960987989347</v>
      </c>
      <c r="N19" s="4">
        <f>Input!J20</f>
        <v>4.6387115714285763</v>
      </c>
      <c r="O19">
        <f t="shared" si="6"/>
        <v>4.2685212857142902</v>
      </c>
      <c r="P19">
        <f t="shared" si="7"/>
        <v>5.3667189941658515</v>
      </c>
      <c r="Q19">
        <f t="shared" si="8"/>
        <v>1.2060382068482605</v>
      </c>
      <c r="R19">
        <f t="shared" si="9"/>
        <v>18.220273966595979</v>
      </c>
    </row>
    <row r="20" spans="1:18" ht="14.45" x14ac:dyDescent="0.3">
      <c r="A20">
        <f>Input!G21</f>
        <v>17</v>
      </c>
      <c r="B20">
        <f t="shared" si="0"/>
        <v>17</v>
      </c>
      <c r="C20">
        <f t="shared" si="1"/>
        <v>2.8332133440562162</v>
      </c>
      <c r="D20">
        <f t="shared" si="2"/>
        <v>-2.0379606711522285</v>
      </c>
      <c r="E20" s="4">
        <f>Input!I21</f>
        <v>38.216485285714292</v>
      </c>
      <c r="F20">
        <f t="shared" si="3"/>
        <v>37.083249571428581</v>
      </c>
      <c r="G20">
        <f t="shared" si="10"/>
        <v>44.038648847109343</v>
      </c>
      <c r="H20">
        <f t="shared" si="4"/>
        <v>48.377579084140464</v>
      </c>
      <c r="I20">
        <f t="shared" si="5"/>
        <v>46212.770523503248</v>
      </c>
      <c r="N20" s="4">
        <f>Input!J21</f>
        <v>4.9333527142857179</v>
      </c>
      <c r="O20">
        <f t="shared" si="6"/>
        <v>4.5631624285714318</v>
      </c>
      <c r="P20">
        <f t="shared" si="7"/>
        <v>5.7113847468808316</v>
      </c>
      <c r="Q20">
        <f t="shared" si="8"/>
        <v>1.3184144922638126</v>
      </c>
      <c r="R20">
        <f t="shared" si="9"/>
        <v>20.822451349525927</v>
      </c>
    </row>
    <row r="21" spans="1:18" ht="14.45" x14ac:dyDescent="0.3">
      <c r="A21">
        <f>Input!G22</f>
        <v>18</v>
      </c>
      <c r="B21">
        <f t="shared" si="0"/>
        <v>18</v>
      </c>
      <c r="C21">
        <f t="shared" si="1"/>
        <v>2.8903717578961645</v>
      </c>
      <c r="D21">
        <f t="shared" si="2"/>
        <v>-1.9819342273234333</v>
      </c>
      <c r="E21" s="4">
        <f>Input!I22</f>
        <v>43.542693</v>
      </c>
      <c r="F21">
        <f t="shared" si="3"/>
        <v>42.409457285714282</v>
      </c>
      <c r="G21">
        <f t="shared" si="10"/>
        <v>50.075685679347473</v>
      </c>
      <c r="H21">
        <f t="shared" si="4"/>
        <v>58.771057783347729</v>
      </c>
      <c r="I21">
        <f t="shared" si="5"/>
        <v>43653.63391648895</v>
      </c>
      <c r="N21" s="4">
        <f>Input!J22</f>
        <v>5.3262077142857081</v>
      </c>
      <c r="O21">
        <f t="shared" si="6"/>
        <v>4.956017428571422</v>
      </c>
      <c r="P21">
        <f t="shared" si="7"/>
        <v>6.0370368322381269</v>
      </c>
      <c r="Q21">
        <f t="shared" si="8"/>
        <v>1.1686029511039182</v>
      </c>
      <c r="R21">
        <f t="shared" si="9"/>
        <v>24.56210875230369</v>
      </c>
    </row>
    <row r="22" spans="1:18" ht="14.45" x14ac:dyDescent="0.3">
      <c r="A22">
        <f>Input!G23</f>
        <v>19</v>
      </c>
      <c r="B22">
        <f t="shared" si="0"/>
        <v>19</v>
      </c>
      <c r="C22">
        <f t="shared" si="1"/>
        <v>2.9444389791664403</v>
      </c>
      <c r="D22">
        <f t="shared" si="2"/>
        <v>-1.9289377578279656</v>
      </c>
      <c r="E22" s="4">
        <f>Input!I23</f>
        <v>49.220203857142863</v>
      </c>
      <c r="F22">
        <f t="shared" si="3"/>
        <v>48.086968142857145</v>
      </c>
      <c r="G22">
        <f t="shared" si="10"/>
        <v>56.419481400804024</v>
      </c>
      <c r="H22">
        <f t="shared" si="4"/>
        <v>69.430777193860507</v>
      </c>
      <c r="I22">
        <f t="shared" si="5"/>
        <v>41043.001824400133</v>
      </c>
      <c r="N22" s="4">
        <f>Input!J23</f>
        <v>5.6775108571428632</v>
      </c>
      <c r="O22">
        <f t="shared" si="6"/>
        <v>5.3073205714285772</v>
      </c>
      <c r="P22">
        <f t="shared" si="7"/>
        <v>6.3437957214565524</v>
      </c>
      <c r="Q22">
        <f t="shared" si="8"/>
        <v>1.0742807366255136</v>
      </c>
      <c r="R22">
        <f t="shared" si="9"/>
        <v>28.167651647908958</v>
      </c>
    </row>
    <row r="23" spans="1:18" ht="14.45" x14ac:dyDescent="0.3">
      <c r="A23">
        <f>Input!G24</f>
        <v>20</v>
      </c>
      <c r="B23">
        <f t="shared" si="0"/>
        <v>20</v>
      </c>
      <c r="C23">
        <f t="shared" si="1"/>
        <v>2.9957322735539909</v>
      </c>
      <c r="D23">
        <f t="shared" si="2"/>
        <v>-1.8786602801350936</v>
      </c>
      <c r="E23" s="4">
        <f>Input!I24</f>
        <v>55.736309142857138</v>
      </c>
      <c r="F23">
        <f t="shared" si="3"/>
        <v>54.60307342857142</v>
      </c>
      <c r="G23">
        <f t="shared" si="10"/>
        <v>63.051453440532015</v>
      </c>
      <c r="H23">
        <f t="shared" si="4"/>
        <v>71.375124826495295</v>
      </c>
      <c r="I23">
        <f t="shared" si="5"/>
        <v>38399.832831154701</v>
      </c>
      <c r="N23" s="4">
        <f>Input!J24</f>
        <v>6.5161052857142749</v>
      </c>
      <c r="O23">
        <f t="shared" si="6"/>
        <v>6.1459149999999889</v>
      </c>
      <c r="P23">
        <f t="shared" si="7"/>
        <v>6.63197203972799</v>
      </c>
      <c r="Q23">
        <f t="shared" si="8"/>
        <v>0.23625144586914762</v>
      </c>
      <c r="R23">
        <f t="shared" si="9"/>
        <v>37.772271187224867</v>
      </c>
    </row>
    <row r="24" spans="1:18" x14ac:dyDescent="0.25">
      <c r="A24">
        <f>Input!G25</f>
        <v>21</v>
      </c>
      <c r="B24">
        <f t="shared" si="0"/>
        <v>21</v>
      </c>
      <c r="C24">
        <f t="shared" si="1"/>
        <v>3.044522437723423</v>
      </c>
      <c r="D24">
        <f t="shared" si="2"/>
        <v>-1.8308363604600186</v>
      </c>
      <c r="E24" s="4">
        <f>Input!I25</f>
        <v>63.26854914285714</v>
      </c>
      <c r="F24">
        <f t="shared" si="3"/>
        <v>62.135313428571422</v>
      </c>
      <c r="G24">
        <f t="shared" si="10"/>
        <v>69.953468263990175</v>
      </c>
      <c r="H24">
        <f t="shared" si="4"/>
        <v>61.123545030581624</v>
      </c>
      <c r="I24">
        <f t="shared" si="5"/>
        <v>35742.450205419031</v>
      </c>
      <c r="N24" s="4">
        <f>Input!J25</f>
        <v>7.5322400000000016</v>
      </c>
      <c r="O24">
        <f t="shared" si="6"/>
        <v>7.1620497142857156</v>
      </c>
      <c r="P24">
        <f t="shared" si="7"/>
        <v>6.9020148234581615</v>
      </c>
      <c r="Q24">
        <f t="shared" si="8"/>
        <v>6.7618144447697953E-2</v>
      </c>
      <c r="R24">
        <f t="shared" si="9"/>
        <v>51.294956109900099</v>
      </c>
    </row>
    <row r="25" spans="1:18" x14ac:dyDescent="0.25">
      <c r="A25">
        <f>Input!G26</f>
        <v>22</v>
      </c>
      <c r="B25">
        <f t="shared" si="0"/>
        <v>22</v>
      </c>
      <c r="C25">
        <f t="shared" si="1"/>
        <v>3.0910424533583161</v>
      </c>
      <c r="D25">
        <f t="shared" si="2"/>
        <v>-1.785237631107921</v>
      </c>
      <c r="E25" s="4">
        <f>Input!I26</f>
        <v>70.781901857142856</v>
      </c>
      <c r="F25">
        <f t="shared" si="3"/>
        <v>69.648666142857138</v>
      </c>
      <c r="G25">
        <f t="shared" si="10"/>
        <v>77.10793976773094</v>
      </c>
      <c r="H25">
        <f t="shared" si="4"/>
        <v>55.640763010737949</v>
      </c>
      <c r="I25">
        <f t="shared" si="5"/>
        <v>33088.434577853688</v>
      </c>
      <c r="N25" s="4">
        <f>Input!J26</f>
        <v>7.5133527142857162</v>
      </c>
      <c r="O25">
        <f t="shared" si="6"/>
        <v>7.1431624285714301</v>
      </c>
      <c r="P25">
        <f t="shared" si="7"/>
        <v>7.1544715037407682</v>
      </c>
      <c r="Q25">
        <f t="shared" si="8"/>
        <v>1.2789518118573958E-4</v>
      </c>
      <c r="R25">
        <f t="shared" si="9"/>
        <v>51.02476948095449</v>
      </c>
    </row>
    <row r="26" spans="1:18" x14ac:dyDescent="0.25">
      <c r="A26">
        <f>Input!G27</f>
        <v>23</v>
      </c>
      <c r="B26">
        <f t="shared" si="0"/>
        <v>23</v>
      </c>
      <c r="C26">
        <f t="shared" si="1"/>
        <v>3.1354942159291497</v>
      </c>
      <c r="D26">
        <f t="shared" si="2"/>
        <v>-1.7416661949631143</v>
      </c>
      <c r="E26" s="4">
        <f>Input!I27</f>
        <v>79.243394999999992</v>
      </c>
      <c r="F26">
        <f t="shared" si="3"/>
        <v>78.110159285714275</v>
      </c>
      <c r="G26">
        <f t="shared" si="10"/>
        <v>84.497896767404484</v>
      </c>
      <c r="H26">
        <f t="shared" si="4"/>
        <v>40.803190134989975</v>
      </c>
      <c r="I26">
        <f t="shared" si="5"/>
        <v>30454.546186341206</v>
      </c>
      <c r="N26" s="4">
        <f>Input!J27</f>
        <v>8.4614931428571367</v>
      </c>
      <c r="O26">
        <f t="shared" si="6"/>
        <v>8.0913028571428516</v>
      </c>
      <c r="P26">
        <f t="shared" si="7"/>
        <v>7.3899569996735419</v>
      </c>
      <c r="Q26">
        <f t="shared" si="8"/>
        <v>0.4918860117893612</v>
      </c>
      <c r="R26">
        <f t="shared" si="9"/>
        <v>65.469181926008076</v>
      </c>
    </row>
    <row r="27" spans="1:18" x14ac:dyDescent="0.25">
      <c r="A27">
        <f>Input!G28</f>
        <v>24</v>
      </c>
      <c r="B27">
        <f t="shared" si="0"/>
        <v>24</v>
      </c>
      <c r="C27">
        <f t="shared" si="1"/>
        <v>3.1780538303479458</v>
      </c>
      <c r="D27">
        <f t="shared" si="2"/>
        <v>-1.6999494347099922</v>
      </c>
      <c r="E27" s="4">
        <f>Input!I28</f>
        <v>88.150627571428558</v>
      </c>
      <c r="F27">
        <f t="shared" si="3"/>
        <v>87.01739185714284</v>
      </c>
      <c r="G27">
        <f t="shared" si="10"/>
        <v>92.10702666681361</v>
      </c>
      <c r="H27">
        <f t="shared" si="4"/>
        <v>25.904382495812413</v>
      </c>
      <c r="I27">
        <f t="shared" si="5"/>
        <v>27856.671379262221</v>
      </c>
      <c r="N27" s="4">
        <f>Input!J28</f>
        <v>8.9072325714285654</v>
      </c>
      <c r="O27">
        <f t="shared" si="6"/>
        <v>8.5370422857142803</v>
      </c>
      <c r="P27">
        <f t="shared" si="7"/>
        <v>7.6091298994091217</v>
      </c>
      <c r="Q27">
        <f t="shared" si="8"/>
        <v>0.86102139665853383</v>
      </c>
      <c r="R27">
        <f t="shared" si="9"/>
        <v>72.881090988073709</v>
      </c>
    </row>
    <row r="28" spans="1:18" x14ac:dyDescent="0.25">
      <c r="A28">
        <f>Input!G29</f>
        <v>25</v>
      </c>
      <c r="B28">
        <f t="shared" si="0"/>
        <v>25</v>
      </c>
      <c r="C28">
        <f t="shared" si="1"/>
        <v>3.2188758248682006</v>
      </c>
      <c r="D28">
        <f t="shared" si="2"/>
        <v>-1.659935882385523</v>
      </c>
      <c r="E28" s="4">
        <f>Input!I29</f>
        <v>97.734024142857152</v>
      </c>
      <c r="F28">
        <f t="shared" si="3"/>
        <v>96.600788428571434</v>
      </c>
      <c r="G28">
        <f t="shared" si="10"/>
        <v>99.919700830838465</v>
      </c>
      <c r="H28">
        <f t="shared" si="4"/>
        <v>11.015179533921916</v>
      </c>
      <c r="I28">
        <f t="shared" si="5"/>
        <v>25309.788937672365</v>
      </c>
      <c r="N28" s="4">
        <f>Input!J29</f>
        <v>9.5833965714285938</v>
      </c>
      <c r="O28">
        <f t="shared" si="6"/>
        <v>9.2132062857143087</v>
      </c>
      <c r="P28">
        <f t="shared" si="7"/>
        <v>7.8126741640248492</v>
      </c>
      <c r="Q28">
        <f t="shared" si="8"/>
        <v>1.9614902238839791</v>
      </c>
      <c r="R28">
        <f t="shared" si="9"/>
        <v>84.883170063125647</v>
      </c>
    </row>
    <row r="29" spans="1:18" x14ac:dyDescent="0.25">
      <c r="A29">
        <f>Input!G30</f>
        <v>26</v>
      </c>
      <c r="B29">
        <f t="shared" si="0"/>
        <v>26</v>
      </c>
      <c r="C29">
        <f t="shared" si="1"/>
        <v>3.2580965380214821</v>
      </c>
      <c r="D29">
        <f t="shared" si="2"/>
        <v>-1.6214918995178278</v>
      </c>
      <c r="E29" s="4">
        <f>Input!I30</f>
        <v>107.74805028571429</v>
      </c>
      <c r="F29">
        <f t="shared" si="3"/>
        <v>106.61481457142857</v>
      </c>
      <c r="G29">
        <f t="shared" si="10"/>
        <v>107.92098597157666</v>
      </c>
      <c r="H29">
        <f t="shared" si="4"/>
        <v>1.7060837265648165</v>
      </c>
      <c r="I29">
        <f t="shared" si="5"/>
        <v>22827.952506325815</v>
      </c>
      <c r="N29" s="4">
        <f>Input!J30</f>
        <v>10.014026142857134</v>
      </c>
      <c r="O29">
        <f t="shared" si="6"/>
        <v>9.6438358571428484</v>
      </c>
      <c r="P29">
        <f t="shared" si="7"/>
        <v>8.0012851407381884</v>
      </c>
      <c r="Q29">
        <f t="shared" si="8"/>
        <v>2.6979728559614617</v>
      </c>
      <c r="R29">
        <f t="shared" si="9"/>
        <v>93.003570039514145</v>
      </c>
    </row>
    <row r="30" spans="1:18" x14ac:dyDescent="0.25">
      <c r="A30">
        <f>Input!G31</f>
        <v>27</v>
      </c>
      <c r="B30">
        <f t="shared" si="0"/>
        <v>27</v>
      </c>
      <c r="C30">
        <f t="shared" si="1"/>
        <v>3.2958368660043291</v>
      </c>
      <c r="D30">
        <f t="shared" si="2"/>
        <v>-1.5844989841487613</v>
      </c>
      <c r="E30" s="4">
        <f>Input!I31</f>
        <v>117.67897242857143</v>
      </c>
      <c r="F30">
        <f t="shared" si="3"/>
        <v>116.54573671428571</v>
      </c>
      <c r="G30">
        <f t="shared" si="10"/>
        <v>116.09664491393164</v>
      </c>
      <c r="H30">
        <f t="shared" si="4"/>
        <v>0.20168344514525852</v>
      </c>
      <c r="I30">
        <f t="shared" si="5"/>
        <v>20424.286034552479</v>
      </c>
      <c r="N30" s="4">
        <f>Input!J31</f>
        <v>9.9309221428571419</v>
      </c>
      <c r="O30">
        <f t="shared" si="6"/>
        <v>9.5607318571428568</v>
      </c>
      <c r="P30">
        <f t="shared" si="7"/>
        <v>8.1756589423549908</v>
      </c>
      <c r="Q30">
        <f t="shared" si="8"/>
        <v>1.918426979278955</v>
      </c>
      <c r="R30">
        <f t="shared" si="9"/>
        <v>91.407593644186292</v>
      </c>
    </row>
    <row r="31" spans="1:18" x14ac:dyDescent="0.25">
      <c r="A31">
        <f>Input!G32</f>
        <v>28</v>
      </c>
      <c r="B31">
        <f t="shared" si="0"/>
        <v>28</v>
      </c>
      <c r="C31">
        <f t="shared" si="1"/>
        <v>3.3322045101752038</v>
      </c>
      <c r="D31">
        <f t="shared" si="2"/>
        <v>-1.548851567846578</v>
      </c>
      <c r="E31" s="4">
        <f>Input!I32</f>
        <v>127.39457971428571</v>
      </c>
      <c r="F31">
        <f t="shared" si="3"/>
        <v>126.26134399999999</v>
      </c>
      <c r="G31">
        <f t="shared" si="10"/>
        <v>124.43312937211695</v>
      </c>
      <c r="H31">
        <f t="shared" si="4"/>
        <v>3.3423687256055312</v>
      </c>
      <c r="I31">
        <f t="shared" si="5"/>
        <v>18110.989640576972</v>
      </c>
      <c r="N31" s="4">
        <f>Input!J32</f>
        <v>9.7156072857142846</v>
      </c>
      <c r="O31">
        <f t="shared" si="6"/>
        <v>9.3454169999999994</v>
      </c>
      <c r="P31">
        <f t="shared" si="7"/>
        <v>8.3364844581853053</v>
      </c>
      <c r="Q31">
        <f t="shared" si="8"/>
        <v>1.0179448739326595</v>
      </c>
      <c r="R31">
        <f t="shared" si="9"/>
        <v>87.336818903888982</v>
      </c>
    </row>
    <row r="32" spans="1:18" x14ac:dyDescent="0.25">
      <c r="A32">
        <f>Input!G33</f>
        <v>29</v>
      </c>
      <c r="B32">
        <f t="shared" si="0"/>
        <v>29</v>
      </c>
      <c r="C32">
        <f t="shared" si="1"/>
        <v>3.3672958299864741</v>
      </c>
      <c r="D32">
        <f t="shared" si="2"/>
        <v>-1.5144551994695685</v>
      </c>
      <c r="E32" s="4">
        <f>Input!I33</f>
        <v>137.70324714285715</v>
      </c>
      <c r="F32">
        <f t="shared" si="3"/>
        <v>136.57001142857143</v>
      </c>
      <c r="G32">
        <f t="shared" si="10"/>
        <v>132.91756679471007</v>
      </c>
      <c r="H32">
        <f t="shared" si="4"/>
        <v>13.340351803422676</v>
      </c>
      <c r="I32">
        <f t="shared" si="5"/>
        <v>15899.353743148557</v>
      </c>
      <c r="N32" s="4">
        <f>Input!J33</f>
        <v>10.308667428571439</v>
      </c>
      <c r="O32">
        <f t="shared" si="6"/>
        <v>9.9384771428571543</v>
      </c>
      <c r="P32">
        <f t="shared" si="7"/>
        <v>8.4844374225931123</v>
      </c>
      <c r="Q32">
        <f t="shared" si="8"/>
        <v>2.1142315081055338</v>
      </c>
      <c r="R32">
        <f t="shared" si="9"/>
        <v>98.7733279190941</v>
      </c>
    </row>
    <row r="33" spans="1:18" x14ac:dyDescent="0.25">
      <c r="A33">
        <f>Input!G34</f>
        <v>30</v>
      </c>
      <c r="B33">
        <f t="shared" si="0"/>
        <v>30</v>
      </c>
      <c r="C33">
        <f t="shared" si="1"/>
        <v>3.4011973816621555</v>
      </c>
      <c r="D33">
        <f t="shared" si="2"/>
        <v>-1.4812250369604216</v>
      </c>
      <c r="E33" s="4">
        <f>Input!I34</f>
        <v>147.41885457142857</v>
      </c>
      <c r="F33">
        <f t="shared" si="3"/>
        <v>146.28561885714285</v>
      </c>
      <c r="G33">
        <f t="shared" si="10"/>
        <v>141.53774288669587</v>
      </c>
      <c r="H33">
        <f t="shared" si="4"/>
        <v>22.542326230747886</v>
      </c>
      <c r="I33">
        <f t="shared" si="5"/>
        <v>13799.77966573539</v>
      </c>
      <c r="N33" s="4">
        <f>Input!J34</f>
        <v>9.7156074285714169</v>
      </c>
      <c r="O33">
        <f t="shared" si="6"/>
        <v>9.3454171428571318</v>
      </c>
      <c r="P33">
        <f t="shared" si="7"/>
        <v>8.6201760919857833</v>
      </c>
      <c r="Q33">
        <f t="shared" si="8"/>
        <v>0.52597458186897794</v>
      </c>
      <c r="R33">
        <f t="shared" si="9"/>
        <v>87.336821574007956</v>
      </c>
    </row>
    <row r="34" spans="1:18" x14ac:dyDescent="0.25">
      <c r="A34">
        <f>Input!G35</f>
        <v>31</v>
      </c>
      <c r="B34">
        <f t="shared" si="0"/>
        <v>31</v>
      </c>
      <c r="C34">
        <f t="shared" si="1"/>
        <v>3.4339872044851463</v>
      </c>
      <c r="D34">
        <f t="shared" si="2"/>
        <v>-1.4490845865327284</v>
      </c>
      <c r="E34" s="4">
        <f>Input!I35</f>
        <v>156.94181185714282</v>
      </c>
      <c r="F34">
        <f t="shared" si="3"/>
        <v>155.80857614285711</v>
      </c>
      <c r="G34">
        <f t="shared" si="10"/>
        <v>150.28208106455125</v>
      </c>
      <c r="H34">
        <f t="shared" si="4"/>
        <v>30.542147850538857</v>
      </c>
      <c r="I34">
        <f t="shared" si="5"/>
        <v>11821.80522216285</v>
      </c>
      <c r="N34" s="4">
        <f>Input!J35</f>
        <v>9.5229572857142557</v>
      </c>
      <c r="O34">
        <f t="shared" si="6"/>
        <v>9.1527669999999706</v>
      </c>
      <c r="P34">
        <f t="shared" si="7"/>
        <v>8.7443381778553881</v>
      </c>
      <c r="Q34">
        <f t="shared" si="8"/>
        <v>0.16681410275841094</v>
      </c>
      <c r="R34">
        <f t="shared" si="9"/>
        <v>83.773143756288462</v>
      </c>
    </row>
    <row r="35" spans="1:18" x14ac:dyDescent="0.25">
      <c r="A35">
        <f>Input!G36</f>
        <v>32</v>
      </c>
      <c r="B35">
        <f t="shared" si="0"/>
        <v>32</v>
      </c>
      <c r="C35">
        <f t="shared" si="1"/>
        <v>3.4657359027997265</v>
      </c>
      <c r="D35">
        <f t="shared" si="2"/>
        <v>-1.4179646420965515</v>
      </c>
      <c r="E35" s="4">
        <f>Input!I36</f>
        <v>165.83393471428573</v>
      </c>
      <c r="F35">
        <f t="shared" si="3"/>
        <v>164.70069900000001</v>
      </c>
      <c r="G35">
        <f t="shared" si="10"/>
        <v>159.13961982344134</v>
      </c>
      <c r="H35">
        <f t="shared" si="4"/>
        <v>30.925601607954547</v>
      </c>
      <c r="I35">
        <f t="shared" si="5"/>
        <v>9974.134047716163</v>
      </c>
      <c r="N35" s="4">
        <f>Input!J36</f>
        <v>8.8921228571429083</v>
      </c>
      <c r="O35">
        <f t="shared" si="6"/>
        <v>8.5219325714286231</v>
      </c>
      <c r="P35">
        <f t="shared" si="7"/>
        <v>8.8575387588900902</v>
      </c>
      <c r="Q35">
        <f t="shared" si="8"/>
        <v>0.11263151306242139</v>
      </c>
      <c r="R35">
        <f t="shared" si="9"/>
        <v>72.62333475197606</v>
      </c>
    </row>
    <row r="36" spans="1:18" x14ac:dyDescent="0.25">
      <c r="A36">
        <f>Input!G37</f>
        <v>33</v>
      </c>
      <c r="B36">
        <f t="shared" si="0"/>
        <v>33</v>
      </c>
      <c r="C36">
        <f t="shared" si="1"/>
        <v>3.4965075614664802</v>
      </c>
      <c r="D36">
        <f t="shared" si="2"/>
        <v>-1.3878023879332495</v>
      </c>
      <c r="E36" s="4">
        <f>Input!I37</f>
        <v>174.81293885714285</v>
      </c>
      <c r="F36">
        <f t="shared" si="3"/>
        <v>173.67970314285714</v>
      </c>
      <c r="G36">
        <f t="shared" si="10"/>
        <v>168.09998877752184</v>
      </c>
      <c r="H36">
        <f t="shared" si="4"/>
        <v>31.133212398729018</v>
      </c>
      <c r="I36">
        <f t="shared" si="5"/>
        <v>8264.6676541209545</v>
      </c>
      <c r="N36" s="4">
        <f>Input!J37</f>
        <v>8.9790041428571215</v>
      </c>
      <c r="O36">
        <f t="shared" si="6"/>
        <v>8.6088138571428363</v>
      </c>
      <c r="P36">
        <f t="shared" si="7"/>
        <v>8.9603689540805096</v>
      </c>
      <c r="Q36">
        <f t="shared" si="8"/>
        <v>0.12359098618285685</v>
      </c>
      <c r="R36">
        <f t="shared" si="9"/>
        <v>74.111676026934518</v>
      </c>
    </row>
    <row r="37" spans="1:18" x14ac:dyDescent="0.25">
      <c r="A37">
        <f>Input!G38</f>
        <v>34</v>
      </c>
      <c r="B37">
        <f t="shared" si="0"/>
        <v>34</v>
      </c>
      <c r="C37">
        <f t="shared" si="1"/>
        <v>3.5263605246161616</v>
      </c>
      <c r="D37">
        <f t="shared" si="2"/>
        <v>-1.3585406353641158</v>
      </c>
      <c r="E37" s="4">
        <f>Input!I38</f>
        <v>183.66350971428571</v>
      </c>
      <c r="F37">
        <f t="shared" si="3"/>
        <v>182.53027399999999</v>
      </c>
      <c r="G37">
        <f t="shared" si="10"/>
        <v>177.15338396241319</v>
      </c>
      <c r="H37">
        <f t="shared" si="4"/>
        <v>28.910946476300225</v>
      </c>
      <c r="I37">
        <f t="shared" si="5"/>
        <v>6700.5393669319565</v>
      </c>
      <c r="N37" s="4">
        <f>Input!J38</f>
        <v>8.8505708571428556</v>
      </c>
      <c r="O37">
        <f t="shared" si="6"/>
        <v>8.4803805714285705</v>
      </c>
      <c r="P37">
        <f t="shared" si="7"/>
        <v>9.0533951848913325</v>
      </c>
      <c r="Q37">
        <f t="shared" si="8"/>
        <v>0.32834574724187859</v>
      </c>
      <c r="R37">
        <f t="shared" si="9"/>
        <v>71.916854636263167</v>
      </c>
    </row>
    <row r="38" spans="1:18" x14ac:dyDescent="0.25">
      <c r="A38">
        <f>Input!G39</f>
        <v>35</v>
      </c>
      <c r="B38">
        <f t="shared" si="0"/>
        <v>35</v>
      </c>
      <c r="C38">
        <f t="shared" si="1"/>
        <v>3.5553480614894135</v>
      </c>
      <c r="D38">
        <f t="shared" si="2"/>
        <v>-1.3301271700970074</v>
      </c>
      <c r="E38" s="4">
        <f>Input!I39</f>
        <v>192.82005428571429</v>
      </c>
      <c r="F38">
        <f t="shared" si="3"/>
        <v>191.68681857142857</v>
      </c>
      <c r="G38">
        <f t="shared" si="10"/>
        <v>186.29054285322673</v>
      </c>
      <c r="H38">
        <f t="shared" si="4"/>
        <v>29.119791626854884</v>
      </c>
      <c r="I38">
        <f t="shared" si="5"/>
        <v>5288.1494551209134</v>
      </c>
      <c r="N38" s="4">
        <f>Input!J39</f>
        <v>9.1565445714285829</v>
      </c>
      <c r="O38">
        <f t="shared" si="6"/>
        <v>8.7863542857142978</v>
      </c>
      <c r="P38">
        <f t="shared" si="7"/>
        <v>9.1371588908135344</v>
      </c>
      <c r="Q38">
        <f t="shared" si="8"/>
        <v>0.12306387095883134</v>
      </c>
      <c r="R38">
        <f t="shared" si="9"/>
        <v>77.200021634090007</v>
      </c>
    </row>
    <row r="39" spans="1:18" x14ac:dyDescent="0.25">
      <c r="A39">
        <f>Input!G40</f>
        <v>36</v>
      </c>
      <c r="B39">
        <f t="shared" si="0"/>
        <v>36</v>
      </c>
      <c r="C39">
        <f t="shared" si="1"/>
        <v>3.5835189384561099</v>
      </c>
      <c r="D39">
        <f t="shared" si="2"/>
        <v>-1.3025141915353207</v>
      </c>
      <c r="E39" s="4">
        <f>Input!I40</f>
        <v>201.83305557142856</v>
      </c>
      <c r="F39">
        <f t="shared" si="3"/>
        <v>200.69981985714284</v>
      </c>
      <c r="G39">
        <f t="shared" si="10"/>
        <v>195.50271944438015</v>
      </c>
      <c r="H39">
        <f t="shared" si="4"/>
        <v>27.009852700338165</v>
      </c>
      <c r="I39">
        <f t="shared" si="5"/>
        <v>4033.2008896064895</v>
      </c>
      <c r="N39" s="4">
        <f>Input!J40</f>
        <v>9.0130012857142674</v>
      </c>
      <c r="O39">
        <f t="shared" si="6"/>
        <v>8.6428109999999823</v>
      </c>
      <c r="P39">
        <f t="shared" si="7"/>
        <v>9.2121765911534279</v>
      </c>
      <c r="Q39">
        <f t="shared" si="8"/>
        <v>0.3241771763895126</v>
      </c>
      <c r="R39">
        <f t="shared" si="9"/>
        <v>74.698181981720694</v>
      </c>
    </row>
    <row r="40" spans="1:18" x14ac:dyDescent="0.25">
      <c r="A40">
        <f>Input!G41</f>
        <v>37</v>
      </c>
      <c r="B40">
        <f t="shared" si="0"/>
        <v>37</v>
      </c>
      <c r="C40">
        <f t="shared" si="1"/>
        <v>3.6109179126442243</v>
      </c>
      <c r="D40">
        <f t="shared" si="2"/>
        <v>-1.27565782892499</v>
      </c>
      <c r="E40" s="4">
        <f>Input!I41</f>
        <v>211.70353857142854</v>
      </c>
      <c r="F40">
        <f t="shared" si="3"/>
        <v>210.57030285714282</v>
      </c>
      <c r="G40">
        <f t="shared" si="10"/>
        <v>204.78165965282022</v>
      </c>
      <c r="H40">
        <f t="shared" si="4"/>
        <v>33.508390146950177</v>
      </c>
      <c r="I40">
        <f t="shared" si="5"/>
        <v>2940.7352739328976</v>
      </c>
      <c r="N40" s="4">
        <f>Input!J41</f>
        <v>9.8704829999999788</v>
      </c>
      <c r="O40">
        <f t="shared" si="6"/>
        <v>9.5002927142856937</v>
      </c>
      <c r="P40">
        <f t="shared" si="7"/>
        <v>9.2789402084400709</v>
      </c>
      <c r="Q40">
        <f t="shared" si="8"/>
        <v>4.8996931844136442E-2</v>
      </c>
      <c r="R40">
        <f t="shared" si="9"/>
        <v>90.255561657109837</v>
      </c>
    </row>
    <row r="41" spans="1:18" x14ac:dyDescent="0.25">
      <c r="A41">
        <f>Input!G42</f>
        <v>38</v>
      </c>
      <c r="B41">
        <f t="shared" si="0"/>
        <v>38</v>
      </c>
      <c r="C41">
        <f t="shared" si="1"/>
        <v>3.6375861597263857</v>
      </c>
      <c r="D41">
        <f t="shared" si="2"/>
        <v>-1.249517722039853</v>
      </c>
      <c r="E41" s="4">
        <f>Input!I42</f>
        <v>221.74778442857141</v>
      </c>
      <c r="F41">
        <f t="shared" si="3"/>
        <v>220.61454871428569</v>
      </c>
      <c r="G41">
        <f t="shared" si="10"/>
        <v>214.11957723946921</v>
      </c>
      <c r="H41">
        <f t="shared" si="4"/>
        <v>42.184654458679773</v>
      </c>
      <c r="I41">
        <f t="shared" si="5"/>
        <v>2015.168579492816</v>
      </c>
      <c r="N41" s="4">
        <f>Input!J42</f>
        <v>10.044245857142869</v>
      </c>
      <c r="O41">
        <f t="shared" si="6"/>
        <v>9.6740555714285836</v>
      </c>
      <c r="P41">
        <f t="shared" si="7"/>
        <v>9.3379175866489987</v>
      </c>
      <c r="Q41">
        <f t="shared" si="8"/>
        <v>0.11298874481168045</v>
      </c>
      <c r="R41">
        <f t="shared" si="9"/>
        <v>93.587351199088417</v>
      </c>
    </row>
    <row r="42" spans="1:18" x14ac:dyDescent="0.25">
      <c r="A42">
        <f>Input!G43</f>
        <v>39</v>
      </c>
      <c r="B42">
        <f t="shared" si="0"/>
        <v>39</v>
      </c>
      <c r="C42">
        <f t="shared" si="1"/>
        <v>3.6635616461296463</v>
      </c>
      <c r="D42">
        <f t="shared" si="2"/>
        <v>-1.2240566563431563</v>
      </c>
      <c r="E42" s="4">
        <f>Input!I43</f>
        <v>231.77314285714283</v>
      </c>
      <c r="F42">
        <f t="shared" si="3"/>
        <v>230.63990714285711</v>
      </c>
      <c r="G42">
        <f t="shared" si="10"/>
        <v>223.50913039102664</v>
      </c>
      <c r="H42">
        <f t="shared" si="4"/>
        <v>50.847977084445866</v>
      </c>
      <c r="I42">
        <f t="shared" si="5"/>
        <v>1260.3263923100828</v>
      </c>
      <c r="N42" s="4">
        <f>Input!J43</f>
        <v>10.025358428571423</v>
      </c>
      <c r="O42">
        <f t="shared" si="6"/>
        <v>9.6551681428571374</v>
      </c>
      <c r="P42">
        <f t="shared" si="7"/>
        <v>9.3895531515574415</v>
      </c>
      <c r="Q42">
        <f t="shared" si="8"/>
        <v>7.0551323603137525E-2</v>
      </c>
      <c r="R42">
        <f t="shared" si="9"/>
        <v>93.222271866843343</v>
      </c>
    </row>
    <row r="43" spans="1:18" x14ac:dyDescent="0.25">
      <c r="A43">
        <f>Input!G44</f>
        <v>40</v>
      </c>
      <c r="B43">
        <f t="shared" si="0"/>
        <v>40</v>
      </c>
      <c r="C43">
        <f t="shared" si="1"/>
        <v>3.6888794541139363</v>
      </c>
      <c r="D43">
        <f t="shared" si="2"/>
        <v>-1.199240244346981</v>
      </c>
      <c r="E43" s="4">
        <f>Input!I44</f>
        <v>241.545412</v>
      </c>
      <c r="F43">
        <f t="shared" si="3"/>
        <v>240.41217628571428</v>
      </c>
      <c r="G43">
        <f t="shared" si="10"/>
        <v>232.94339906277804</v>
      </c>
      <c r="H43">
        <f t="shared" si="4"/>
        <v>55.782633205851162</v>
      </c>
      <c r="I43">
        <f t="shared" si="5"/>
        <v>679.47844072859687</v>
      </c>
      <c r="N43" s="4">
        <f>Input!J44</f>
        <v>9.7722691428571693</v>
      </c>
      <c r="O43">
        <f t="shared" si="6"/>
        <v>9.4020788571428842</v>
      </c>
      <c r="P43">
        <f t="shared" si="7"/>
        <v>9.4342686717513864</v>
      </c>
      <c r="Q43">
        <f t="shared" si="8"/>
        <v>1.0361841645297437E-3</v>
      </c>
      <c r="R43">
        <f t="shared" si="9"/>
        <v>88.399086835933247</v>
      </c>
    </row>
    <row r="44" spans="1:18" x14ac:dyDescent="0.25">
      <c r="A44">
        <f>Input!G45</f>
        <v>41</v>
      </c>
      <c r="B44">
        <f t="shared" si="0"/>
        <v>41</v>
      </c>
      <c r="C44">
        <f t="shared" si="1"/>
        <v>3.713572066704308</v>
      </c>
      <c r="D44">
        <f t="shared" si="2"/>
        <v>-1.1750366463228217</v>
      </c>
      <c r="E44" s="4">
        <f>Input!I45</f>
        <v>251.34034585714289</v>
      </c>
      <c r="F44">
        <f t="shared" si="3"/>
        <v>250.20711014285718</v>
      </c>
      <c r="G44">
        <f t="shared" si="10"/>
        <v>242.41586315048815</v>
      </c>
      <c r="H44">
        <f t="shared" si="4"/>
        <v>60.70352969609938</v>
      </c>
      <c r="I44">
        <f t="shared" si="5"/>
        <v>275.3722253188381</v>
      </c>
      <c r="N44" s="4">
        <f>Input!J45</f>
        <v>9.7949338571428939</v>
      </c>
      <c r="O44">
        <f t="shared" si="6"/>
        <v>9.4247435714286087</v>
      </c>
      <c r="P44">
        <f t="shared" si="7"/>
        <v>9.4724640877101027</v>
      </c>
      <c r="Q44">
        <f t="shared" si="8"/>
        <v>2.2772476741723326E-3</v>
      </c>
      <c r="R44">
        <f t="shared" si="9"/>
        <v>88.825791387184893</v>
      </c>
    </row>
    <row r="45" spans="1:18" x14ac:dyDescent="0.25">
      <c r="A45">
        <f>Input!G46</f>
        <v>42</v>
      </c>
      <c r="B45">
        <f t="shared" si="0"/>
        <v>42</v>
      </c>
      <c r="C45">
        <f t="shared" si="1"/>
        <v>3.7376696182833684</v>
      </c>
      <c r="D45">
        <f t="shared" si="2"/>
        <v>-1.151416324671906</v>
      </c>
      <c r="E45" s="4">
        <f>Input!I46</f>
        <v>260.83308357142863</v>
      </c>
      <c r="F45">
        <f t="shared" si="3"/>
        <v>259.69984785714291</v>
      </c>
      <c r="G45">
        <f t="shared" si="10"/>
        <v>251.92038153396726</v>
      </c>
      <c r="H45">
        <f t="shared" si="4"/>
        <v>60.520096273424137</v>
      </c>
      <c r="I45">
        <f t="shared" si="5"/>
        <v>50.265615535657297</v>
      </c>
      <c r="N45" s="4">
        <f>Input!J46</f>
        <v>9.4927377142857381</v>
      </c>
      <c r="O45">
        <f t="shared" si="6"/>
        <v>9.122547428571453</v>
      </c>
      <c r="P45">
        <f t="shared" si="7"/>
        <v>9.5045183834791036</v>
      </c>
      <c r="Q45">
        <f t="shared" si="8"/>
        <v>0.14590181039306249</v>
      </c>
      <c r="R45">
        <f t="shared" si="9"/>
        <v>83.220871586535623</v>
      </c>
    </row>
    <row r="46" spans="1:18" x14ac:dyDescent="0.25">
      <c r="A46">
        <f>Input!G47</f>
        <v>43</v>
      </c>
      <c r="B46">
        <f t="shared" si="0"/>
        <v>43</v>
      </c>
      <c r="C46">
        <f t="shared" si="1"/>
        <v>3.7612001156935624</v>
      </c>
      <c r="D46">
        <f t="shared" si="2"/>
        <v>-1.1283518272016413</v>
      </c>
      <c r="E46" s="4">
        <f>Input!I47</f>
        <v>270.39381542857143</v>
      </c>
      <c r="F46">
        <f t="shared" si="3"/>
        <v>269.26057971428571</v>
      </c>
      <c r="G46">
        <f t="shared" si="10"/>
        <v>261.45117201505082</v>
      </c>
      <c r="H46">
        <f t="shared" si="4"/>
        <v>60.986848612869274</v>
      </c>
      <c r="I46">
        <f t="shared" si="5"/>
        <v>5.9583135109830376</v>
      </c>
      <c r="N46" s="4">
        <f>Input!J47</f>
        <v>9.5607318571427982</v>
      </c>
      <c r="O46">
        <f t="shared" si="6"/>
        <v>9.190541571428513</v>
      </c>
      <c r="P46">
        <f t="shared" si="7"/>
        <v>9.5307904810835442</v>
      </c>
      <c r="Q46">
        <f t="shared" si="8"/>
        <v>0.11576932052143757</v>
      </c>
      <c r="R46">
        <f t="shared" si="9"/>
        <v>84.466054376155682</v>
      </c>
    </row>
    <row r="47" spans="1:18" x14ac:dyDescent="0.25">
      <c r="A47">
        <f>Input!G48</f>
        <v>44</v>
      </c>
      <c r="B47">
        <f t="shared" si="0"/>
        <v>44</v>
      </c>
      <c r="C47">
        <f t="shared" si="1"/>
        <v>3.784189633918261</v>
      </c>
      <c r="D47">
        <f t="shared" si="2"/>
        <v>-1.1058175953198088</v>
      </c>
      <c r="E47" s="4">
        <f>Input!I48</f>
        <v>279.19527928571432</v>
      </c>
      <c r="F47">
        <f t="shared" si="3"/>
        <v>278.0620435714286</v>
      </c>
      <c r="G47">
        <f t="shared" si="10"/>
        <v>271.00279215737817</v>
      </c>
      <c r="H47">
        <f t="shared" si="4"/>
        <v>49.833030526773086</v>
      </c>
      <c r="I47">
        <f t="shared" si="5"/>
        <v>143.82211500089193</v>
      </c>
      <c r="N47" s="4">
        <f>Input!J48</f>
        <v>8.8014638571428918</v>
      </c>
      <c r="O47">
        <f t="shared" si="6"/>
        <v>8.4312735714286067</v>
      </c>
      <c r="P47">
        <f t="shared" si="7"/>
        <v>9.5516201423273479</v>
      </c>
      <c r="Q47">
        <f t="shared" si="8"/>
        <v>1.2551764389245683</v>
      </c>
      <c r="R47">
        <f t="shared" si="9"/>
        <v>71.086374036270499</v>
      </c>
    </row>
    <row r="48" spans="1:18" x14ac:dyDescent="0.25">
      <c r="A48">
        <f>Input!G49</f>
        <v>45</v>
      </c>
      <c r="B48">
        <f t="shared" si="0"/>
        <v>45</v>
      </c>
      <c r="C48">
        <f t="shared" si="1"/>
        <v>3.8066624897703196</v>
      </c>
      <c r="D48">
        <f t="shared" si="2"/>
        <v>-1.0837897937857501</v>
      </c>
      <c r="E48" s="4">
        <f>Input!I49</f>
        <v>287.91741671428576</v>
      </c>
      <c r="F48">
        <f t="shared" si="3"/>
        <v>286.78418100000005</v>
      </c>
      <c r="G48">
        <f t="shared" si="10"/>
        <v>280.57012102358004</v>
      </c>
      <c r="H48">
        <f t="shared" si="4"/>
        <v>38.614541390544971</v>
      </c>
      <c r="I48">
        <f t="shared" si="5"/>
        <v>464.82992190700946</v>
      </c>
      <c r="N48" s="4">
        <f>Input!J49</f>
        <v>8.7221374285714433</v>
      </c>
      <c r="O48">
        <f t="shared" si="6"/>
        <v>8.3519471428571581</v>
      </c>
      <c r="P48">
        <f t="shared" si="7"/>
        <v>9.5673288662018727</v>
      </c>
      <c r="Q48">
        <f t="shared" si="8"/>
        <v>1.4771527334403685</v>
      </c>
      <c r="R48">
        <f t="shared" si="9"/>
        <v>69.755021077079846</v>
      </c>
    </row>
    <row r="49" spans="1:18" x14ac:dyDescent="0.25">
      <c r="A49">
        <f>Input!G50</f>
        <v>46</v>
      </c>
      <c r="B49">
        <f t="shared" si="0"/>
        <v>46</v>
      </c>
      <c r="C49">
        <f t="shared" si="1"/>
        <v>3.8286413964890951</v>
      </c>
      <c r="D49">
        <f t="shared" si="2"/>
        <v>-1.0622461591750016</v>
      </c>
      <c r="E49" s="4">
        <f>Input!I50</f>
        <v>296.83975914285713</v>
      </c>
      <c r="F49">
        <f t="shared" si="3"/>
        <v>295.70652342857142</v>
      </c>
      <c r="G49">
        <f t="shared" si="10"/>
        <v>290.14834179655696</v>
      </c>
      <c r="H49">
        <f t="shared" si="4"/>
        <v>30.893383054462845</v>
      </c>
      <c r="I49">
        <f t="shared" si="5"/>
        <v>969.58348078507186</v>
      </c>
      <c r="N49" s="4">
        <f>Input!J50</f>
        <v>8.9223424285713691</v>
      </c>
      <c r="O49">
        <f t="shared" si="6"/>
        <v>8.5521521428570839</v>
      </c>
      <c r="P49">
        <f t="shared" si="7"/>
        <v>9.5782207729769269</v>
      </c>
      <c r="Q49">
        <f t="shared" si="8"/>
        <v>1.0528168337160111</v>
      </c>
      <c r="R49">
        <f t="shared" si="9"/>
        <v>73.139306274575006</v>
      </c>
    </row>
    <row r="50" spans="1:18" x14ac:dyDescent="0.25">
      <c r="A50">
        <f>Input!G51</f>
        <v>47</v>
      </c>
      <c r="B50">
        <f t="shared" si="0"/>
        <v>47</v>
      </c>
      <c r="C50">
        <f t="shared" si="1"/>
        <v>3.8501476017100584</v>
      </c>
      <c r="D50">
        <f t="shared" si="2"/>
        <v>-1.0411658646420432</v>
      </c>
      <c r="E50" s="4">
        <f>Input!I51</f>
        <v>306.17384385714286</v>
      </c>
      <c r="F50">
        <f t="shared" si="3"/>
        <v>305.04060814285714</v>
      </c>
      <c r="G50">
        <f t="shared" si="10"/>
        <v>299.73292526486972</v>
      </c>
      <c r="H50">
        <f t="shared" si="4"/>
        <v>28.171497533280796</v>
      </c>
      <c r="I50">
        <f t="shared" si="5"/>
        <v>1658.3398380387669</v>
      </c>
      <c r="N50" s="4">
        <f>Input!J51</f>
        <v>9.3340847142857228</v>
      </c>
      <c r="O50">
        <f t="shared" si="6"/>
        <v>8.9638944285714377</v>
      </c>
      <c r="P50">
        <f t="shared" si="7"/>
        <v>9.5845834683127489</v>
      </c>
      <c r="Q50">
        <f t="shared" si="8"/>
        <v>0.38525488405499098</v>
      </c>
      <c r="R50">
        <f t="shared" si="9"/>
        <v>80.351403326574058</v>
      </c>
    </row>
    <row r="51" spans="1:18" x14ac:dyDescent="0.25">
      <c r="A51">
        <f>Input!G52</f>
        <v>48</v>
      </c>
      <c r="B51">
        <f t="shared" si="0"/>
        <v>48</v>
      </c>
      <c r="C51">
        <f t="shared" si="1"/>
        <v>3.8712010109078911</v>
      </c>
      <c r="D51">
        <f t="shared" si="2"/>
        <v>-1.0205293989218795</v>
      </c>
      <c r="E51" s="4">
        <f>Input!I52</f>
        <v>315.11129614285721</v>
      </c>
      <c r="F51">
        <f t="shared" si="3"/>
        <v>313.9780604285715</v>
      </c>
      <c r="G51">
        <f t="shared" si="10"/>
        <v>309.31961414740016</v>
      </c>
      <c r="H51">
        <f t="shared" si="4"/>
        <v>21.701121754559054</v>
      </c>
      <c r="I51">
        <f t="shared" si="5"/>
        <v>2531.0365156668354</v>
      </c>
      <c r="N51" s="4">
        <f>Input!J52</f>
        <v>8.9374522857143575</v>
      </c>
      <c r="O51">
        <f t="shared" si="6"/>
        <v>8.5672620000000723</v>
      </c>
      <c r="P51">
        <f t="shared" si="7"/>
        <v>9.5866888825304652</v>
      </c>
      <c r="Q51">
        <f t="shared" si="8"/>
        <v>1.0392311688256355</v>
      </c>
      <c r="R51">
        <f t="shared" si="9"/>
        <v>73.397978176645239</v>
      </c>
    </row>
    <row r="52" spans="1:18" x14ac:dyDescent="0.25">
      <c r="A52">
        <f>Input!G53</f>
        <v>49</v>
      </c>
      <c r="B52">
        <f t="shared" si="0"/>
        <v>49</v>
      </c>
      <c r="C52">
        <f t="shared" si="1"/>
        <v>3.8918202981106265</v>
      </c>
      <c r="D52">
        <f t="shared" si="2"/>
        <v>-1.0003184578084918</v>
      </c>
      <c r="E52" s="4">
        <f>Input!I53</f>
        <v>323.47079814285723</v>
      </c>
      <c r="F52">
        <f t="shared" si="3"/>
        <v>322.33756242857152</v>
      </c>
      <c r="G52">
        <f t="shared" si="10"/>
        <v>318.90440822900422</v>
      </c>
      <c r="H52">
        <f t="shared" si="4"/>
        <v>11.786547758006574</v>
      </c>
      <c r="I52">
        <f t="shared" si="5"/>
        <v>3587.3154219869853</v>
      </c>
      <c r="N52" s="4">
        <f>Input!J53</f>
        <v>8.3595020000000204</v>
      </c>
      <c r="O52">
        <f t="shared" si="6"/>
        <v>7.9893117142857344</v>
      </c>
      <c r="P52">
        <f t="shared" si="7"/>
        <v>9.5847940816040573</v>
      </c>
      <c r="Q52">
        <f t="shared" si="8"/>
        <v>2.5455639844236799</v>
      </c>
      <c r="R52">
        <f t="shared" si="9"/>
        <v>63.829101668023263</v>
      </c>
    </row>
    <row r="53" spans="1:18" x14ac:dyDescent="0.25">
      <c r="A53">
        <f>Input!G54</f>
        <v>50</v>
      </c>
      <c r="B53">
        <f t="shared" si="0"/>
        <v>50</v>
      </c>
      <c r="C53">
        <f t="shared" si="1"/>
        <v>3.912023005428146</v>
      </c>
      <c r="D53">
        <f t="shared" si="2"/>
        <v>-0.98051584659741042</v>
      </c>
      <c r="E53" s="4">
        <f>Input!I54</f>
        <v>331.41100300000005</v>
      </c>
      <c r="F53">
        <f t="shared" si="3"/>
        <v>330.27776728571433</v>
      </c>
      <c r="G53">
        <f t="shared" si="10"/>
        <v>328.48355027656658</v>
      </c>
      <c r="H53">
        <f t="shared" si="4"/>
        <v>3.2192146759151252</v>
      </c>
      <c r="I53">
        <f t="shared" si="5"/>
        <v>4826.5455201251152</v>
      </c>
      <c r="N53" s="4">
        <f>Input!J54</f>
        <v>7.9402048571428168</v>
      </c>
      <c r="O53">
        <f t="shared" si="6"/>
        <v>7.5700145714285307</v>
      </c>
      <c r="P53">
        <f t="shared" si="7"/>
        <v>9.5791420475623781</v>
      </c>
      <c r="Q53">
        <f t="shared" si="8"/>
        <v>4.0365932153559632</v>
      </c>
      <c r="R53">
        <f t="shared" si="9"/>
        <v>57.305120611640284</v>
      </c>
    </row>
    <row r="54" spans="1:18" x14ac:dyDescent="0.25">
      <c r="A54">
        <f>Input!G55</f>
        <v>51</v>
      </c>
      <c r="B54">
        <f t="shared" si="0"/>
        <v>51</v>
      </c>
      <c r="C54">
        <f t="shared" si="1"/>
        <v>3.9318256327243257</v>
      </c>
      <c r="D54">
        <f t="shared" si="2"/>
        <v>-0.96110539218944424</v>
      </c>
      <c r="E54" s="4">
        <f>Input!I55</f>
        <v>339.25299414285712</v>
      </c>
      <c r="F54">
        <f t="shared" si="3"/>
        <v>338.1197584285714</v>
      </c>
      <c r="G54">
        <f t="shared" si="10"/>
        <v>338.05351270344147</v>
      </c>
      <c r="H54">
        <f t="shared" si="4"/>
        <v>4.3884960979904434E-3</v>
      </c>
      <c r="I54">
        <f t="shared" si="5"/>
        <v>6247.8442835916485</v>
      </c>
      <c r="N54" s="4">
        <f>Input!J55</f>
        <v>7.8419911428570686</v>
      </c>
      <c r="O54">
        <f t="shared" si="6"/>
        <v>7.4718008571427825</v>
      </c>
      <c r="P54">
        <f t="shared" si="7"/>
        <v>9.5699624268748877</v>
      </c>
      <c r="Q54">
        <f t="shared" si="8"/>
        <v>4.4022819727006919</v>
      </c>
      <c r="R54">
        <f t="shared" si="9"/>
        <v>55.827808048799618</v>
      </c>
    </row>
    <row r="55" spans="1:18" x14ac:dyDescent="0.25">
      <c r="A55">
        <f>Input!G56</f>
        <v>52</v>
      </c>
      <c r="B55">
        <f t="shared" si="0"/>
        <v>52</v>
      </c>
      <c r="C55">
        <f t="shared" si="1"/>
        <v>3.9512437185814275</v>
      </c>
      <c r="D55">
        <f t="shared" si="2"/>
        <v>-0.94207186372971508</v>
      </c>
      <c r="E55" s="4">
        <f>Input!I56</f>
        <v>347.20075385714284</v>
      </c>
      <c r="F55">
        <f t="shared" si="3"/>
        <v>346.06751814285712</v>
      </c>
      <c r="G55">
        <f t="shared" si="10"/>
        <v>347.61098494952893</v>
      </c>
      <c r="H55">
        <f t="shared" si="4"/>
        <v>2.3822897832976491</v>
      </c>
      <c r="I55">
        <f t="shared" si="5"/>
        <v>7850.0979732712476</v>
      </c>
      <c r="N55" s="4">
        <f>Input!J56</f>
        <v>7.9477597142857235</v>
      </c>
      <c r="O55">
        <f t="shared" si="6"/>
        <v>7.5775694285714374</v>
      </c>
      <c r="P55">
        <f t="shared" si="7"/>
        <v>9.5574722460874515</v>
      </c>
      <c r="Q55">
        <f t="shared" si="8"/>
        <v>3.9200151668078509</v>
      </c>
      <c r="R55">
        <f t="shared" si="9"/>
        <v>57.41955844482046</v>
      </c>
    </row>
    <row r="56" spans="1:18" x14ac:dyDescent="0.25">
      <c r="A56">
        <f>Input!G57</f>
        <v>53</v>
      </c>
      <c r="B56">
        <f t="shared" si="0"/>
        <v>53</v>
      </c>
      <c r="C56">
        <f t="shared" si="1"/>
        <v>3.970291913552122</v>
      </c>
      <c r="D56">
        <f t="shared" si="2"/>
        <v>-0.92340090080632353</v>
      </c>
      <c r="E56" s="4">
        <f>Input!I57</f>
        <v>355.56025585714281</v>
      </c>
      <c r="F56">
        <f t="shared" si="3"/>
        <v>354.42702014285709</v>
      </c>
      <c r="G56">
        <f t="shared" si="10"/>
        <v>357.15286154404089</v>
      </c>
      <c r="H56">
        <f t="shared" si="4"/>
        <v>7.4302113444076614</v>
      </c>
      <c r="I56">
        <f t="shared" si="5"/>
        <v>9631.9807738849122</v>
      </c>
      <c r="N56" s="4">
        <f>Input!J57</f>
        <v>8.3595019999999636</v>
      </c>
      <c r="O56">
        <f t="shared" si="6"/>
        <v>7.9893117142856775</v>
      </c>
      <c r="P56">
        <f t="shared" si="7"/>
        <v>9.5418765945119688</v>
      </c>
      <c r="Q56">
        <f t="shared" si="8"/>
        <v>2.4104577073120779</v>
      </c>
      <c r="R56">
        <f t="shared" si="9"/>
        <v>63.829101668022354</v>
      </c>
    </row>
    <row r="57" spans="1:18" x14ac:dyDescent="0.25">
      <c r="A57">
        <f>Input!G58</f>
        <v>54</v>
      </c>
      <c r="B57">
        <f t="shared" si="0"/>
        <v>54</v>
      </c>
      <c r="C57">
        <f t="shared" si="1"/>
        <v>3.9889840465642745</v>
      </c>
      <c r="D57">
        <f t="shared" si="2"/>
        <v>-0.90507894836064873</v>
      </c>
      <c r="E57" s="4">
        <f>Input!I58</f>
        <v>363.49290585714289</v>
      </c>
      <c r="F57">
        <f t="shared" si="3"/>
        <v>362.35967014285717</v>
      </c>
      <c r="G57">
        <f t="shared" si="10"/>
        <v>366.67623081822836</v>
      </c>
      <c r="H57">
        <f t="shared" si="4"/>
        <v>18.632696064161006</v>
      </c>
      <c r="I57">
        <f t="shared" si="5"/>
        <v>11591.972830660658</v>
      </c>
      <c r="N57" s="4">
        <f>Input!J58</f>
        <v>7.9326500000000806</v>
      </c>
      <c r="O57">
        <f t="shared" si="6"/>
        <v>7.5624597142857946</v>
      </c>
      <c r="P57">
        <f t="shared" si="7"/>
        <v>9.523369274187484</v>
      </c>
      <c r="Q57">
        <f t="shared" si="8"/>
        <v>3.8451663021138374</v>
      </c>
      <c r="R57">
        <f t="shared" si="9"/>
        <v>57.190796930195582</v>
      </c>
    </row>
    <row r="58" spans="1:18" x14ac:dyDescent="0.25">
      <c r="A58">
        <f>Input!G59</f>
        <v>55</v>
      </c>
      <c r="B58">
        <f t="shared" si="0"/>
        <v>55</v>
      </c>
      <c r="C58">
        <f t="shared" si="1"/>
        <v>4.0073331852324712</v>
      </c>
      <c r="D58">
        <f t="shared" si="2"/>
        <v>-0.88709319757023775</v>
      </c>
      <c r="E58" s="4">
        <f>Input!I59</f>
        <v>371.68997742857147</v>
      </c>
      <c r="F58">
        <f t="shared" si="3"/>
        <v>370.55674171428575</v>
      </c>
      <c r="G58">
        <f t="shared" si="10"/>
        <v>376.17836423587306</v>
      </c>
      <c r="H58">
        <f t="shared" si="4"/>
        <v>31.602639775217693</v>
      </c>
      <c r="I58">
        <f t="shared" si="5"/>
        <v>13728.377228754227</v>
      </c>
      <c r="N58" s="4">
        <f>Input!J59</f>
        <v>8.1970715714285802</v>
      </c>
      <c r="O58">
        <f t="shared" si="6"/>
        <v>7.8268812857142942</v>
      </c>
      <c r="P58">
        <f t="shared" si="7"/>
        <v>9.502133417644691</v>
      </c>
      <c r="Q58">
        <f t="shared" si="8"/>
        <v>2.8064697055373395</v>
      </c>
      <c r="R58">
        <f t="shared" si="9"/>
        <v>61.260070660664645</v>
      </c>
    </row>
    <row r="59" spans="1:18" x14ac:dyDescent="0.25">
      <c r="A59">
        <f>Input!G60</f>
        <v>56</v>
      </c>
      <c r="B59">
        <f t="shared" si="0"/>
        <v>56</v>
      </c>
      <c r="C59">
        <f t="shared" si="1"/>
        <v>4.0253516907351496</v>
      </c>
      <c r="D59">
        <f t="shared" si="2"/>
        <v>-0.86943153205846502</v>
      </c>
      <c r="E59" s="4">
        <f>Input!I60</f>
        <v>380.23079714285717</v>
      </c>
      <c r="F59">
        <f t="shared" si="3"/>
        <v>379.09756142857145</v>
      </c>
      <c r="G59">
        <f t="shared" si="10"/>
        <v>385.6567063101138</v>
      </c>
      <c r="H59">
        <f t="shared" si="4"/>
        <v>43.022381577063236</v>
      </c>
      <c r="I59">
        <f t="shared" si="5"/>
        <v>16039.335959049</v>
      </c>
      <c r="N59" s="4">
        <f>Input!J60</f>
        <v>8.5408197142857034</v>
      </c>
      <c r="O59">
        <f t="shared" si="6"/>
        <v>8.1706294285714183</v>
      </c>
      <c r="P59">
        <f t="shared" si="7"/>
        <v>9.4783420742407323</v>
      </c>
      <c r="Q59">
        <f t="shared" si="8"/>
        <v>1.7101123636434368</v>
      </c>
      <c r="R59">
        <f t="shared" si="9"/>
        <v>66.759185259037295</v>
      </c>
    </row>
    <row r="60" spans="1:18" x14ac:dyDescent="0.25">
      <c r="A60">
        <f>Input!G61</f>
        <v>57</v>
      </c>
      <c r="B60">
        <f t="shared" si="0"/>
        <v>57</v>
      </c>
      <c r="C60">
        <f t="shared" si="1"/>
        <v>4.0430512678345503</v>
      </c>
      <c r="D60">
        <f t="shared" si="2"/>
        <v>-0.85208247886518118</v>
      </c>
      <c r="E60" s="4">
        <f>Input!I61</f>
        <v>388.8282785714286</v>
      </c>
      <c r="F60">
        <f t="shared" si="3"/>
        <v>387.69504285714288</v>
      </c>
      <c r="G60">
        <f t="shared" si="10"/>
        <v>395.10886507611644</v>
      </c>
      <c r="H60">
        <f t="shared" si="4"/>
        <v>54.964759894546106</v>
      </c>
      <c r="I60">
        <f t="shared" si="5"/>
        <v>18522.844914464924</v>
      </c>
      <c r="N60" s="4">
        <f>Input!J61</f>
        <v>8.5974814285714274</v>
      </c>
      <c r="O60">
        <f t="shared" si="6"/>
        <v>8.2272911428571422</v>
      </c>
      <c r="P60">
        <f t="shared" si="7"/>
        <v>9.4521587660026221</v>
      </c>
      <c r="Q60">
        <f t="shared" si="8"/>
        <v>1.5003006942300572</v>
      </c>
      <c r="R60">
        <f t="shared" si="9"/>
        <v>67.688319549335588</v>
      </c>
    </row>
    <row r="61" spans="1:18" x14ac:dyDescent="0.25">
      <c r="A61">
        <f>Input!G62</f>
        <v>58</v>
      </c>
      <c r="B61">
        <f t="shared" si="0"/>
        <v>58</v>
      </c>
      <c r="C61">
        <f t="shared" si="1"/>
        <v>4.0604430105464191</v>
      </c>
      <c r="D61">
        <f t="shared" si="2"/>
        <v>-0.83503516368145636</v>
      </c>
      <c r="E61" s="4">
        <f>Input!I62</f>
        <v>397.52775128571426</v>
      </c>
      <c r="F61">
        <f t="shared" si="3"/>
        <v>396.39451557142854</v>
      </c>
      <c r="G61">
        <f t="shared" si="10"/>
        <v>404.53260309015508</v>
      </c>
      <c r="H61">
        <f t="shared" si="4"/>
        <v>66.228468462452625</v>
      </c>
      <c r="I61">
        <f t="shared" si="5"/>
        <v>21176.767960929676</v>
      </c>
      <c r="N61" s="4">
        <f>Input!J62</f>
        <v>8.6994727142856618</v>
      </c>
      <c r="O61">
        <f t="shared" si="6"/>
        <v>8.3292824285713767</v>
      </c>
      <c r="P61">
        <f t="shared" si="7"/>
        <v>9.4237380140386282</v>
      </c>
      <c r="Q61">
        <f t="shared" si="8"/>
        <v>1.1978330285604644</v>
      </c>
      <c r="R61">
        <f t="shared" si="9"/>
        <v>69.376945774907895</v>
      </c>
    </row>
    <row r="62" spans="1:18" x14ac:dyDescent="0.25">
      <c r="A62">
        <f>Input!G63</f>
        <v>59</v>
      </c>
      <c r="B62">
        <f t="shared" si="0"/>
        <v>59</v>
      </c>
      <c r="C62">
        <f t="shared" si="1"/>
        <v>4.0775374439057197</v>
      </c>
      <c r="D62">
        <f t="shared" si="2"/>
        <v>-0.81827926991100042</v>
      </c>
      <c r="E62" s="4">
        <f>Input!I63</f>
        <v>406.29144057142861</v>
      </c>
      <c r="F62">
        <f t="shared" si="3"/>
        <v>405.15820485714289</v>
      </c>
      <c r="G62">
        <f t="shared" si="10"/>
        <v>413.92582892681315</v>
      </c>
      <c r="H62">
        <f t="shared" si="4"/>
        <v>76.871231827061322</v>
      </c>
      <c r="I62">
        <f t="shared" si="5"/>
        <v>23998.850126804107</v>
      </c>
      <c r="N62" s="4">
        <f>Input!J63</f>
        <v>8.7636892857143494</v>
      </c>
      <c r="O62">
        <f t="shared" si="6"/>
        <v>8.3934990000000642</v>
      </c>
      <c r="P62">
        <f t="shared" si="7"/>
        <v>9.3932258366580594</v>
      </c>
      <c r="Q62">
        <f t="shared" si="8"/>
        <v>0.99945374793420183</v>
      </c>
      <c r="R62">
        <f t="shared" si="9"/>
        <v>70.450825463002076</v>
      </c>
    </row>
    <row r="63" spans="1:18" x14ac:dyDescent="0.25">
      <c r="A63">
        <f>Input!G64</f>
        <v>60</v>
      </c>
      <c r="B63">
        <f t="shared" si="0"/>
        <v>60</v>
      </c>
      <c r="C63">
        <f t="shared" si="1"/>
        <v>4.0943445622221004</v>
      </c>
      <c r="D63">
        <f t="shared" si="2"/>
        <v>-0.80180500117230946</v>
      </c>
      <c r="E63" s="4">
        <f>Input!I64</f>
        <v>415.69729685714282</v>
      </c>
      <c r="F63">
        <f t="shared" si="3"/>
        <v>414.5640611428571</v>
      </c>
      <c r="G63">
        <f t="shared" si="10"/>
        <v>423.28658914720216</v>
      </c>
      <c r="H63">
        <f t="shared" si="4"/>
        <v>76.082494786583908</v>
      </c>
      <c r="I63">
        <f t="shared" si="5"/>
        <v>26986.729953885522</v>
      </c>
      <c r="N63" s="4">
        <f>Input!J64</f>
        <v>9.4058562857142078</v>
      </c>
      <c r="O63">
        <f t="shared" si="6"/>
        <v>9.0356659999999227</v>
      </c>
      <c r="P63">
        <f t="shared" si="7"/>
        <v>9.360760220388995</v>
      </c>
      <c r="Q63">
        <f t="shared" si="8"/>
        <v>0.10568625213037873</v>
      </c>
      <c r="R63">
        <f t="shared" si="9"/>
        <v>81.643260063554607</v>
      </c>
    </row>
    <row r="64" spans="1:18" x14ac:dyDescent="0.25">
      <c r="A64">
        <f>Input!G65</f>
        <v>61</v>
      </c>
      <c r="B64">
        <f t="shared" si="0"/>
        <v>61</v>
      </c>
      <c r="C64">
        <f t="shared" si="1"/>
        <v>4.1108738641733114</v>
      </c>
      <c r="D64">
        <f t="shared" si="2"/>
        <v>-0.78560304690024274</v>
      </c>
      <c r="E64" s="4">
        <f>Input!I65</f>
        <v>425.00493942857145</v>
      </c>
      <c r="F64">
        <f t="shared" si="3"/>
        <v>423.87170371428573</v>
      </c>
      <c r="G64">
        <f t="shared" si="10"/>
        <v>432.61306071231064</v>
      </c>
      <c r="H64">
        <f t="shared" si="4"/>
        <v>76.411322166919106</v>
      </c>
      <c r="I64">
        <f t="shared" si="5"/>
        <v>30137.951052202527</v>
      </c>
      <c r="N64" s="4">
        <f>Input!J65</f>
        <v>9.3076425714286302</v>
      </c>
      <c r="O64">
        <f t="shared" si="6"/>
        <v>8.937452285714345</v>
      </c>
      <c r="P64">
        <f t="shared" si="7"/>
        <v>9.3264715651084753</v>
      </c>
      <c r="Q64">
        <f t="shared" si="8"/>
        <v>0.15133599974032841</v>
      </c>
      <c r="R64">
        <f t="shared" si="9"/>
        <v>79.878053359420576</v>
      </c>
    </row>
    <row r="65" spans="1:18" x14ac:dyDescent="0.25">
      <c r="A65">
        <f>Input!G66</f>
        <v>62</v>
      </c>
      <c r="B65">
        <f t="shared" si="0"/>
        <v>62</v>
      </c>
      <c r="C65">
        <f t="shared" si="1"/>
        <v>4.1271343850450917</v>
      </c>
      <c r="D65">
        <f t="shared" si="2"/>
        <v>-0.76966455074461582</v>
      </c>
      <c r="E65" s="4">
        <f>Input!I66</f>
        <v>434.70543700000002</v>
      </c>
      <c r="F65">
        <f t="shared" si="3"/>
        <v>433.5722012857143</v>
      </c>
      <c r="G65">
        <f t="shared" si="10"/>
        <v>441.90354381681499</v>
      </c>
      <c r="H65">
        <f t="shared" si="4"/>
        <v>69.411268370527225</v>
      </c>
      <c r="I65">
        <f t="shared" si="5"/>
        <v>33449.972899717468</v>
      </c>
      <c r="N65" s="4">
        <f>Input!J66</f>
        <v>9.7004975714285706</v>
      </c>
      <c r="O65">
        <f t="shared" si="6"/>
        <v>9.3303072857142855</v>
      </c>
      <c r="P65">
        <f t="shared" si="7"/>
        <v>9.2904831045043679</v>
      </c>
      <c r="Q65">
        <f t="shared" si="8"/>
        <v>1.5859654090403538E-3</v>
      </c>
      <c r="R65">
        <f t="shared" si="9"/>
        <v>87.054634045853078</v>
      </c>
    </row>
    <row r="66" spans="1:18" x14ac:dyDescent="0.25">
      <c r="A66">
        <f>Input!G67</f>
        <v>63</v>
      </c>
      <c r="B66">
        <f t="shared" si="0"/>
        <v>63</v>
      </c>
      <c r="C66">
        <f t="shared" si="1"/>
        <v>4.1431347263915326</v>
      </c>
      <c r="D66">
        <f t="shared" si="2"/>
        <v>-0.75398108149723453</v>
      </c>
      <c r="E66" s="4">
        <f>Input!I67</f>
        <v>444.71568571428571</v>
      </c>
      <c r="F66">
        <f t="shared" si="3"/>
        <v>443.58244999999999</v>
      </c>
      <c r="G66">
        <f t="shared" si="10"/>
        <v>451.15645511989396</v>
      </c>
      <c r="H66">
        <f t="shared" si="4"/>
        <v>57.365553556180046</v>
      </c>
      <c r="I66">
        <f t="shared" si="5"/>
        <v>36920.180926813431</v>
      </c>
      <c r="N66" s="4">
        <f>Input!J67</f>
        <v>10.010248714285694</v>
      </c>
      <c r="O66">
        <f t="shared" si="6"/>
        <v>9.6400584285714093</v>
      </c>
      <c r="P66">
        <f t="shared" si="7"/>
        <v>9.2529113030789976</v>
      </c>
      <c r="Q66">
        <f t="shared" si="8"/>
        <v>0.14988289677703717</v>
      </c>
      <c r="R66">
        <f t="shared" si="9"/>
        <v>92.930726506270673</v>
      </c>
    </row>
    <row r="67" spans="1:18" x14ac:dyDescent="0.25">
      <c r="A67">
        <f>Input!G68</f>
        <v>64</v>
      </c>
      <c r="B67">
        <f t="shared" si="0"/>
        <v>64</v>
      </c>
      <c r="C67">
        <f t="shared" si="1"/>
        <v>4.1588830833596715</v>
      </c>
      <c r="D67">
        <f t="shared" si="2"/>
        <v>-0.73854460630843943</v>
      </c>
      <c r="E67" s="4">
        <f>Input!I68</f>
        <v>454.55972657142854</v>
      </c>
      <c r="F67">
        <f t="shared" si="3"/>
        <v>453.42649085714282</v>
      </c>
      <c r="G67">
        <f t="shared" si="10"/>
        <v>460.3703213507772</v>
      </c>
      <c r="H67">
        <f t="shared" si="4"/>
        <v>48.216781924326675</v>
      </c>
      <c r="I67">
        <f t="shared" si="5"/>
        <v>40545.895924099808</v>
      </c>
      <c r="N67" s="4">
        <f>Input!J68</f>
        <v>9.8440408571428293</v>
      </c>
      <c r="O67">
        <f t="shared" si="6"/>
        <v>9.4738505714285441</v>
      </c>
      <c r="P67">
        <f t="shared" si="7"/>
        <v>9.2138662308832373</v>
      </c>
      <c r="Q67">
        <f t="shared" si="8"/>
        <v>6.7591857328778079E-2</v>
      </c>
      <c r="R67">
        <f t="shared" si="9"/>
        <v>89.753844649756957</v>
      </c>
    </row>
    <row r="68" spans="1:18" x14ac:dyDescent="0.25">
      <c r="A68">
        <f>Input!G69</f>
        <v>65</v>
      </c>
      <c r="B68">
        <f t="shared" ref="B68:B84" si="11">A68-$A$3</f>
        <v>65</v>
      </c>
      <c r="C68">
        <f t="shared" si="1"/>
        <v>4.1743872698956368</v>
      </c>
      <c r="D68">
        <f t="shared" si="2"/>
        <v>-0.72334746598014499</v>
      </c>
      <c r="E68" s="4">
        <f>Input!I69</f>
        <v>464.12801328571419</v>
      </c>
      <c r="F68">
        <f t="shared" si="3"/>
        <v>462.99477757142847</v>
      </c>
      <c r="G68">
        <f t="shared" si="10"/>
        <v>469.54377326791763</v>
      </c>
      <c r="H68">
        <f t="shared" si="4"/>
        <v>42.889344632633509</v>
      </c>
      <c r="I68">
        <f t="shared" si="5"/>
        <v>44324.382810654817</v>
      </c>
      <c r="N68" s="4">
        <f>Input!J69</f>
        <v>9.568286714285648</v>
      </c>
      <c r="O68">
        <f t="shared" si="6"/>
        <v>9.1980964285713629</v>
      </c>
      <c r="P68">
        <f t="shared" si="7"/>
        <v>9.1734519171404116</v>
      </c>
      <c r="Q68">
        <f t="shared" si="8"/>
        <v>6.073519436702871E-4</v>
      </c>
      <c r="R68">
        <f t="shared" si="9"/>
        <v>84.604977909297261</v>
      </c>
    </row>
    <row r="69" spans="1:18" x14ac:dyDescent="0.25">
      <c r="A69">
        <f>Input!G70</f>
        <v>66</v>
      </c>
      <c r="B69">
        <f t="shared" si="11"/>
        <v>66</v>
      </c>
      <c r="C69">
        <f t="shared" ref="C69:C84" si="12">LN(B69)</f>
        <v>4.1896547420264252</v>
      </c>
      <c r="D69">
        <f t="shared" ref="D69:D84" si="13">((C69-$Z$3)/$AA$3)</f>
        <v>-0.70838235214513723</v>
      </c>
      <c r="E69" s="4">
        <f>Input!I70</f>
        <v>473.79451385714276</v>
      </c>
      <c r="F69">
        <f t="shared" ref="F69:F84" si="14">E69-$E$4</f>
        <v>472.66127814285704</v>
      </c>
      <c r="G69">
        <f t="shared" si="10"/>
        <v>478.67553995180128</v>
      </c>
      <c r="H69">
        <f t="shared" ref="H69:H84" si="15">(F69-G69)^2</f>
        <v>36.171345106525251</v>
      </c>
      <c r="I69">
        <f t="shared" ref="I69:I84" si="16">(G69-$J$4)^2</f>
        <v>48252.85879836182</v>
      </c>
      <c r="N69" s="4">
        <f>Input!J70</f>
        <v>9.6665005714285712</v>
      </c>
      <c r="O69">
        <f t="shared" ref="O69:O84" si="17">N69-$N$4</f>
        <v>9.2963102857142861</v>
      </c>
      <c r="P69">
        <f t="shared" ref="P69:P84" si="18">$Y$3*((1/B69*$AA$3)*(1/SQRT(2*PI()))*EXP(-1*D69*D69/2))</f>
        <v>9.1317666838836633</v>
      </c>
      <c r="Q69">
        <f t="shared" ref="Q69:Q84" si="19">(O69-P69)^2</f>
        <v>2.7074596903394529E-2</v>
      </c>
      <c r="R69">
        <f t="shared" ref="R69:R84" si="20">(O69-S69)^2</f>
        <v>86.421384928277234</v>
      </c>
    </row>
    <row r="70" spans="1:18" x14ac:dyDescent="0.25">
      <c r="A70">
        <f>Input!G71</f>
        <v>67</v>
      </c>
      <c r="B70">
        <f t="shared" si="11"/>
        <v>67</v>
      </c>
      <c r="C70">
        <f t="shared" si="12"/>
        <v>4.2046926193909657</v>
      </c>
      <c r="D70">
        <f t="shared" si="13"/>
        <v>-0.6936422861624123</v>
      </c>
      <c r="E70" s="4">
        <f>Input!I71</f>
        <v>482.66019457142858</v>
      </c>
      <c r="F70">
        <f t="shared" si="14"/>
        <v>481.52695885714286</v>
      </c>
      <c r="G70">
        <f t="shared" ref="G70:G84" si="21">G69+P70</f>
        <v>487.76444341249169</v>
      </c>
      <c r="H70">
        <f t="shared" si="15"/>
        <v>38.906213578215173</v>
      </c>
      <c r="I70">
        <f t="shared" si="16"/>
        <v>52328.500986509134</v>
      </c>
      <c r="N70" s="4">
        <f>Input!J71</f>
        <v>8.8656807142858156</v>
      </c>
      <c r="O70">
        <f t="shared" si="17"/>
        <v>8.4954904285715305</v>
      </c>
      <c r="P70">
        <f t="shared" si="18"/>
        <v>9.0889034606904158</v>
      </c>
      <c r="Q70">
        <f t="shared" si="19"/>
        <v>0.3521390266885292</v>
      </c>
      <c r="R70">
        <f t="shared" si="20"/>
        <v>72.173357621950487</v>
      </c>
    </row>
    <row r="71" spans="1:18" x14ac:dyDescent="0.25">
      <c r="A71">
        <f>Input!G72</f>
        <v>68</v>
      </c>
      <c r="B71">
        <f t="shared" si="11"/>
        <v>68</v>
      </c>
      <c r="C71">
        <f t="shared" si="12"/>
        <v>4.219507705176107</v>
      </c>
      <c r="D71">
        <f t="shared" si="13"/>
        <v>-0.67912059957600324</v>
      </c>
      <c r="E71" s="4">
        <f>Input!I72</f>
        <v>492.23603614285719</v>
      </c>
      <c r="F71">
        <f t="shared" si="14"/>
        <v>491.10280042857147</v>
      </c>
      <c r="G71">
        <f t="shared" si="21"/>
        <v>496.80939349404616</v>
      </c>
      <c r="H71">
        <f t="shared" si="15"/>
        <v>32.565204414923841</v>
      </c>
      <c r="I71">
        <f t="shared" si="16"/>
        <v>56548.453419328507</v>
      </c>
      <c r="N71" s="4">
        <f>Input!J72</f>
        <v>9.5758415714286116</v>
      </c>
      <c r="O71">
        <f t="shared" si="17"/>
        <v>9.2056512857143264</v>
      </c>
      <c r="P71">
        <f t="shared" si="18"/>
        <v>9.0449500815544521</v>
      </c>
      <c r="Q71">
        <f t="shared" si="19"/>
        <v>2.5824877018433608E-2</v>
      </c>
      <c r="R71">
        <f t="shared" si="20"/>
        <v>84.744015594173831</v>
      </c>
    </row>
    <row r="72" spans="1:18" x14ac:dyDescent="0.25">
      <c r="A72">
        <f>Input!G73</f>
        <v>69</v>
      </c>
      <c r="B72">
        <f t="shared" si="11"/>
        <v>69</v>
      </c>
      <c r="C72">
        <f t="shared" si="12"/>
        <v>4.2341065045972597</v>
      </c>
      <c r="D72">
        <f t="shared" si="13"/>
        <v>-0.66481091600032971</v>
      </c>
      <c r="E72" s="4">
        <f>Input!I73</f>
        <v>501.78543557142854</v>
      </c>
      <c r="F72">
        <f t="shared" si="14"/>
        <v>500.65219985714282</v>
      </c>
      <c r="G72">
        <f t="shared" si="21"/>
        <v>505.80938305893778</v>
      </c>
      <c r="H72">
        <f t="shared" si="15"/>
        <v>26.596538576876164</v>
      </c>
      <c r="I72">
        <f t="shared" si="16"/>
        <v>60909.833637659387</v>
      </c>
      <c r="N72" s="4">
        <f>Input!J73</f>
        <v>9.5493994285713484</v>
      </c>
      <c r="O72">
        <f t="shared" si="17"/>
        <v>9.1792091428570632</v>
      </c>
      <c r="P72">
        <f t="shared" si="18"/>
        <v>8.9999895648916191</v>
      </c>
      <c r="Q72">
        <f t="shared" si="19"/>
        <v>3.2119657126111929E-2</v>
      </c>
      <c r="R72">
        <f t="shared" si="20"/>
        <v>84.257880488310704</v>
      </c>
    </row>
    <row r="73" spans="1:18" x14ac:dyDescent="0.25">
      <c r="A73">
        <f>Input!G74</f>
        <v>70</v>
      </c>
      <c r="B73">
        <f t="shared" si="11"/>
        <v>70</v>
      </c>
      <c r="C73">
        <f t="shared" si="12"/>
        <v>4.2484952420493594</v>
      </c>
      <c r="D73">
        <f t="shared" si="13"/>
        <v>-0.65070713430889449</v>
      </c>
      <c r="E73" s="4">
        <f>Input!I74</f>
        <v>511.61814400000009</v>
      </c>
      <c r="F73">
        <f t="shared" si="14"/>
        <v>510.48490828571437</v>
      </c>
      <c r="G73">
        <f t="shared" si="21"/>
        <v>514.7634834365673</v>
      </c>
      <c r="H73">
        <f t="shared" si="15"/>
        <v>18.306205321496176</v>
      </c>
      <c r="I73">
        <f t="shared" si="16"/>
        <v>65409.738754456339</v>
      </c>
      <c r="N73" s="4">
        <f>Input!J74</f>
        <v>9.83270842857155</v>
      </c>
      <c r="O73">
        <f t="shared" si="17"/>
        <v>9.4625181428572649</v>
      </c>
      <c r="P73">
        <f t="shared" si="18"/>
        <v>8.954100377629473</v>
      </c>
      <c r="Q73">
        <f t="shared" si="19"/>
        <v>0.25848862399922212</v>
      </c>
      <c r="R73">
        <f t="shared" si="20"/>
        <v>89.539249603902903</v>
      </c>
    </row>
    <row r="74" spans="1:18" x14ac:dyDescent="0.25">
      <c r="A74">
        <f>Input!G75</f>
        <v>71</v>
      </c>
      <c r="B74">
        <f t="shared" si="11"/>
        <v>71</v>
      </c>
      <c r="C74">
        <f t="shared" si="12"/>
        <v>4.2626798770413155</v>
      </c>
      <c r="D74">
        <f t="shared" si="13"/>
        <v>-0.63680341301540122</v>
      </c>
      <c r="E74" s="4">
        <f>Input!I75</f>
        <v>521.71905142857145</v>
      </c>
      <c r="F74">
        <f t="shared" si="14"/>
        <v>520.58581571428579</v>
      </c>
      <c r="G74">
        <f t="shared" si="21"/>
        <v>523.67084012085274</v>
      </c>
      <c r="H74">
        <f t="shared" si="15"/>
        <v>9.517375589113815</v>
      </c>
      <c r="I74">
        <f t="shared" si="16"/>
        <v>70045.251082412738</v>
      </c>
      <c r="N74" s="4">
        <f>Input!J75</f>
        <v>10.100907428571361</v>
      </c>
      <c r="O74">
        <f t="shared" si="17"/>
        <v>9.7307171428570758</v>
      </c>
      <c r="P74">
        <f t="shared" si="18"/>
        <v>8.9073566842854692</v>
      </c>
      <c r="Q74">
        <f t="shared" si="19"/>
        <v>0.67792244473924623</v>
      </c>
      <c r="R74">
        <f t="shared" si="20"/>
        <v>94.686856114292567</v>
      </c>
    </row>
    <row r="75" spans="1:18" x14ac:dyDescent="0.25">
      <c r="A75">
        <f>Input!G76</f>
        <v>72</v>
      </c>
      <c r="B75">
        <f t="shared" si="11"/>
        <v>72</v>
      </c>
      <c r="C75">
        <f t="shared" si="12"/>
        <v>4.2766661190160553</v>
      </c>
      <c r="D75">
        <f t="shared" si="13"/>
        <v>-0.62309415574720817</v>
      </c>
      <c r="E75" s="4">
        <f>Input!I76</f>
        <v>532.28458557142858</v>
      </c>
      <c r="F75">
        <f t="shared" si="14"/>
        <v>531.15134985714292</v>
      </c>
      <c r="G75">
        <f t="shared" si="21"/>
        <v>532.53066870274586</v>
      </c>
      <c r="H75">
        <f t="shared" si="15"/>
        <v>1.9025204778354226</v>
      </c>
      <c r="I75">
        <f t="shared" si="16"/>
        <v>74813.443340565995</v>
      </c>
      <c r="N75" s="4">
        <f>Input!J76</f>
        <v>10.565534142857132</v>
      </c>
      <c r="O75">
        <f t="shared" si="17"/>
        <v>10.195343857142847</v>
      </c>
      <c r="P75">
        <f t="shared" si="18"/>
        <v>8.8598285818931259</v>
      </c>
      <c r="Q75">
        <f t="shared" si="19"/>
        <v>1.7836010504253375</v>
      </c>
      <c r="R75">
        <f t="shared" si="20"/>
        <v>103.94503636538037</v>
      </c>
    </row>
    <row r="76" spans="1:18" x14ac:dyDescent="0.25">
      <c r="A76">
        <f>Input!G77</f>
        <v>73</v>
      </c>
      <c r="B76">
        <f t="shared" si="11"/>
        <v>73</v>
      </c>
      <c r="C76">
        <f t="shared" si="12"/>
        <v>4.290459441148391</v>
      </c>
      <c r="D76">
        <f t="shared" si="13"/>
        <v>-0.6095739977207153</v>
      </c>
      <c r="E76" s="4">
        <f>Input!I77</f>
        <v>542.65746971428575</v>
      </c>
      <c r="F76">
        <f t="shared" si="14"/>
        <v>541.52423400000009</v>
      </c>
      <c r="G76">
        <f t="shared" si="21"/>
        <v>541.34225102433686</v>
      </c>
      <c r="H76">
        <f t="shared" si="15"/>
        <v>3.3117803431244354E-2</v>
      </c>
      <c r="I76">
        <f t="shared" si="16"/>
        <v>79711.38346537808</v>
      </c>
      <c r="N76" s="4">
        <f>Input!J77</f>
        <v>10.372884142857174</v>
      </c>
      <c r="O76">
        <f t="shared" si="17"/>
        <v>10.002693857142889</v>
      </c>
      <c r="P76">
        <f t="shared" si="18"/>
        <v>8.8115823215909597</v>
      </c>
      <c r="Q76">
        <f t="shared" si="19"/>
        <v>1.4187466901248749</v>
      </c>
      <c r="R76">
        <f t="shared" si="20"/>
        <v>100.05388439972408</v>
      </c>
    </row>
    <row r="77" spans="1:18" x14ac:dyDescent="0.25">
      <c r="A77">
        <f>Input!G78</f>
        <v>74</v>
      </c>
      <c r="B77">
        <f t="shared" si="11"/>
        <v>74</v>
      </c>
      <c r="C77">
        <f t="shared" si="12"/>
        <v>4.3040650932041702</v>
      </c>
      <c r="D77">
        <f t="shared" si="13"/>
        <v>-0.59623779313687697</v>
      </c>
      <c r="E77" s="4">
        <f>Input!I78</f>
        <v>553.25700100000006</v>
      </c>
      <c r="F77">
        <f t="shared" si="14"/>
        <v>552.1237652857144</v>
      </c>
      <c r="G77">
        <f t="shared" si="21"/>
        <v>550.10493154198275</v>
      </c>
      <c r="H77">
        <f t="shared" si="15"/>
        <v>4.0756896848295403</v>
      </c>
      <c r="I77">
        <f t="shared" si="16"/>
        <v>84736.139050459838</v>
      </c>
      <c r="N77" s="4">
        <f>Input!J78</f>
        <v>10.599531285714306</v>
      </c>
      <c r="O77">
        <f t="shared" si="17"/>
        <v>10.229341000000021</v>
      </c>
      <c r="P77">
        <f t="shared" si="18"/>
        <v>8.762680517645876</v>
      </c>
      <c r="Q77">
        <f t="shared" si="19"/>
        <v>2.1510929704992936</v>
      </c>
      <c r="R77">
        <f t="shared" si="20"/>
        <v>104.63941729428143</v>
      </c>
    </row>
    <row r="78" spans="1:18" x14ac:dyDescent="0.25">
      <c r="A78">
        <f>Input!G79</f>
        <v>75</v>
      </c>
      <c r="B78">
        <f t="shared" si="11"/>
        <v>75</v>
      </c>
      <c r="C78">
        <f t="shared" si="12"/>
        <v>4.3174881135363101</v>
      </c>
      <c r="D78">
        <f t="shared" si="13"/>
        <v>-0.58308060342273893</v>
      </c>
      <c r="E78" s="4">
        <f>Input!I79</f>
        <v>563.58455571428578</v>
      </c>
      <c r="F78">
        <f t="shared" si="14"/>
        <v>562.45132000000012</v>
      </c>
      <c r="G78">
        <f t="shared" si="21"/>
        <v>558.81811388662322</v>
      </c>
      <c r="H78">
        <f t="shared" si="15"/>
        <v>13.200186662279281</v>
      </c>
      <c r="I78">
        <f t="shared" si="16"/>
        <v>89884.781437827143</v>
      </c>
      <c r="N78" s="4">
        <f>Input!J79</f>
        <v>10.327554714285725</v>
      </c>
      <c r="O78">
        <f t="shared" si="17"/>
        <v>9.9573644285714398</v>
      </c>
      <c r="P78">
        <f t="shared" si="18"/>
        <v>8.7131823446404901</v>
      </c>
      <c r="Q78">
        <f t="shared" si="19"/>
        <v>1.5479890579747606</v>
      </c>
      <c r="R78">
        <f t="shared" si="20"/>
        <v>99.149106363379829</v>
      </c>
    </row>
    <row r="79" spans="1:18" x14ac:dyDescent="0.25">
      <c r="A79">
        <f>Input!G80</f>
        <v>76</v>
      </c>
      <c r="B79">
        <f t="shared" si="11"/>
        <v>76</v>
      </c>
      <c r="C79">
        <f t="shared" si="12"/>
        <v>4.3307333402863311</v>
      </c>
      <c r="D79">
        <f t="shared" si="13"/>
        <v>-0.57009768625174051</v>
      </c>
      <c r="E79" s="4">
        <f>Input!I80</f>
        <v>573.71568285714295</v>
      </c>
      <c r="F79">
        <f t="shared" si="14"/>
        <v>572.58244714285729</v>
      </c>
      <c r="G79">
        <f t="shared" si="21"/>
        <v>567.48125761013694</v>
      </c>
      <c r="H79">
        <f t="shared" si="15"/>
        <v>26.022134648735712</v>
      </c>
      <c r="I79">
        <f t="shared" si="16"/>
        <v>95154.389482344879</v>
      </c>
      <c r="N79" s="4">
        <f>Input!J80</f>
        <v>10.131127142857167</v>
      </c>
      <c r="O79">
        <f t="shared" si="17"/>
        <v>9.7609368571428821</v>
      </c>
      <c r="P79">
        <f t="shared" si="18"/>
        <v>8.6631437235137234</v>
      </c>
      <c r="Q79">
        <f t="shared" si="19"/>
        <v>1.2051497642433278</v>
      </c>
      <c r="R79">
        <f t="shared" si="20"/>
        <v>95.275888329130368</v>
      </c>
    </row>
    <row r="80" spans="1:18" x14ac:dyDescent="0.25">
      <c r="A80">
        <f>Input!G81</f>
        <v>77</v>
      </c>
      <c r="B80">
        <f t="shared" si="11"/>
        <v>77</v>
      </c>
      <c r="C80">
        <f t="shared" si="12"/>
        <v>4.3438054218536841</v>
      </c>
      <c r="D80">
        <f t="shared" si="13"/>
        <v>-0.55728448528172214</v>
      </c>
      <c r="E80" s="4">
        <f>Input!I81</f>
        <v>583.29530185714282</v>
      </c>
      <c r="F80">
        <f t="shared" si="14"/>
        <v>582.16206614285716</v>
      </c>
      <c r="G80">
        <f t="shared" si="21"/>
        <v>576.09387510724184</v>
      </c>
      <c r="H80">
        <f t="shared" si="15"/>
        <v>36.822942444722059</v>
      </c>
      <c r="I80">
        <f t="shared" si="16"/>
        <v>100542.05300983247</v>
      </c>
      <c r="N80" s="4">
        <f>Input!J81</f>
        <v>9.579618999999866</v>
      </c>
      <c r="O80">
        <f t="shared" si="17"/>
        <v>9.2094287142855809</v>
      </c>
      <c r="P80">
        <f t="shared" si="18"/>
        <v>8.6126174971048872</v>
      </c>
      <c r="Q80">
        <f t="shared" si="19"/>
        <v>0.35618362895270106</v>
      </c>
      <c r="R80">
        <f t="shared" si="20"/>
        <v>84.813577243507766</v>
      </c>
    </row>
    <row r="81" spans="1:18" x14ac:dyDescent="0.25">
      <c r="A81">
        <f>Input!G82</f>
        <v>78</v>
      </c>
      <c r="B81">
        <f t="shared" si="11"/>
        <v>78</v>
      </c>
      <c r="C81">
        <f t="shared" si="12"/>
        <v>4.3567088266895917</v>
      </c>
      <c r="D81">
        <f t="shared" si="13"/>
        <v>-0.54463662055504358</v>
      </c>
      <c r="E81" s="4">
        <f>Input!I82</f>
        <v>593.26777614285709</v>
      </c>
      <c r="F81">
        <f t="shared" si="14"/>
        <v>592.13454042857143</v>
      </c>
      <c r="G81">
        <f t="shared" si="21"/>
        <v>584.65552870305658</v>
      </c>
      <c r="H81">
        <f t="shared" si="15"/>
        <v>55.935616390388638</v>
      </c>
      <c r="I81">
        <f t="shared" si="16"/>
        <v>106044.87598817292</v>
      </c>
      <c r="N81" s="4">
        <f>Input!J82</f>
        <v>9.9724742857142701</v>
      </c>
      <c r="O81">
        <f t="shared" si="17"/>
        <v>9.6022839999999849</v>
      </c>
      <c r="P81">
        <f t="shared" si="18"/>
        <v>8.5616535958146986</v>
      </c>
      <c r="Q81">
        <f t="shared" si="19"/>
        <v>1.0829116381148323</v>
      </c>
      <c r="R81">
        <f t="shared" si="20"/>
        <v>92.203858016655715</v>
      </c>
    </row>
    <row r="82" spans="1:18" x14ac:dyDescent="0.25">
      <c r="A82">
        <f>Input!G83</f>
        <v>79</v>
      </c>
      <c r="B82">
        <f t="shared" si="11"/>
        <v>79</v>
      </c>
      <c r="C82">
        <f t="shared" si="12"/>
        <v>4.3694478524670215</v>
      </c>
      <c r="D82">
        <f t="shared" si="13"/>
        <v>-0.5321498795102122</v>
      </c>
      <c r="E82" s="4">
        <f>Input!I83</f>
        <v>602.56030885714279</v>
      </c>
      <c r="F82">
        <f t="shared" si="14"/>
        <v>601.42707314285713</v>
      </c>
      <c r="G82">
        <f t="shared" si="21"/>
        <v>593.16582789701772</v>
      </c>
      <c r="H82">
        <f t="shared" si="15"/>
        <v>68.248173011904157</v>
      </c>
      <c r="I82">
        <f t="shared" si="16"/>
        <v>111659.97942968432</v>
      </c>
      <c r="N82" s="4">
        <f>Input!J83</f>
        <v>9.2925327142856986</v>
      </c>
      <c r="O82">
        <f t="shared" si="17"/>
        <v>8.9223424285714135</v>
      </c>
      <c r="P82">
        <f t="shared" si="18"/>
        <v>8.5102991939610941</v>
      </c>
      <c r="Q82">
        <f t="shared" si="19"/>
        <v>0.16977962718813466</v>
      </c>
      <c r="R82">
        <f t="shared" si="20"/>
        <v>79.608194412685634</v>
      </c>
    </row>
    <row r="83" spans="1:18" x14ac:dyDescent="0.25">
      <c r="A83">
        <f>Input!G84</f>
        <v>80</v>
      </c>
      <c r="B83">
        <f t="shared" si="11"/>
        <v>80</v>
      </c>
      <c r="C83">
        <f t="shared" si="12"/>
        <v>4.3820266346738812</v>
      </c>
      <c r="D83">
        <f t="shared" si="13"/>
        <v>-0.5198202085588689</v>
      </c>
      <c r="E83" s="4">
        <f>Input!I84</f>
        <v>612.13237300000003</v>
      </c>
      <c r="F83">
        <f t="shared" si="14"/>
        <v>610.99913728571437</v>
      </c>
      <c r="G83">
        <f t="shared" si="21"/>
        <v>601.62442675439183</v>
      </c>
      <c r="H83">
        <f t="shared" si="15"/>
        <v>87.885197546089643</v>
      </c>
      <c r="I83">
        <f t="shared" si="16"/>
        <v>117384.50404198073</v>
      </c>
      <c r="N83" s="4">
        <f>Input!J84</f>
        <v>9.5720641428572435</v>
      </c>
      <c r="O83">
        <f t="shared" si="17"/>
        <v>9.2018738571429584</v>
      </c>
      <c r="P83">
        <f t="shared" si="18"/>
        <v>8.4585988573741115</v>
      </c>
      <c r="Q83">
        <f t="shared" si="19"/>
        <v>0.55245772528137926</v>
      </c>
      <c r="R83">
        <f t="shared" si="20"/>
        <v>84.674482482771026</v>
      </c>
    </row>
    <row r="84" spans="1:18" x14ac:dyDescent="0.25">
      <c r="A84">
        <f>Input!G85</f>
        <v>81</v>
      </c>
      <c r="B84">
        <f t="shared" si="11"/>
        <v>81</v>
      </c>
      <c r="C84">
        <f t="shared" si="12"/>
        <v>4.3944491546724391</v>
      </c>
      <c r="D84">
        <f t="shared" si="13"/>
        <v>-0.50764370518597679</v>
      </c>
      <c r="E84" s="4">
        <f>Input!I85</f>
        <v>620.89983985714287</v>
      </c>
      <c r="F84">
        <f t="shared" si="14"/>
        <v>619.7666041428572</v>
      </c>
      <c r="G84">
        <f t="shared" si="21"/>
        <v>610.03102143713409</v>
      </c>
      <c r="H84">
        <f t="shared" si="15"/>
        <v>94.781570619975071</v>
      </c>
      <c r="I84">
        <f t="shared" si="16"/>
        <v>123215.61264356568</v>
      </c>
      <c r="N84" s="4">
        <f>Input!J85</f>
        <v>8.7674668571428356</v>
      </c>
      <c r="O84">
        <f t="shared" si="17"/>
        <v>8.3972765714285504</v>
      </c>
      <c r="P84">
        <f t="shared" si="18"/>
        <v>8.4065946827422966</v>
      </c>
      <c r="Q84">
        <f t="shared" si="19"/>
        <v>8.6827198455364149E-5</v>
      </c>
      <c r="R84">
        <f t="shared" si="20"/>
        <v>70.514253817062837</v>
      </c>
    </row>
  </sheetData>
  <mergeCells count="2">
    <mergeCell ref="C1:L1"/>
    <mergeCell ref="N1:U1"/>
  </mergeCells>
  <conditionalFormatting sqref="U8">
    <cfRule type="cellIs" dxfId="14" priority="1" operator="between">
      <formula>0.05</formula>
      <formula>0.025</formula>
    </cfRule>
    <cfRule type="cellIs" dxfId="13" priority="2" operator="lessThan">
      <formula>0.025</formula>
    </cfRule>
    <cfRule type="cellIs" dxfId="12" priority="3" operator="greaterThan">
      <formula>0.05</formula>
    </cfRule>
  </conditionalFormatting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84"/>
  <sheetViews>
    <sheetView topLeftCell="D1" zoomScale="86" workbookViewId="0">
      <selection activeCell="T8" sqref="T8"/>
    </sheetView>
  </sheetViews>
  <sheetFormatPr defaultRowHeight="15" x14ac:dyDescent="0.25"/>
  <cols>
    <col min="6" max="6" width="12.42578125" bestFit="1" customWidth="1"/>
    <col min="7" max="7" width="12" bestFit="1" customWidth="1"/>
    <col min="8" max="9" width="12" customWidth="1"/>
    <col min="10" max="10" width="12" bestFit="1" customWidth="1"/>
    <col min="15" max="16" width="12" bestFit="1" customWidth="1"/>
    <col min="17" max="18" width="12" customWidth="1"/>
    <col min="19" max="19" width="12" bestFit="1" customWidth="1"/>
    <col min="22" max="22" width="11.28515625" bestFit="1" customWidth="1"/>
  </cols>
  <sheetData>
    <row r="1" spans="1:26" ht="18" x14ac:dyDescent="0.35">
      <c r="C1" s="30"/>
      <c r="D1" s="30"/>
      <c r="E1" s="30"/>
      <c r="F1" s="30"/>
      <c r="G1" s="30"/>
      <c r="H1" s="30"/>
      <c r="I1" s="30"/>
      <c r="J1" s="30"/>
      <c r="K1" s="30"/>
      <c r="M1" s="31" t="s">
        <v>19</v>
      </c>
      <c r="N1" s="31"/>
      <c r="O1" s="31"/>
      <c r="P1" s="31"/>
      <c r="Q1" s="31"/>
      <c r="R1" s="31"/>
      <c r="S1" s="31"/>
      <c r="T1" s="31"/>
    </row>
    <row r="2" spans="1:26" ht="14.45" x14ac:dyDescent="0.3">
      <c r="A2" t="s">
        <v>30</v>
      </c>
      <c r="B2" t="s">
        <v>9</v>
      </c>
      <c r="C2" t="s">
        <v>15</v>
      </c>
      <c r="D2" t="s">
        <v>0</v>
      </c>
      <c r="E2" t="s">
        <v>16</v>
      </c>
      <c r="F2" t="s">
        <v>8</v>
      </c>
      <c r="G2" t="s">
        <v>2</v>
      </c>
      <c r="J2" t="s">
        <v>4</v>
      </c>
      <c r="K2" t="s">
        <v>3</v>
      </c>
      <c r="M2" t="s">
        <v>0</v>
      </c>
      <c r="N2" t="s">
        <v>16</v>
      </c>
      <c r="O2" t="s">
        <v>8</v>
      </c>
      <c r="P2" t="s">
        <v>2</v>
      </c>
      <c r="S2" t="s">
        <v>4</v>
      </c>
      <c r="T2" t="s">
        <v>3</v>
      </c>
      <c r="V2" t="s">
        <v>7</v>
      </c>
      <c r="X2" t="s">
        <v>10</v>
      </c>
      <c r="Y2" t="s">
        <v>13</v>
      </c>
      <c r="Z2" t="s">
        <v>12</v>
      </c>
    </row>
    <row r="3" spans="1:26" ht="14.45" x14ac:dyDescent="0.3">
      <c r="A3">
        <f>Input!G4</f>
        <v>0</v>
      </c>
      <c r="B3">
        <f>A3-$A$3</f>
        <v>0</v>
      </c>
      <c r="C3" s="4">
        <f t="shared" ref="C3:C34" si="0">((B3-$Y$3)/$Z$3)</f>
        <v>-2.233218320777778</v>
      </c>
      <c r="D3" s="4">
        <f>Input!I4</f>
        <v>0.76304542857142843</v>
      </c>
      <c r="E3">
        <f>D3-$D$3</f>
        <v>0</v>
      </c>
      <c r="F3">
        <f>O3</f>
        <v>0</v>
      </c>
      <c r="G3">
        <f>(E3-F3)^2</f>
        <v>0</v>
      </c>
      <c r="H3">
        <f>(F3-$I$4)^2</f>
        <v>65647.264357495922</v>
      </c>
      <c r="I3" s="2" t="s">
        <v>11</v>
      </c>
      <c r="J3" s="23">
        <f>SUM(G3:G161)</f>
        <v>42490528.476697035</v>
      </c>
      <c r="K3">
        <f>1-(J3/J5)</f>
        <v>0.24556200550845908</v>
      </c>
      <c r="M3" s="4">
        <f>Input!J4</f>
        <v>0.23797942857142851</v>
      </c>
      <c r="N3">
        <f>M3-$M$3</f>
        <v>0</v>
      </c>
      <c r="O3" s="4">
        <v>0</v>
      </c>
      <c r="P3">
        <f>(N3-O3)^2</f>
        <v>0</v>
      </c>
      <c r="Q3">
        <f>(N3-$R$4)^2</f>
        <v>53.693232190628272</v>
      </c>
      <c r="R3" s="2" t="s">
        <v>11</v>
      </c>
      <c r="S3" s="23">
        <f>SUM(P4:P167)</f>
        <v>24845.671991444622</v>
      </c>
      <c r="T3">
        <f>1-(S3/S5)</f>
        <v>-32.31252537437053</v>
      </c>
      <c r="V3">
        <f>COUNT(B4:B500)</f>
        <v>81</v>
      </c>
      <c r="X3">
        <v>1474.7467254383359</v>
      </c>
      <c r="Y3">
        <v>32.190378355513872</v>
      </c>
      <c r="Z3">
        <v>14.414344560948573</v>
      </c>
    </row>
    <row r="4" spans="1:26" ht="14.45" x14ac:dyDescent="0.3">
      <c r="A4">
        <f>Input!G5</f>
        <v>1</v>
      </c>
      <c r="B4">
        <f t="shared" ref="B4:B67" si="1">A4-$A$3</f>
        <v>1</v>
      </c>
      <c r="C4">
        <f t="shared" si="0"/>
        <v>-2.1638429845790581</v>
      </c>
      <c r="D4" s="4">
        <f>Input!I5</f>
        <v>1.1332357142857141</v>
      </c>
      <c r="E4">
        <f t="shared" ref="E4:E67" si="2">D4-$D$3</f>
        <v>0.37019028571428569</v>
      </c>
      <c r="F4">
        <f>O4</f>
        <v>3.9273736399620933</v>
      </c>
      <c r="G4">
        <f>(E4-F4)^2</f>
        <v>12.653553415737685</v>
      </c>
      <c r="H4">
        <f t="shared" ref="H4:H67" si="3">(F4-$I$4)^2</f>
        <v>63650.167101169558</v>
      </c>
      <c r="I4">
        <f>AVERAGE(E3:E161)</f>
        <v>256.21722104006966</v>
      </c>
      <c r="J4" t="s">
        <v>5</v>
      </c>
      <c r="K4" t="s">
        <v>6</v>
      </c>
      <c r="M4" s="4">
        <f>Input!J5</f>
        <v>0.37019028571428569</v>
      </c>
      <c r="N4">
        <f>M4-$M$3</f>
        <v>0.13221085714285719</v>
      </c>
      <c r="O4">
        <f>$X$3*((1/$Z$3)*(1/SQRT(2*PI()))*EXP(-1*C4*C4/2))</f>
        <v>3.9273736399620933</v>
      </c>
      <c r="P4">
        <f>(N4-O4)^2</f>
        <v>14.403260548096247</v>
      </c>
      <c r="Q4">
        <f t="shared" ref="Q4:Q67" si="4">(N4-$R$4)^2</f>
        <v>51.77314418102624</v>
      </c>
      <c r="R4">
        <f>AVERAGE(N3:N167)</f>
        <v>7.3275665940766634</v>
      </c>
      <c r="S4" t="s">
        <v>5</v>
      </c>
      <c r="T4" t="s">
        <v>6</v>
      </c>
    </row>
    <row r="5" spans="1:26" ht="14.45" x14ac:dyDescent="0.3">
      <c r="A5">
        <f>Input!G6</f>
        <v>2</v>
      </c>
      <c r="B5">
        <f t="shared" si="1"/>
        <v>2</v>
      </c>
      <c r="C5">
        <f t="shared" si="0"/>
        <v>-2.0944676483803377</v>
      </c>
      <c r="D5" s="4">
        <f>Input!I6</f>
        <v>1.5412005714285715</v>
      </c>
      <c r="E5">
        <f t="shared" si="2"/>
        <v>0.77815514285714305</v>
      </c>
      <c r="F5">
        <f>F4+O5</f>
        <v>8.4798975441222169</v>
      </c>
      <c r="G5">
        <f t="shared" ref="G5:G68" si="5">(E5-F5)^2</f>
        <v>59.316836015444309</v>
      </c>
      <c r="H5">
        <f t="shared" si="3"/>
        <v>61373.781452935713</v>
      </c>
      <c r="J5">
        <f>SUM(H3:H161)</f>
        <v>56320769.615180694</v>
      </c>
      <c r="K5">
        <f>1-((1-K3)*(V3-1)/(V3-1-1))</f>
        <v>0.23601215747692061</v>
      </c>
      <c r="M5" s="4">
        <f>Input!J6</f>
        <v>0.40796485714285735</v>
      </c>
      <c r="N5">
        <f t="shared" ref="N5:N68" si="6">M5-$M$3</f>
        <v>0.16998542857142884</v>
      </c>
      <c r="O5">
        <f t="shared" ref="O5:O68" si="7">$X$3*((1/$Z$3)*(1/SQRT(2*PI()))*EXP(-1*C5*C5/2))</f>
        <v>4.5525239041601244</v>
      </c>
      <c r="P5">
        <f t="shared" ref="P5:P68" si="8">(N5-O5)^2</f>
        <v>19.206643490015288</v>
      </c>
      <c r="Q5">
        <f t="shared" si="4"/>
        <v>51.230968140795277</v>
      </c>
      <c r="S5">
        <f>SUM(Q4:Q167)</f>
        <v>745.83573932704587</v>
      </c>
      <c r="T5">
        <f>1-((1-T3)*(X3-1)/(X3-1-1))</f>
        <v>-32.335144691595261</v>
      </c>
    </row>
    <row r="6" spans="1:26" ht="14.45" x14ac:dyDescent="0.3">
      <c r="A6">
        <f>Input!G7</f>
        <v>3</v>
      </c>
      <c r="B6">
        <f t="shared" si="1"/>
        <v>3</v>
      </c>
      <c r="C6">
        <f t="shared" si="0"/>
        <v>-2.0250923121816178</v>
      </c>
      <c r="D6" s="4">
        <f>Input!I7</f>
        <v>2.1493702857142858</v>
      </c>
      <c r="E6">
        <f t="shared" si="2"/>
        <v>1.3863248571428572</v>
      </c>
      <c r="F6">
        <f t="shared" ref="F6:F69" si="9">F5+O6</f>
        <v>13.731743954617485</v>
      </c>
      <c r="G6">
        <f t="shared" si="5"/>
        <v>152.40937269229127</v>
      </c>
      <c r="H6">
        <f t="shared" si="3"/>
        <v>58799.206597359349</v>
      </c>
      <c r="M6" s="4">
        <f>Input!J7</f>
        <v>0.60816971428571431</v>
      </c>
      <c r="N6">
        <f t="shared" si="6"/>
        <v>0.3701902857142858</v>
      </c>
      <c r="O6">
        <f t="shared" si="7"/>
        <v>5.2518464104952676</v>
      </c>
      <c r="P6">
        <f t="shared" si="8"/>
        <v>23.830566520611669</v>
      </c>
      <c r="Q6">
        <f t="shared" si="4"/>
        <v>48.405085096162104</v>
      </c>
    </row>
    <row r="7" spans="1:26" ht="14.45" x14ac:dyDescent="0.3">
      <c r="A7">
        <f>Input!G8</f>
        <v>4</v>
      </c>
      <c r="B7">
        <f t="shared" si="1"/>
        <v>4</v>
      </c>
      <c r="C7">
        <f t="shared" si="0"/>
        <v>-1.9557169759828976</v>
      </c>
      <c r="D7" s="4">
        <f>Input!I8</f>
        <v>2.9653</v>
      </c>
      <c r="E7">
        <f t="shared" si="2"/>
        <v>2.2022545714285715</v>
      </c>
      <c r="F7">
        <f t="shared" si="9"/>
        <v>19.761247661572952</v>
      </c>
      <c r="G7">
        <f t="shared" si="5"/>
        <v>308.31823833973806</v>
      </c>
      <c r="H7">
        <f t="shared" si="3"/>
        <v>55911.427346372344</v>
      </c>
      <c r="M7" s="4">
        <f>Input!J8</f>
        <v>0.81592971428571426</v>
      </c>
      <c r="N7">
        <f t="shared" si="6"/>
        <v>0.57795028571428575</v>
      </c>
      <c r="O7">
        <f t="shared" si="7"/>
        <v>6.0295037069554676</v>
      </c>
      <c r="P7">
        <f t="shared" si="8"/>
        <v>29.719434704646435</v>
      </c>
      <c r="Q7">
        <f t="shared" si="4"/>
        <v>45.557320310111372</v>
      </c>
      <c r="S7" s="17"/>
      <c r="T7" s="18"/>
    </row>
    <row r="8" spans="1:26" ht="14.45" x14ac:dyDescent="0.3">
      <c r="A8">
        <f>Input!G9</f>
        <v>5</v>
      </c>
      <c r="B8">
        <f t="shared" si="1"/>
        <v>5</v>
      </c>
      <c r="C8">
        <f t="shared" si="0"/>
        <v>-1.8863416397841775</v>
      </c>
      <c r="D8" s="4">
        <f>Input!I9</f>
        <v>3.7963395714285713</v>
      </c>
      <c r="E8">
        <f t="shared" si="2"/>
        <v>3.0332941428571427</v>
      </c>
      <c r="F8">
        <f t="shared" si="9"/>
        <v>26.650322206711387</v>
      </c>
      <c r="G8">
        <f t="shared" si="5"/>
        <v>557.76401456887891</v>
      </c>
      <c r="H8">
        <f t="shared" si="3"/>
        <v>52700.961039965347</v>
      </c>
      <c r="M8" s="4">
        <f>Input!J9</f>
        <v>0.83103957142857121</v>
      </c>
      <c r="N8">
        <f t="shared" si="6"/>
        <v>0.5930601428571427</v>
      </c>
      <c r="O8">
        <f t="shared" si="7"/>
        <v>6.8890745451384365</v>
      </c>
      <c r="P8">
        <f t="shared" si="8"/>
        <v>39.639797353733478</v>
      </c>
      <c r="Q8">
        <f t="shared" si="4"/>
        <v>45.353577141517349</v>
      </c>
      <c r="S8" s="19" t="s">
        <v>28</v>
      </c>
      <c r="T8" s="24">
        <f>SQRT((T5-K5)^2)</f>
        <v>32.571156849072182</v>
      </c>
    </row>
    <row r="9" spans="1:26" ht="14.45" x14ac:dyDescent="0.3">
      <c r="A9">
        <f>Input!G10</f>
        <v>6</v>
      </c>
      <c r="B9">
        <f t="shared" si="1"/>
        <v>6</v>
      </c>
      <c r="C9">
        <f t="shared" si="0"/>
        <v>-1.8169663035854575</v>
      </c>
      <c r="D9" s="4">
        <f>Input!I10</f>
        <v>4.9522400000000006</v>
      </c>
      <c r="E9">
        <f t="shared" si="2"/>
        <v>4.1891945714285725</v>
      </c>
      <c r="F9">
        <f t="shared" si="9"/>
        <v>34.483716184174163</v>
      </c>
      <c r="G9">
        <f t="shared" si="5"/>
        <v>917.75803974510973</v>
      </c>
      <c r="H9">
        <f t="shared" si="3"/>
        <v>49165.747175679426</v>
      </c>
      <c r="M9" s="4">
        <f>Input!J10</f>
        <v>1.1559004285714294</v>
      </c>
      <c r="N9">
        <f t="shared" si="6"/>
        <v>0.91792100000000088</v>
      </c>
      <c r="O9">
        <f t="shared" si="7"/>
        <v>7.8333939774627783</v>
      </c>
      <c r="P9">
        <f t="shared" si="8"/>
        <v>47.823766502017897</v>
      </c>
      <c r="Q9">
        <f t="shared" si="4"/>
        <v>41.083556641666377</v>
      </c>
      <c r="S9" s="21"/>
      <c r="T9" s="22"/>
    </row>
    <row r="10" spans="1:26" ht="14.45" x14ac:dyDescent="0.3">
      <c r="A10">
        <f>Input!G11</f>
        <v>7</v>
      </c>
      <c r="B10">
        <f t="shared" si="1"/>
        <v>7</v>
      </c>
      <c r="C10">
        <f t="shared" si="0"/>
        <v>-1.7475909673867374</v>
      </c>
      <c r="D10" s="4">
        <f>Input!I11</f>
        <v>6.3007905714285712</v>
      </c>
      <c r="E10">
        <f t="shared" si="2"/>
        <v>5.5377451428571431</v>
      </c>
      <c r="F10">
        <f t="shared" si="9"/>
        <v>43.348105533177439</v>
      </c>
      <c r="G10">
        <f t="shared" si="5"/>
        <v>1429.6233528459022</v>
      </c>
      <c r="H10">
        <f t="shared" si="3"/>
        <v>45313.260336686624</v>
      </c>
      <c r="M10" s="4">
        <f>Input!J11</f>
        <v>1.3485505714285706</v>
      </c>
      <c r="N10">
        <f t="shared" si="6"/>
        <v>1.1105711428571421</v>
      </c>
      <c r="O10">
        <f t="shared" si="7"/>
        <v>8.864389349003277</v>
      </c>
      <c r="P10">
        <f t="shared" si="8"/>
        <v>60.121696773963265</v>
      </c>
      <c r="Q10">
        <f t="shared" si="4"/>
        <v>38.651032440484215</v>
      </c>
    </row>
    <row r="11" spans="1:26" ht="14.45" x14ac:dyDescent="0.3">
      <c r="A11">
        <f>Input!G12</f>
        <v>8</v>
      </c>
      <c r="B11">
        <f t="shared" si="1"/>
        <v>8</v>
      </c>
      <c r="C11">
        <f t="shared" si="0"/>
        <v>-1.6782156311880172</v>
      </c>
      <c r="D11" s="4">
        <f>Input!I12</f>
        <v>7.9364274285714282</v>
      </c>
      <c r="E11">
        <f t="shared" si="2"/>
        <v>7.1733820000000001</v>
      </c>
      <c r="F11">
        <f t="shared" si="9"/>
        <v>53.331022172501648</v>
      </c>
      <c r="G11">
        <f t="shared" si="5"/>
        <v>2130.5277462941376</v>
      </c>
      <c r="H11">
        <f t="shared" si="3"/>
        <v>41162.809690930349</v>
      </c>
      <c r="M11" s="4">
        <f>Input!J12</f>
        <v>1.635636857142857</v>
      </c>
      <c r="N11">
        <f t="shared" si="6"/>
        <v>1.3976574285714285</v>
      </c>
      <c r="O11">
        <f t="shared" si="7"/>
        <v>9.9829166393242055</v>
      </c>
      <c r="P11">
        <f t="shared" si="8"/>
        <v>73.706675715815408</v>
      </c>
      <c r="Q11">
        <f t="shared" si="4"/>
        <v>35.163822711142991</v>
      </c>
    </row>
    <row r="12" spans="1:26" ht="14.45" x14ac:dyDescent="0.3">
      <c r="A12">
        <f>Input!G13</f>
        <v>9</v>
      </c>
      <c r="B12">
        <f t="shared" si="1"/>
        <v>9</v>
      </c>
      <c r="C12">
        <f t="shared" si="0"/>
        <v>-1.608840294989297</v>
      </c>
      <c r="D12" s="4">
        <f>Input!I13</f>
        <v>9.8818152857142856</v>
      </c>
      <c r="E12">
        <f t="shared" si="2"/>
        <v>9.1187698571428566</v>
      </c>
      <c r="F12">
        <f t="shared" si="9"/>
        <v>64.519624390729547</v>
      </c>
      <c r="G12">
        <f t="shared" si="5"/>
        <v>3069.2546830516326</v>
      </c>
      <c r="H12">
        <f t="shared" si="3"/>
        <v>36747.968561133093</v>
      </c>
      <c r="M12" s="4">
        <f>Input!J13</f>
        <v>1.9453878571428573</v>
      </c>
      <c r="N12">
        <f t="shared" si="6"/>
        <v>1.7074084285714288</v>
      </c>
      <c r="O12">
        <f t="shared" si="7"/>
        <v>11.188602218227897</v>
      </c>
      <c r="P12">
        <f t="shared" si="8"/>
        <v>89.893035677020407</v>
      </c>
      <c r="Q12">
        <f t="shared" si="4"/>
        <v>31.586177805295161</v>
      </c>
    </row>
    <row r="13" spans="1:26" ht="14.45" x14ac:dyDescent="0.3">
      <c r="A13">
        <f>Input!G14</f>
        <v>10</v>
      </c>
      <c r="B13">
        <f t="shared" si="1"/>
        <v>10</v>
      </c>
      <c r="C13">
        <f t="shared" si="0"/>
        <v>-1.5394649587905769</v>
      </c>
      <c r="D13" s="4">
        <f>Input!I14</f>
        <v>12.042518142857144</v>
      </c>
      <c r="E13">
        <f t="shared" si="2"/>
        <v>11.279472714285715</v>
      </c>
      <c r="F13">
        <f t="shared" si="9"/>
        <v>76.999319955138503</v>
      </c>
      <c r="G13">
        <f t="shared" si="5"/>
        <v>4319.0983213610252</v>
      </c>
      <c r="H13">
        <f t="shared" si="3"/>
        <v>32119.05606928817</v>
      </c>
      <c r="M13" s="4">
        <f>Input!J14</f>
        <v>2.1607028571428586</v>
      </c>
      <c r="N13">
        <f t="shared" si="6"/>
        <v>1.9227234285714301</v>
      </c>
      <c r="O13">
        <f t="shared" si="7"/>
        <v>12.47969556440896</v>
      </c>
      <c r="P13">
        <f t="shared" si="8"/>
        <v>111.44966067685002</v>
      </c>
      <c r="Q13">
        <f t="shared" si="4"/>
        <v>29.212329643708628</v>
      </c>
    </row>
    <row r="14" spans="1:26" ht="14.45" x14ac:dyDescent="0.3">
      <c r="A14">
        <f>Input!G15</f>
        <v>11</v>
      </c>
      <c r="B14">
        <f t="shared" si="1"/>
        <v>11</v>
      </c>
      <c r="C14">
        <f t="shared" si="0"/>
        <v>-1.4700896225918569</v>
      </c>
      <c r="D14" s="4">
        <f>Input!I15</f>
        <v>14.546969000000001</v>
      </c>
      <c r="E14">
        <f t="shared" si="2"/>
        <v>13.783923571428572</v>
      </c>
      <c r="F14">
        <f t="shared" si="9"/>
        <v>90.852258774003616</v>
      </c>
      <c r="G14">
        <f t="shared" si="5"/>
        <v>5939.5282908964673</v>
      </c>
      <c r="H14">
        <f t="shared" si="3"/>
        <v>27345.570745257446</v>
      </c>
      <c r="M14" s="4">
        <f>Input!J15</f>
        <v>2.5044508571428565</v>
      </c>
      <c r="N14">
        <f t="shared" si="6"/>
        <v>2.2664714285714282</v>
      </c>
      <c r="O14">
        <f t="shared" si="7"/>
        <v>13.852938818865114</v>
      </c>
      <c r="P14">
        <f t="shared" si="8"/>
        <v>134.24622658633899</v>
      </c>
      <c r="Q14">
        <f t="shared" si="4"/>
        <v>25.614684274300465</v>
      </c>
    </row>
    <row r="15" spans="1:26" ht="14.45" x14ac:dyDescent="0.3">
      <c r="A15">
        <f>Input!G16</f>
        <v>12</v>
      </c>
      <c r="B15">
        <f t="shared" si="1"/>
        <v>12</v>
      </c>
      <c r="C15">
        <f t="shared" si="0"/>
        <v>-1.4007142863931368</v>
      </c>
      <c r="D15" s="4">
        <f>Input!I16</f>
        <v>17.568930857142856</v>
      </c>
      <c r="E15">
        <f t="shared" si="2"/>
        <v>16.805885428571429</v>
      </c>
      <c r="F15">
        <f t="shared" si="9"/>
        <v>106.15571794398669</v>
      </c>
      <c r="G15">
        <f t="shared" si="5"/>
        <v>7983.3925705327574</v>
      </c>
      <c r="H15">
        <f t="shared" si="3"/>
        <v>22518.454711455714</v>
      </c>
      <c r="M15" s="4">
        <f>Input!J16</f>
        <v>3.0219618571428555</v>
      </c>
      <c r="N15">
        <f t="shared" si="6"/>
        <v>2.7839824285714272</v>
      </c>
      <c r="O15">
        <f t="shared" si="7"/>
        <v>15.30345916998307</v>
      </c>
      <c r="P15">
        <f t="shared" si="8"/>
        <v>156.73729787874709</v>
      </c>
      <c r="Q15">
        <f t="shared" si="4"/>
        <v>20.644157069029912</v>
      </c>
    </row>
    <row r="16" spans="1:26" ht="14.45" x14ac:dyDescent="0.3">
      <c r="A16">
        <f>Input!G17</f>
        <v>13</v>
      </c>
      <c r="B16">
        <f t="shared" si="1"/>
        <v>13</v>
      </c>
      <c r="C16">
        <f t="shared" si="0"/>
        <v>-1.3313389501944166</v>
      </c>
      <c r="D16" s="4">
        <f>Input!I17</f>
        <v>20.840204571428568</v>
      </c>
      <c r="E16">
        <f t="shared" si="2"/>
        <v>20.077159142857141</v>
      </c>
      <c r="F16">
        <f t="shared" si="9"/>
        <v>122.98040790844811</v>
      </c>
      <c r="G16">
        <f t="shared" si="5"/>
        <v>10589.0786065131</v>
      </c>
      <c r="H16">
        <f t="shared" si="3"/>
        <v>17752.048373470639</v>
      </c>
      <c r="M16" s="4">
        <f>Input!J17</f>
        <v>3.2712737142857122</v>
      </c>
      <c r="N16">
        <f t="shared" si="6"/>
        <v>3.0332942857142839</v>
      </c>
      <c r="O16">
        <f t="shared" si="7"/>
        <v>16.824689964461424</v>
      </c>
      <c r="P16">
        <f t="shared" si="8"/>
        <v>190.20259476776528</v>
      </c>
      <c r="Q16">
        <f t="shared" si="4"/>
        <v>18.44077465836796</v>
      </c>
    </row>
    <row r="17" spans="1:17" ht="14.45" x14ac:dyDescent="0.3">
      <c r="A17">
        <f>Input!G18</f>
        <v>14</v>
      </c>
      <c r="B17">
        <f t="shared" si="1"/>
        <v>14</v>
      </c>
      <c r="C17">
        <f t="shared" si="0"/>
        <v>-1.2619636139956965</v>
      </c>
      <c r="D17" s="4">
        <f>Input!I18</f>
        <v>24.481668571428571</v>
      </c>
      <c r="E17">
        <f t="shared" si="2"/>
        <v>23.718623142857144</v>
      </c>
      <c r="F17">
        <f t="shared" si="9"/>
        <v>141.38873399397443</v>
      </c>
      <c r="G17">
        <f t="shared" si="5"/>
        <v>13846.25498771423</v>
      </c>
      <c r="H17">
        <f t="shared" si="3"/>
        <v>13185.581437295261</v>
      </c>
      <c r="M17" s="4">
        <f>Input!J18</f>
        <v>3.6414640000000027</v>
      </c>
      <c r="N17">
        <f t="shared" si="6"/>
        <v>3.4034845714285744</v>
      </c>
      <c r="O17">
        <f t="shared" si="7"/>
        <v>18.408326085526319</v>
      </c>
      <c r="P17">
        <f t="shared" si="8"/>
        <v>225.14526886319109</v>
      </c>
      <c r="Q17">
        <f t="shared" si="4"/>
        <v>15.398419720469917</v>
      </c>
    </row>
    <row r="18" spans="1:17" ht="14.45" x14ac:dyDescent="0.3">
      <c r="A18">
        <f>Input!G19</f>
        <v>15</v>
      </c>
      <c r="B18">
        <f t="shared" si="1"/>
        <v>15</v>
      </c>
      <c r="C18">
        <f t="shared" si="0"/>
        <v>-1.1925882777969763</v>
      </c>
      <c r="D18" s="4">
        <f>Input!I19</f>
        <v>28.644420999999998</v>
      </c>
      <c r="E18">
        <f t="shared" si="2"/>
        <v>27.88137557142857</v>
      </c>
      <c r="F18">
        <f t="shared" si="9"/>
        <v>161.43305251914558</v>
      </c>
      <c r="G18">
        <f t="shared" si="5"/>
        <v>17836.050415547365</v>
      </c>
      <c r="H18">
        <f t="shared" si="3"/>
        <v>8984.0386022029361</v>
      </c>
      <c r="M18" s="4">
        <f>Input!J19</f>
        <v>4.1627524285714266</v>
      </c>
      <c r="N18">
        <f t="shared" si="6"/>
        <v>3.9247729999999983</v>
      </c>
      <c r="O18">
        <f t="shared" si="7"/>
        <v>20.044318525171164</v>
      </c>
      <c r="P18">
        <f t="shared" si="8"/>
        <v>259.83974793806573</v>
      </c>
      <c r="Q18">
        <f t="shared" si="4"/>
        <v>11.579004243889187</v>
      </c>
    </row>
    <row r="19" spans="1:17" ht="14.45" x14ac:dyDescent="0.3">
      <c r="A19">
        <f>Input!G20</f>
        <v>16</v>
      </c>
      <c r="B19">
        <f t="shared" si="1"/>
        <v>16</v>
      </c>
      <c r="C19">
        <f t="shared" si="0"/>
        <v>-1.1232129415982561</v>
      </c>
      <c r="D19" s="4">
        <f>Input!I20</f>
        <v>33.283132571428574</v>
      </c>
      <c r="E19">
        <f t="shared" si="2"/>
        <v>32.520087142857143</v>
      </c>
      <c r="F19">
        <f t="shared" si="9"/>
        <v>183.15396471934488</v>
      </c>
      <c r="G19">
        <f t="shared" si="5"/>
        <v>22690.565073728299</v>
      </c>
      <c r="H19">
        <f t="shared" si="3"/>
        <v>5338.2394241879292</v>
      </c>
      <c r="M19" s="4">
        <f>Input!J20</f>
        <v>4.6387115714285763</v>
      </c>
      <c r="N19">
        <f t="shared" si="6"/>
        <v>4.400732142857148</v>
      </c>
      <c r="O19">
        <f t="shared" si="7"/>
        <v>21.720912200199301</v>
      </c>
      <c r="P19">
        <f t="shared" si="8"/>
        <v>299.98863721875284</v>
      </c>
      <c r="Q19">
        <f t="shared" si="4"/>
        <v>8.5663599048454415</v>
      </c>
    </row>
    <row r="20" spans="1:17" ht="14.45" x14ac:dyDescent="0.3">
      <c r="A20">
        <f>Input!G21</f>
        <v>17</v>
      </c>
      <c r="B20">
        <f t="shared" si="1"/>
        <v>17</v>
      </c>
      <c r="C20">
        <f t="shared" si="0"/>
        <v>-1.0538376053995362</v>
      </c>
      <c r="D20" s="4">
        <f>Input!I21</f>
        <v>38.216485285714292</v>
      </c>
      <c r="E20">
        <f t="shared" si="2"/>
        <v>37.453439857142861</v>
      </c>
      <c r="F20">
        <f t="shared" si="9"/>
        <v>206.57869465493624</v>
      </c>
      <c r="G20">
        <f t="shared" si="5"/>
        <v>28603.351810418535</v>
      </c>
      <c r="H20">
        <f t="shared" si="3"/>
        <v>2463.9833016875864</v>
      </c>
      <c r="M20" s="4">
        <f>Input!J21</f>
        <v>4.9333527142857179</v>
      </c>
      <c r="N20">
        <f t="shared" si="6"/>
        <v>4.6953732857142896</v>
      </c>
      <c r="O20">
        <f t="shared" si="7"/>
        <v>23.424729935591369</v>
      </c>
      <c r="P20">
        <f t="shared" si="8"/>
        <v>350.78880051829475</v>
      </c>
      <c r="Q20">
        <f t="shared" si="4"/>
        <v>6.9284416125876591</v>
      </c>
    </row>
    <row r="21" spans="1:17" ht="14.45" x14ac:dyDescent="0.3">
      <c r="A21">
        <f>Input!G22</f>
        <v>18</v>
      </c>
      <c r="B21">
        <f t="shared" si="1"/>
        <v>18</v>
      </c>
      <c r="C21">
        <f t="shared" si="0"/>
        <v>-0.98446226920081603</v>
      </c>
      <c r="D21" s="4">
        <f>Input!I22</f>
        <v>43.542693</v>
      </c>
      <c r="E21">
        <f t="shared" si="2"/>
        <v>42.779647571428569</v>
      </c>
      <c r="F21">
        <f t="shared" si="9"/>
        <v>231.71959884477565</v>
      </c>
      <c r="G21">
        <f t="shared" si="5"/>
        <v>35698.305187174767</v>
      </c>
      <c r="H21">
        <f t="shared" si="3"/>
        <v>600.13349322336194</v>
      </c>
      <c r="M21" s="4">
        <f>Input!J22</f>
        <v>5.3262077142857081</v>
      </c>
      <c r="N21">
        <f t="shared" si="6"/>
        <v>5.0882282857142798</v>
      </c>
      <c r="O21">
        <f t="shared" si="7"/>
        <v>25.140904189839404</v>
      </c>
      <c r="P21">
        <f t="shared" si="8"/>
        <v>402.10981091588036</v>
      </c>
      <c r="Q21">
        <f t="shared" si="4"/>
        <v>5.0146360592993018</v>
      </c>
    </row>
    <row r="22" spans="1:17" ht="14.45" x14ac:dyDescent="0.3">
      <c r="A22">
        <f>Input!G23</f>
        <v>19</v>
      </c>
      <c r="B22">
        <f t="shared" si="1"/>
        <v>19</v>
      </c>
      <c r="C22">
        <f t="shared" si="0"/>
        <v>-0.91508693300209587</v>
      </c>
      <c r="D22" s="4">
        <f>Input!I23</f>
        <v>49.220203857142863</v>
      </c>
      <c r="E22">
        <f t="shared" si="2"/>
        <v>48.457158428571432</v>
      </c>
      <c r="F22">
        <f t="shared" si="9"/>
        <v>258.57285541046008</v>
      </c>
      <c r="G22">
        <f t="shared" si="5"/>
        <v>44148.606118184849</v>
      </c>
      <c r="H22">
        <f t="shared" si="3"/>
        <v>5.5490132869646658</v>
      </c>
      <c r="M22" s="4">
        <f>Input!J23</f>
        <v>5.6775108571428632</v>
      </c>
      <c r="N22">
        <f t="shared" si="6"/>
        <v>5.4395314285714349</v>
      </c>
      <c r="O22">
        <f t="shared" si="7"/>
        <v>26.853256565684408</v>
      </c>
      <c r="P22">
        <f t="shared" si="8"/>
        <v>458.54762424782399</v>
      </c>
      <c r="Q22">
        <f t="shared" si="4"/>
        <v>3.5646767861843558</v>
      </c>
    </row>
    <row r="23" spans="1:17" ht="14.45" x14ac:dyDescent="0.3">
      <c r="A23">
        <f>Input!G24</f>
        <v>20</v>
      </c>
      <c r="B23">
        <f t="shared" si="1"/>
        <v>20</v>
      </c>
      <c r="C23">
        <f t="shared" si="0"/>
        <v>-0.84571159680337571</v>
      </c>
      <c r="D23" s="4">
        <f>Input!I24</f>
        <v>55.736309142857138</v>
      </c>
      <c r="E23">
        <f t="shared" si="2"/>
        <v>54.973263714285707</v>
      </c>
      <c r="F23">
        <f t="shared" si="9"/>
        <v>287.11737889957072</v>
      </c>
      <c r="G23">
        <f t="shared" si="5"/>
        <v>53890.890215158877</v>
      </c>
      <c r="H23">
        <f t="shared" si="3"/>
        <v>954.81975574208536</v>
      </c>
      <c r="M23" s="4">
        <f>Input!J24</f>
        <v>6.5161052857142749</v>
      </c>
      <c r="N23">
        <f t="shared" si="6"/>
        <v>6.2781258571428467</v>
      </c>
      <c r="O23">
        <f t="shared" si="7"/>
        <v>28.54452348911067</v>
      </c>
      <c r="P23">
        <f t="shared" si="8"/>
        <v>495.79246350490229</v>
      </c>
      <c r="Q23">
        <f t="shared" si="4"/>
        <v>1.1013258603361924</v>
      </c>
    </row>
    <row r="24" spans="1:17" ht="14.45" x14ac:dyDescent="0.3">
      <c r="A24">
        <f>Input!G25</f>
        <v>21</v>
      </c>
      <c r="B24">
        <f t="shared" si="1"/>
        <v>21</v>
      </c>
      <c r="C24">
        <f t="shared" si="0"/>
        <v>-0.77633626060465566</v>
      </c>
      <c r="D24" s="4">
        <f>Input!I25</f>
        <v>63.26854914285714</v>
      </c>
      <c r="E24">
        <f t="shared" si="2"/>
        <v>62.505503714285709</v>
      </c>
      <c r="F24">
        <f t="shared" si="9"/>
        <v>317.3140036128417</v>
      </c>
      <c r="G24">
        <f t="shared" si="5"/>
        <v>64927.371620552411</v>
      </c>
      <c r="H24">
        <f t="shared" si="3"/>
        <v>3732.8168407445814</v>
      </c>
      <c r="M24" s="4">
        <f>Input!J25</f>
        <v>7.5322400000000016</v>
      </c>
      <c r="N24">
        <f t="shared" si="6"/>
        <v>7.2942605714285733</v>
      </c>
      <c r="O24">
        <f t="shared" si="7"/>
        <v>30.196624713270982</v>
      </c>
      <c r="P24">
        <f t="shared" si="8"/>
        <v>524.51828328554893</v>
      </c>
      <c r="Q24">
        <f t="shared" si="4"/>
        <v>1.1092911446350926E-3</v>
      </c>
    </row>
    <row r="25" spans="1:17" ht="14.45" x14ac:dyDescent="0.3">
      <c r="A25">
        <f>Input!G26</f>
        <v>22</v>
      </c>
      <c r="B25">
        <f t="shared" si="1"/>
        <v>22</v>
      </c>
      <c r="C25">
        <f t="shared" si="0"/>
        <v>-0.7069609244059355</v>
      </c>
      <c r="D25" s="4">
        <f>Input!I26</f>
        <v>70.781901857142856</v>
      </c>
      <c r="E25">
        <f t="shared" si="2"/>
        <v>70.018856428571425</v>
      </c>
      <c r="F25">
        <f t="shared" si="9"/>
        <v>349.10497319710436</v>
      </c>
      <c r="G25">
        <f t="shared" si="5"/>
        <v>77889.060572939197</v>
      </c>
      <c r="H25">
        <f t="shared" si="3"/>
        <v>8628.1345007867039</v>
      </c>
      <c r="M25" s="4">
        <f>Input!J26</f>
        <v>7.5133527142857162</v>
      </c>
      <c r="N25">
        <f t="shared" si="6"/>
        <v>7.2753732857142879</v>
      </c>
      <c r="O25">
        <f t="shared" si="7"/>
        <v>31.790969584262665</v>
      </c>
      <c r="P25">
        <f t="shared" si="8"/>
        <v>601.01446187339889</v>
      </c>
      <c r="Q25">
        <f t="shared" si="4"/>
        <v>2.7241414378100233E-3</v>
      </c>
    </row>
    <row r="26" spans="1:17" ht="14.45" x14ac:dyDescent="0.3">
      <c r="A26">
        <f>Input!G27</f>
        <v>23</v>
      </c>
      <c r="B26">
        <f t="shared" si="1"/>
        <v>23</v>
      </c>
      <c r="C26">
        <f t="shared" si="0"/>
        <v>-0.63758558820721534</v>
      </c>
      <c r="D26" s="4">
        <f>Input!I27</f>
        <v>79.243394999999992</v>
      </c>
      <c r="E26">
        <f t="shared" si="2"/>
        <v>78.480349571428562</v>
      </c>
      <c r="F26">
        <f t="shared" si="9"/>
        <v>382.4137675664025</v>
      </c>
      <c r="G26">
        <f t="shared" si="5"/>
        <v>92375.522574107541</v>
      </c>
      <c r="H26">
        <f t="shared" si="3"/>
        <v>15925.568355172889</v>
      </c>
      <c r="M26" s="4">
        <f>Input!J27</f>
        <v>8.4614931428571367</v>
      </c>
      <c r="N26">
        <f t="shared" si="6"/>
        <v>8.2235137142857084</v>
      </c>
      <c r="O26">
        <f t="shared" si="7"/>
        <v>33.308794369298148</v>
      </c>
      <c r="P26">
        <f t="shared" si="8"/>
        <v>629.27130554074131</v>
      </c>
      <c r="Q26">
        <f t="shared" si="4"/>
        <v>0.80272124221088093</v>
      </c>
    </row>
    <row r="27" spans="1:17" ht="14.45" x14ac:dyDescent="0.3">
      <c r="A27">
        <f>Input!G28</f>
        <v>24</v>
      </c>
      <c r="B27">
        <f t="shared" si="1"/>
        <v>24</v>
      </c>
      <c r="C27">
        <f t="shared" si="0"/>
        <v>-0.56821025200849529</v>
      </c>
      <c r="D27" s="4">
        <f>Input!I28</f>
        <v>88.150627571428558</v>
      </c>
      <c r="E27">
        <f t="shared" si="2"/>
        <v>87.387582142857127</v>
      </c>
      <c r="F27">
        <f t="shared" si="9"/>
        <v>417.14529003928243</v>
      </c>
      <c r="G27">
        <f t="shared" si="5"/>
        <v>108740.14591710415</v>
      </c>
      <c r="H27">
        <f t="shared" si="3"/>
        <v>25897.843391815386</v>
      </c>
      <c r="M27" s="4">
        <f>Input!J28</f>
        <v>8.9072325714285654</v>
      </c>
      <c r="N27">
        <f t="shared" si="6"/>
        <v>8.6692531428571371</v>
      </c>
      <c r="O27">
        <f t="shared" si="7"/>
        <v>34.731522472879931</v>
      </c>
      <c r="P27">
        <f t="shared" si="8"/>
        <v>679.24188263064673</v>
      </c>
      <c r="Q27">
        <f t="shared" si="4"/>
        <v>1.8001227951784584</v>
      </c>
    </row>
    <row r="28" spans="1:17" ht="14.45" x14ac:dyDescent="0.3">
      <c r="A28">
        <f>Input!G29</f>
        <v>25</v>
      </c>
      <c r="B28">
        <f t="shared" si="1"/>
        <v>25</v>
      </c>
      <c r="C28">
        <f t="shared" si="0"/>
        <v>-0.49883491580977513</v>
      </c>
      <c r="D28" s="4">
        <f>Input!I29</f>
        <v>97.734024142857152</v>
      </c>
      <c r="E28">
        <f t="shared" si="2"/>
        <v>96.970978714285721</v>
      </c>
      <c r="F28">
        <f t="shared" si="9"/>
        <v>453.18642816739282</v>
      </c>
      <c r="G28">
        <f t="shared" si="5"/>
        <v>126889.44642907911</v>
      </c>
      <c r="H28">
        <f t="shared" si="3"/>
        <v>38796.868556366331</v>
      </c>
      <c r="M28" s="4">
        <f>Input!J29</f>
        <v>9.5833965714285938</v>
      </c>
      <c r="N28">
        <f t="shared" si="6"/>
        <v>9.3454171428571655</v>
      </c>
      <c r="O28">
        <f t="shared" si="7"/>
        <v>36.041138128110411</v>
      </c>
      <c r="P28">
        <f t="shared" si="8"/>
        <v>712.66151892249047</v>
      </c>
      <c r="Q28">
        <f t="shared" si="4"/>
        <v>4.071720837213773</v>
      </c>
    </row>
    <row r="29" spans="1:17" ht="14.45" x14ac:dyDescent="0.3">
      <c r="A29">
        <f>Input!G30</f>
        <v>26</v>
      </c>
      <c r="B29">
        <f t="shared" si="1"/>
        <v>26</v>
      </c>
      <c r="C29">
        <f t="shared" si="0"/>
        <v>-0.42945957961105502</v>
      </c>
      <c r="D29" s="4">
        <f>Input!I30</f>
        <v>107.74805028571429</v>
      </c>
      <c r="E29">
        <f t="shared" si="2"/>
        <v>106.98500485714285</v>
      </c>
      <c r="F29">
        <f t="shared" si="9"/>
        <v>490.40699138336674</v>
      </c>
      <c r="G29">
        <f t="shared" si="5"/>
        <v>147012.41975171585</v>
      </c>
      <c r="H29">
        <f t="shared" si="3"/>
        <v>54844.848533446231</v>
      </c>
      <c r="M29" s="4">
        <f>Input!J30</f>
        <v>10.014026142857134</v>
      </c>
      <c r="N29">
        <f t="shared" si="6"/>
        <v>9.7760467142857053</v>
      </c>
      <c r="O29">
        <f t="shared" si="7"/>
        <v>37.220563215973954</v>
      </c>
      <c r="P29">
        <f t="shared" si="8"/>
        <v>753.20148601143853</v>
      </c>
      <c r="Q29">
        <f t="shared" si="4"/>
        <v>5.9950548990588839</v>
      </c>
    </row>
    <row r="30" spans="1:17" ht="14.45" x14ac:dyDescent="0.3">
      <c r="A30">
        <f>Input!G31</f>
        <v>27</v>
      </c>
      <c r="B30">
        <f t="shared" si="1"/>
        <v>27</v>
      </c>
      <c r="C30">
        <f t="shared" si="0"/>
        <v>-0.36008424341233491</v>
      </c>
      <c r="D30" s="4">
        <f>Input!I31</f>
        <v>117.67897242857143</v>
      </c>
      <c r="E30">
        <f t="shared" si="2"/>
        <v>116.915927</v>
      </c>
      <c r="F30">
        <f t="shared" si="9"/>
        <v>528.6610176750836</v>
      </c>
      <c r="G30">
        <f t="shared" si="5"/>
        <v>169534.0196950328</v>
      </c>
      <c r="H30">
        <f t="shared" si="3"/>
        <v>74225.622324900833</v>
      </c>
      <c r="M30" s="4">
        <f>Input!J31</f>
        <v>9.9309221428571419</v>
      </c>
      <c r="N30">
        <f t="shared" si="6"/>
        <v>9.6929427142857136</v>
      </c>
      <c r="O30">
        <f t="shared" si="7"/>
        <v>38.254026291716833</v>
      </c>
      <c r="P30">
        <f t="shared" si="8"/>
        <v>815.7354951170056</v>
      </c>
      <c r="Q30">
        <f t="shared" si="4"/>
        <v>5.595004190055219</v>
      </c>
    </row>
    <row r="31" spans="1:17" x14ac:dyDescent="0.25">
      <c r="A31">
        <f>Input!G32</f>
        <v>28</v>
      </c>
      <c r="B31">
        <f t="shared" si="1"/>
        <v>28</v>
      </c>
      <c r="C31">
        <f t="shared" si="0"/>
        <v>-0.29070890721361481</v>
      </c>
      <c r="D31" s="4">
        <f>Input!I32</f>
        <v>127.39457971428571</v>
      </c>
      <c r="E31">
        <f t="shared" si="2"/>
        <v>126.63153428571428</v>
      </c>
      <c r="F31">
        <f t="shared" si="9"/>
        <v>567.78843040086599</v>
      </c>
      <c r="G31">
        <f t="shared" si="5"/>
        <v>194619.40698995476</v>
      </c>
      <c r="H31">
        <f t="shared" si="3"/>
        <v>97076.618502549172</v>
      </c>
      <c r="M31" s="4">
        <f>Input!J32</f>
        <v>9.7156072857142846</v>
      </c>
      <c r="N31">
        <f t="shared" si="6"/>
        <v>9.4776278571428563</v>
      </c>
      <c r="O31">
        <f t="shared" si="7"/>
        <v>39.127412725782399</v>
      </c>
      <c r="P31">
        <f t="shared" si="8"/>
        <v>879.10974275660635</v>
      </c>
      <c r="Q31">
        <f t="shared" si="4"/>
        <v>4.6227634349377924</v>
      </c>
    </row>
    <row r="32" spans="1:17" x14ac:dyDescent="0.25">
      <c r="A32">
        <f>Input!G33</f>
        <v>29</v>
      </c>
      <c r="B32">
        <f t="shared" si="1"/>
        <v>29</v>
      </c>
      <c r="C32">
        <f t="shared" si="0"/>
        <v>-0.22133357101489468</v>
      </c>
      <c r="D32" s="4">
        <f>Input!I33</f>
        <v>137.70324714285715</v>
      </c>
      <c r="E32">
        <f t="shared" si="2"/>
        <v>136.94020171428573</v>
      </c>
      <c r="F32">
        <f t="shared" si="9"/>
        <v>607.61701552163186</v>
      </c>
      <c r="G32">
        <f t="shared" si="5"/>
        <v>221536.66305583515</v>
      </c>
      <c r="H32">
        <f t="shared" si="3"/>
        <v>123481.81556168415</v>
      </c>
      <c r="M32" s="4">
        <f>Input!J33</f>
        <v>10.308667428571439</v>
      </c>
      <c r="N32">
        <f t="shared" si="6"/>
        <v>10.070688000000011</v>
      </c>
      <c r="O32">
        <f t="shared" si="7"/>
        <v>39.828585120765872</v>
      </c>
      <c r="P32">
        <f t="shared" si="8"/>
        <v>885.53244105008514</v>
      </c>
      <c r="Q32">
        <f t="shared" si="4"/>
        <v>7.5247150476348841</v>
      </c>
    </row>
    <row r="33" spans="1:17" x14ac:dyDescent="0.25">
      <c r="A33">
        <f>Input!G34</f>
        <v>30</v>
      </c>
      <c r="B33">
        <f t="shared" si="1"/>
        <v>30</v>
      </c>
      <c r="C33">
        <f t="shared" si="0"/>
        <v>-0.15195823481617454</v>
      </c>
      <c r="D33" s="4">
        <f>Input!I34</f>
        <v>147.41885457142857</v>
      </c>
      <c r="E33">
        <f t="shared" si="2"/>
        <v>146.65580914285715</v>
      </c>
      <c r="F33">
        <f t="shared" si="9"/>
        <v>647.9646793709926</v>
      </c>
      <c r="G33">
        <f t="shared" si="5"/>
        <v>251310.58336940955</v>
      </c>
      <c r="H33">
        <f t="shared" si="3"/>
        <v>153466.07110873819</v>
      </c>
      <c r="M33" s="4">
        <f>Input!J34</f>
        <v>9.7156074285714169</v>
      </c>
      <c r="N33">
        <f t="shared" si="6"/>
        <v>9.4776279999999886</v>
      </c>
      <c r="O33">
        <f t="shared" si="7"/>
        <v>40.34766384936075</v>
      </c>
      <c r="P33">
        <f t="shared" si="8"/>
        <v>952.95911334081859</v>
      </c>
      <c r="Q33">
        <f t="shared" si="4"/>
        <v>4.6227640492409856</v>
      </c>
    </row>
    <row r="34" spans="1:17" x14ac:dyDescent="0.25">
      <c r="A34">
        <f>Input!G35</f>
        <v>31</v>
      </c>
      <c r="B34">
        <f t="shared" si="1"/>
        <v>31</v>
      </c>
      <c r="C34">
        <f t="shared" si="0"/>
        <v>-8.2582898617454423E-2</v>
      </c>
      <c r="D34" s="4">
        <f>Input!I35</f>
        <v>156.94181185714282</v>
      </c>
      <c r="E34">
        <f t="shared" si="2"/>
        <v>156.17876642857141</v>
      </c>
      <c r="F34">
        <f t="shared" si="9"/>
        <v>688.64193802538637</v>
      </c>
      <c r="G34">
        <f t="shared" si="5"/>
        <v>283517.02910693921</v>
      </c>
      <c r="H34">
        <f t="shared" si="3"/>
        <v>186991.13585983127</v>
      </c>
      <c r="M34" s="4">
        <f>Input!J35</f>
        <v>9.5229572857142557</v>
      </c>
      <c r="N34">
        <f t="shared" si="6"/>
        <v>9.2849778571428274</v>
      </c>
      <c r="O34">
        <f t="shared" si="7"/>
        <v>40.677258654393754</v>
      </c>
      <c r="P34">
        <f t="shared" si="8"/>
        <v>985.47529365344928</v>
      </c>
      <c r="Q34">
        <f t="shared" si="4"/>
        <v>3.8314588527782756</v>
      </c>
    </row>
    <row r="35" spans="1:17" x14ac:dyDescent="0.25">
      <c r="A35">
        <f>Input!G36</f>
        <v>32</v>
      </c>
      <c r="B35">
        <f t="shared" si="1"/>
        <v>32</v>
      </c>
      <c r="C35">
        <f t="shared" ref="C35:C66" si="10">((B35-$Y$3)/$Z$3)</f>
        <v>-1.3207562418734305E-2</v>
      </c>
      <c r="D35" s="4">
        <f>Input!I36</f>
        <v>165.83393471428573</v>
      </c>
      <c r="E35">
        <f t="shared" si="2"/>
        <v>165.07088928571432</v>
      </c>
      <c r="F35">
        <f t="shared" si="9"/>
        <v>729.45458174886301</v>
      </c>
      <c r="G35">
        <f t="shared" si="5"/>
        <v>318528.95231833798</v>
      </c>
      <c r="H35">
        <f t="shared" si="3"/>
        <v>223953.59957062459</v>
      </c>
      <c r="M35" s="4">
        <f>Input!J36</f>
        <v>8.8921228571429083</v>
      </c>
      <c r="N35">
        <f t="shared" si="6"/>
        <v>8.65414342857148</v>
      </c>
      <c r="O35">
        <f t="shared" si="7"/>
        <v>40.812643723476647</v>
      </c>
      <c r="P35">
        <f t="shared" si="8"/>
        <v>1034.1691412174157</v>
      </c>
      <c r="Q35">
        <f t="shared" si="4"/>
        <v>1.7598060978182879</v>
      </c>
    </row>
    <row r="36" spans="1:17" x14ac:dyDescent="0.25">
      <c r="A36">
        <f>Input!G37</f>
        <v>33</v>
      </c>
      <c r="B36">
        <f t="shared" si="1"/>
        <v>33</v>
      </c>
      <c r="C36">
        <f t="shared" si="10"/>
        <v>5.6167773779985816E-2</v>
      </c>
      <c r="D36" s="4">
        <f>Input!I37</f>
        <v>174.81293885714285</v>
      </c>
      <c r="E36">
        <f t="shared" si="2"/>
        <v>174.04989342857144</v>
      </c>
      <c r="F36">
        <f t="shared" si="9"/>
        <v>770.20645219012692</v>
      </c>
      <c r="G36">
        <f t="shared" si="5"/>
        <v>355402.64255441999</v>
      </c>
      <c r="H36">
        <f t="shared" si="3"/>
        <v>264184.92973822705</v>
      </c>
      <c r="M36" s="4">
        <f>Input!J37</f>
        <v>8.9790041428571215</v>
      </c>
      <c r="N36">
        <f t="shared" si="6"/>
        <v>8.7410247142856932</v>
      </c>
      <c r="O36">
        <f t="shared" si="7"/>
        <v>40.751870441263932</v>
      </c>
      <c r="P36">
        <f t="shared" si="8"/>
        <v>1024.6942441564011</v>
      </c>
      <c r="Q36">
        <f t="shared" si="4"/>
        <v>1.997863857584844</v>
      </c>
    </row>
    <row r="37" spans="1:17" x14ac:dyDescent="0.25">
      <c r="A37">
        <f>Input!G38</f>
        <v>34</v>
      </c>
      <c r="B37">
        <f t="shared" si="1"/>
        <v>34</v>
      </c>
      <c r="C37">
        <f t="shared" si="10"/>
        <v>0.12554310997870594</v>
      </c>
      <c r="D37" s="4">
        <f>Input!I38</f>
        <v>183.66350971428571</v>
      </c>
      <c r="E37">
        <f t="shared" si="2"/>
        <v>182.90046428571429</v>
      </c>
      <c r="F37">
        <f t="shared" si="9"/>
        <v>810.7022662492808</v>
      </c>
      <c r="G37">
        <f t="shared" si="5"/>
        <v>394135.10254870116</v>
      </c>
      <c r="H37">
        <f t="shared" si="3"/>
        <v>307453.66536066099</v>
      </c>
      <c r="M37" s="4">
        <f>Input!J38</f>
        <v>8.8505708571428556</v>
      </c>
      <c r="N37">
        <f t="shared" si="6"/>
        <v>8.6125914285714273</v>
      </c>
      <c r="O37">
        <f t="shared" si="7"/>
        <v>40.495814059153822</v>
      </c>
      <c r="P37">
        <f t="shared" si="8"/>
        <v>1016.5398853112814</v>
      </c>
      <c r="Q37">
        <f t="shared" si="4"/>
        <v>1.6512888252682953</v>
      </c>
    </row>
    <row r="38" spans="1:17" x14ac:dyDescent="0.25">
      <c r="A38">
        <f>Input!G39</f>
        <v>35</v>
      </c>
      <c r="B38">
        <f t="shared" si="1"/>
        <v>35</v>
      </c>
      <c r="C38">
        <f t="shared" si="10"/>
        <v>0.19491844617742607</v>
      </c>
      <c r="D38" s="4">
        <f>Input!I39</f>
        <v>192.82005428571429</v>
      </c>
      <c r="E38">
        <f t="shared" si="2"/>
        <v>192.05700885714288</v>
      </c>
      <c r="F38">
        <f t="shared" si="9"/>
        <v>850.75041896936671</v>
      </c>
      <c r="G38">
        <f t="shared" si="5"/>
        <v>433877.00852527021</v>
      </c>
      <c r="H38">
        <f t="shared" si="3"/>
        <v>353469.72344003676</v>
      </c>
      <c r="M38" s="4">
        <f>Input!J39</f>
        <v>9.1565445714285829</v>
      </c>
      <c r="N38">
        <f t="shared" si="6"/>
        <v>8.9185651428571546</v>
      </c>
      <c r="O38">
        <f t="shared" si="7"/>
        <v>40.048152720085923</v>
      </c>
      <c r="P38">
        <f t="shared" si="8"/>
        <v>969.0512227283557</v>
      </c>
      <c r="Q38">
        <f t="shared" si="4"/>
        <v>2.5312763822216291</v>
      </c>
    </row>
    <row r="39" spans="1:17" x14ac:dyDescent="0.25">
      <c r="A39">
        <f>Input!G40</f>
        <v>36</v>
      </c>
      <c r="B39">
        <f t="shared" si="1"/>
        <v>36</v>
      </c>
      <c r="C39">
        <f t="shared" si="10"/>
        <v>0.2642937823761462</v>
      </c>
      <c r="D39" s="4">
        <f>Input!I40</f>
        <v>201.83305557142856</v>
      </c>
      <c r="E39">
        <f t="shared" si="2"/>
        <v>201.07001014285714</v>
      </c>
      <c r="F39">
        <f t="shared" si="9"/>
        <v>890.16569851040947</v>
      </c>
      <c r="G39">
        <f t="shared" si="5"/>
        <v>474852.86772675085</v>
      </c>
      <c r="H39">
        <f t="shared" si="3"/>
        <v>401890.67208696203</v>
      </c>
      <c r="M39" s="4">
        <f>Input!J40</f>
        <v>9.0130012857142674</v>
      </c>
      <c r="N39">
        <f t="shared" si="6"/>
        <v>8.7750218571428391</v>
      </c>
      <c r="O39">
        <f t="shared" si="7"/>
        <v>39.415279541042764</v>
      </c>
      <c r="P39">
        <f t="shared" si="8"/>
        <v>938.82539093578839</v>
      </c>
      <c r="Q39">
        <f t="shared" si="4"/>
        <v>2.0951267385779717</v>
      </c>
    </row>
    <row r="40" spans="1:17" x14ac:dyDescent="0.25">
      <c r="A40">
        <f>Input!G41</f>
        <v>37</v>
      </c>
      <c r="B40">
        <f t="shared" si="1"/>
        <v>37</v>
      </c>
      <c r="C40">
        <f t="shared" si="10"/>
        <v>0.33366911857486631</v>
      </c>
      <c r="D40" s="4">
        <f>Input!I41</f>
        <v>211.70353857142854</v>
      </c>
      <c r="E40">
        <f t="shared" si="2"/>
        <v>210.94049314285712</v>
      </c>
      <c r="F40">
        <f t="shared" si="9"/>
        <v>928.7718492010149</v>
      </c>
      <c r="G40">
        <f t="shared" si="5"/>
        <v>515281.85574029369</v>
      </c>
      <c r="H40">
        <f t="shared" si="3"/>
        <v>452329.72786070727</v>
      </c>
      <c r="M40" s="4">
        <f>Input!J41</f>
        <v>9.8704829999999788</v>
      </c>
      <c r="N40">
        <f t="shared" si="6"/>
        <v>9.6325035714285505</v>
      </c>
      <c r="O40">
        <f t="shared" si="7"/>
        <v>38.606150690605439</v>
      </c>
      <c r="P40">
        <f t="shared" si="8"/>
        <v>839.47222738658718</v>
      </c>
      <c r="Q40">
        <f t="shared" si="4"/>
        <v>5.3127344695640533</v>
      </c>
    </row>
    <row r="41" spans="1:17" x14ac:dyDescent="0.25">
      <c r="A41">
        <f>Input!G42</f>
        <v>38</v>
      </c>
      <c r="B41">
        <f t="shared" si="1"/>
        <v>38</v>
      </c>
      <c r="C41">
        <f t="shared" si="10"/>
        <v>0.40304445477358641</v>
      </c>
      <c r="D41" s="4">
        <f>Input!I42</f>
        <v>221.74778442857141</v>
      </c>
      <c r="E41">
        <f t="shared" si="2"/>
        <v>220.98473899999999</v>
      </c>
      <c r="F41">
        <f t="shared" si="9"/>
        <v>966.4039237086954</v>
      </c>
      <c r="G41">
        <f t="shared" si="5"/>
        <v>555649.76093177614</v>
      </c>
      <c r="H41">
        <f t="shared" si="3"/>
        <v>504365.15264733497</v>
      </c>
      <c r="M41" s="4">
        <f>Input!J42</f>
        <v>10.044245857142869</v>
      </c>
      <c r="N41">
        <f t="shared" si="6"/>
        <v>9.8062664285714405</v>
      </c>
      <c r="O41">
        <f t="shared" si="7"/>
        <v>37.632074507680521</v>
      </c>
      <c r="P41">
        <f t="shared" si="8"/>
        <v>774.27559525541221</v>
      </c>
      <c r="Q41">
        <f t="shared" si="4"/>
        <v>6.1439528695244352</v>
      </c>
    </row>
    <row r="42" spans="1:17" x14ac:dyDescent="0.25">
      <c r="A42">
        <f>Input!G43</f>
        <v>39</v>
      </c>
      <c r="B42">
        <f t="shared" si="1"/>
        <v>39</v>
      </c>
      <c r="C42">
        <f t="shared" si="10"/>
        <v>0.47241979097230652</v>
      </c>
      <c r="D42" s="4">
        <f>Input!I43</f>
        <v>231.77314285714283</v>
      </c>
      <c r="E42">
        <f t="shared" si="2"/>
        <v>231.01009742857141</v>
      </c>
      <c r="F42">
        <f t="shared" si="9"/>
        <v>1002.9103723098306</v>
      </c>
      <c r="G42">
        <f t="shared" si="5"/>
        <v>595830.03436176351</v>
      </c>
      <c r="H42">
        <f t="shared" si="3"/>
        <v>557550.6621531659</v>
      </c>
      <c r="M42" s="4">
        <f>Input!J43</f>
        <v>10.025358428571423</v>
      </c>
      <c r="N42">
        <f t="shared" si="6"/>
        <v>9.7873789999999943</v>
      </c>
      <c r="O42">
        <f t="shared" si="7"/>
        <v>36.506448601135212</v>
      </c>
      <c r="P42">
        <f t="shared" si="8"/>
        <v>713.90868035030803</v>
      </c>
      <c r="Q42">
        <f t="shared" si="4"/>
        <v>6.0506770723343255</v>
      </c>
    </row>
    <row r="43" spans="1:17" x14ac:dyDescent="0.25">
      <c r="A43">
        <f>Input!G44</f>
        <v>40</v>
      </c>
      <c r="B43">
        <f t="shared" si="1"/>
        <v>40</v>
      </c>
      <c r="C43">
        <f t="shared" si="10"/>
        <v>0.54179512717102662</v>
      </c>
      <c r="D43" s="4">
        <f>Input!I44</f>
        <v>241.545412</v>
      </c>
      <c r="E43">
        <f t="shared" si="2"/>
        <v>240.78236657142858</v>
      </c>
      <c r="F43">
        <f t="shared" si="9"/>
        <v>1038.1548257804027</v>
      </c>
      <c r="G43">
        <f t="shared" si="5"/>
        <v>635802.83870496706</v>
      </c>
      <c r="H43">
        <f t="shared" si="3"/>
        <v>611426.41770704917</v>
      </c>
      <c r="M43" s="4">
        <f>Input!J44</f>
        <v>9.7722691428571693</v>
      </c>
      <c r="N43">
        <f t="shared" si="6"/>
        <v>9.534289714285741</v>
      </c>
      <c r="O43">
        <f t="shared" si="7"/>
        <v>35.244453470572047</v>
      </c>
      <c r="P43">
        <f t="shared" si="8"/>
        <v>661.01252037505799</v>
      </c>
      <c r="Q43">
        <f t="shared" si="4"/>
        <v>4.8696269292652872</v>
      </c>
    </row>
    <row r="44" spans="1:17" x14ac:dyDescent="0.25">
      <c r="A44">
        <f>Input!G45</f>
        <v>41</v>
      </c>
      <c r="B44">
        <f t="shared" si="1"/>
        <v>41</v>
      </c>
      <c r="C44">
        <f t="shared" si="10"/>
        <v>0.61117046336974679</v>
      </c>
      <c r="D44" s="4">
        <f>Input!I45</f>
        <v>251.34034585714289</v>
      </c>
      <c r="E44">
        <f t="shared" si="2"/>
        <v>250.57730042857148</v>
      </c>
      <c r="F44">
        <f t="shared" si="9"/>
        <v>1072.017538213375</v>
      </c>
      <c r="G44">
        <f t="shared" si="5"/>
        <v>674764.06425195467</v>
      </c>
      <c r="H44">
        <f t="shared" si="3"/>
        <v>665530.15750006551</v>
      </c>
      <c r="M44" s="4">
        <f>Input!J45</f>
        <v>9.7949338571428939</v>
      </c>
      <c r="N44">
        <f t="shared" si="6"/>
        <v>9.5569544285714656</v>
      </c>
      <c r="O44">
        <f t="shared" si="7"/>
        <v>33.862712432972415</v>
      </c>
      <c r="P44">
        <f t="shared" si="8"/>
        <v>590.7698721685008</v>
      </c>
      <c r="Q44">
        <f t="shared" si="4"/>
        <v>4.9701701165934233</v>
      </c>
    </row>
    <row r="45" spans="1:17" x14ac:dyDescent="0.25">
      <c r="A45">
        <f>Input!G46</f>
        <v>42</v>
      </c>
      <c r="B45">
        <f t="shared" si="1"/>
        <v>42</v>
      </c>
      <c r="C45">
        <f t="shared" si="10"/>
        <v>0.68054579956846695</v>
      </c>
      <c r="D45" s="4">
        <f>Input!I46</f>
        <v>260.83308357142863</v>
      </c>
      <c r="E45">
        <f t="shared" si="2"/>
        <v>260.07003814285719</v>
      </c>
      <c r="F45">
        <f t="shared" si="9"/>
        <v>1104.3964666970446</v>
      </c>
      <c r="G45">
        <f t="shared" si="5"/>
        <v>712887.11795506952</v>
      </c>
      <c r="H45">
        <f t="shared" si="3"/>
        <v>719408.03276323492</v>
      </c>
      <c r="M45" s="4">
        <f>Input!J46</f>
        <v>9.4927377142857381</v>
      </c>
      <c r="N45">
        <f t="shared" si="6"/>
        <v>9.2547582857143098</v>
      </c>
      <c r="O45">
        <f t="shared" si="7"/>
        <v>32.378928483669704</v>
      </c>
      <c r="P45">
        <f t="shared" si="8"/>
        <v>534.72724734400845</v>
      </c>
      <c r="Q45">
        <f t="shared" si="4"/>
        <v>3.714067816317173</v>
      </c>
    </row>
    <row r="46" spans="1:17" x14ac:dyDescent="0.25">
      <c r="A46">
        <f>Input!G47</f>
        <v>43</v>
      </c>
      <c r="B46">
        <f t="shared" si="1"/>
        <v>43</v>
      </c>
      <c r="C46">
        <f t="shared" si="10"/>
        <v>0.749921135767187</v>
      </c>
      <c r="D46" s="4">
        <f>Input!I47</f>
        <v>270.39381542857143</v>
      </c>
      <c r="E46">
        <f t="shared" si="2"/>
        <v>269.63076999999998</v>
      </c>
      <c r="F46">
        <f t="shared" si="9"/>
        <v>1135.2079758353648</v>
      </c>
      <c r="G46">
        <f t="shared" si="5"/>
        <v>749223.8992617575</v>
      </c>
      <c r="H46">
        <f t="shared" si="3"/>
        <v>772624.74701560254</v>
      </c>
      <c r="M46" s="4">
        <f>Input!J47</f>
        <v>9.5607318571427982</v>
      </c>
      <c r="N46">
        <f t="shared" si="6"/>
        <v>9.3227524285713699</v>
      </c>
      <c r="O46">
        <f t="shared" si="7"/>
        <v>30.811509138320098</v>
      </c>
      <c r="P46">
        <f t="shared" si="8"/>
        <v>461.76666493077096</v>
      </c>
      <c r="Q46">
        <f t="shared" si="4"/>
        <v>3.9807665141683382</v>
      </c>
    </row>
    <row r="47" spans="1:17" x14ac:dyDescent="0.25">
      <c r="A47">
        <f>Input!G48</f>
        <v>44</v>
      </c>
      <c r="B47">
        <f t="shared" si="1"/>
        <v>44</v>
      </c>
      <c r="C47">
        <f t="shared" si="10"/>
        <v>0.81929647196590716</v>
      </c>
      <c r="D47" s="4">
        <f>Input!I48</f>
        <v>279.19527928571432</v>
      </c>
      <c r="E47">
        <f t="shared" si="2"/>
        <v>278.43223385714288</v>
      </c>
      <c r="F47">
        <f t="shared" si="9"/>
        <v>1164.3871661265705</v>
      </c>
      <c r="G47">
        <f t="shared" si="5"/>
        <v>784916.14201252616</v>
      </c>
      <c r="H47">
        <f t="shared" si="3"/>
        <v>824772.64915841783</v>
      </c>
      <c r="M47" s="4">
        <f>Input!J48</f>
        <v>8.8014638571428918</v>
      </c>
      <c r="N47">
        <f t="shared" si="6"/>
        <v>8.5634844285714635</v>
      </c>
      <c r="O47">
        <f t="shared" si="7"/>
        <v>29.179190291205625</v>
      </c>
      <c r="P47">
        <f t="shared" si="8"/>
        <v>425.00732821464857</v>
      </c>
      <c r="Q47">
        <f t="shared" si="4"/>
        <v>1.527492893622316</v>
      </c>
    </row>
    <row r="48" spans="1:17" x14ac:dyDescent="0.25">
      <c r="A48">
        <f>Input!G49</f>
        <v>45</v>
      </c>
      <c r="B48">
        <f t="shared" si="1"/>
        <v>45</v>
      </c>
      <c r="C48">
        <f t="shared" si="10"/>
        <v>0.88867180816462721</v>
      </c>
      <c r="D48" s="4">
        <f>Input!I49</f>
        <v>287.91741671428576</v>
      </c>
      <c r="E48">
        <f t="shared" si="2"/>
        <v>287.15437128571432</v>
      </c>
      <c r="F48">
        <f t="shared" si="9"/>
        <v>1191.8878358271679</v>
      </c>
      <c r="G48">
        <f t="shared" si="5"/>
        <v>818542.64186118171</v>
      </c>
      <c r="H48">
        <f t="shared" si="3"/>
        <v>875479.49937606626</v>
      </c>
      <c r="M48" s="4">
        <f>Input!J49</f>
        <v>8.7221374285714433</v>
      </c>
      <c r="N48">
        <f t="shared" si="6"/>
        <v>8.484158000000015</v>
      </c>
      <c r="O48">
        <f t="shared" si="7"/>
        <v>27.500669700597477</v>
      </c>
      <c r="P48">
        <f t="shared" si="8"/>
        <v>361.62771725896016</v>
      </c>
      <c r="Q48">
        <f t="shared" si="4"/>
        <v>1.3377036802557549</v>
      </c>
    </row>
    <row r="49" spans="1:17" x14ac:dyDescent="0.25">
      <c r="A49">
        <f>Input!G50</f>
        <v>46</v>
      </c>
      <c r="B49">
        <f t="shared" si="1"/>
        <v>46</v>
      </c>
      <c r="C49">
        <f t="shared" si="10"/>
        <v>0.95804714436334737</v>
      </c>
      <c r="D49" s="4">
        <f>Input!I50</f>
        <v>296.83975914285713</v>
      </c>
      <c r="E49">
        <f t="shared" si="2"/>
        <v>296.07671371428569</v>
      </c>
      <c r="F49">
        <f t="shared" si="9"/>
        <v>1217.6820957361654</v>
      </c>
      <c r="G49">
        <f t="shared" si="5"/>
        <v>849356.48017169477</v>
      </c>
      <c r="H49">
        <f t="shared" si="3"/>
        <v>924414.70527437888</v>
      </c>
      <c r="M49" s="4">
        <f>Input!J50</f>
        <v>8.9223424285713691</v>
      </c>
      <c r="N49">
        <f t="shared" si="6"/>
        <v>8.6843629999999408</v>
      </c>
      <c r="O49">
        <f t="shared" si="7"/>
        <v>25.794259908997358</v>
      </c>
      <c r="P49">
        <f t="shared" si="8"/>
        <v>292.74857223651935</v>
      </c>
      <c r="Q49">
        <f t="shared" si="4"/>
        <v>1.8408964871263227</v>
      </c>
    </row>
    <row r="50" spans="1:17" x14ac:dyDescent="0.25">
      <c r="A50">
        <f>Input!G51</f>
        <v>47</v>
      </c>
      <c r="B50">
        <f t="shared" si="1"/>
        <v>47</v>
      </c>
      <c r="C50">
        <f t="shared" si="10"/>
        <v>1.0274224805620675</v>
      </c>
      <c r="D50" s="4">
        <f>Input!I51</f>
        <v>306.17384385714286</v>
      </c>
      <c r="E50">
        <f t="shared" si="2"/>
        <v>305.41079842857141</v>
      </c>
      <c r="F50">
        <f t="shared" si="9"/>
        <v>1241.7596650121263</v>
      </c>
      <c r="G50">
        <f t="shared" si="5"/>
        <v>876749.19995230797</v>
      </c>
      <c r="H50">
        <f t="shared" si="3"/>
        <v>971293.90887041437</v>
      </c>
      <c r="M50" s="4">
        <f>Input!J51</f>
        <v>9.3340847142857228</v>
      </c>
      <c r="N50">
        <f t="shared" si="6"/>
        <v>9.0961052857142946</v>
      </c>
      <c r="O50">
        <f t="shared" si="7"/>
        <v>24.077569275961082</v>
      </c>
      <c r="P50">
        <f t="shared" si="8"/>
        <v>224.44426329106119</v>
      </c>
      <c r="Q50">
        <f t="shared" si="4"/>
        <v>3.1277291038193442</v>
      </c>
    </row>
    <row r="51" spans="1:17" x14ac:dyDescent="0.25">
      <c r="A51">
        <f>Input!G52</f>
        <v>48</v>
      </c>
      <c r="B51">
        <f t="shared" si="1"/>
        <v>48</v>
      </c>
      <c r="C51">
        <f t="shared" si="10"/>
        <v>1.0967978167607877</v>
      </c>
      <c r="D51" s="4">
        <f>Input!I52</f>
        <v>315.11129614285721</v>
      </c>
      <c r="E51">
        <f t="shared" si="2"/>
        <v>314.34825071428577</v>
      </c>
      <c r="F51">
        <f t="shared" si="9"/>
        <v>1264.126883419892</v>
      </c>
      <c r="G51">
        <f t="shared" si="5"/>
        <v>902079.4511441309</v>
      </c>
      <c r="H51">
        <f t="shared" si="3"/>
        <v>1015881.8875186073</v>
      </c>
      <c r="M51" s="4">
        <f>Input!J52</f>
        <v>8.9374522857143575</v>
      </c>
      <c r="N51">
        <f t="shared" si="6"/>
        <v>8.6994728571429292</v>
      </c>
      <c r="O51">
        <f t="shared" si="7"/>
        <v>22.367218407765602</v>
      </c>
      <c r="P51">
        <f t="shared" si="8"/>
        <v>186.80726843656586</v>
      </c>
      <c r="Q51">
        <f t="shared" si="4"/>
        <v>1.8821267946404459</v>
      </c>
    </row>
    <row r="52" spans="1:17" x14ac:dyDescent="0.25">
      <c r="A52">
        <f>Input!G53</f>
        <v>49</v>
      </c>
      <c r="B52">
        <f t="shared" si="1"/>
        <v>49</v>
      </c>
      <c r="C52">
        <f t="shared" si="10"/>
        <v>1.1661731529595076</v>
      </c>
      <c r="D52" s="4">
        <f>Input!I53</f>
        <v>323.47079814285723</v>
      </c>
      <c r="E52">
        <f t="shared" si="2"/>
        <v>322.70775271428579</v>
      </c>
      <c r="F52">
        <f t="shared" si="9"/>
        <v>1284.8054811040363</v>
      </c>
      <c r="G52">
        <f t="shared" si="5"/>
        <v>925632.03897271818</v>
      </c>
      <c r="H52">
        <f t="shared" si="3"/>
        <v>1057993.8087414182</v>
      </c>
      <c r="M52" s="4">
        <f>Input!J53</f>
        <v>8.3595020000000204</v>
      </c>
      <c r="N52">
        <f t="shared" si="6"/>
        <v>8.1215225714285921</v>
      </c>
      <c r="O52">
        <f t="shared" si="7"/>
        <v>20.678597684144272</v>
      </c>
      <c r="P52">
        <f t="shared" si="8"/>
        <v>157.68013538638351</v>
      </c>
      <c r="Q52">
        <f t="shared" si="4"/>
        <v>0.63036609397285626</v>
      </c>
    </row>
    <row r="53" spans="1:17" x14ac:dyDescent="0.25">
      <c r="A53">
        <f>Input!G54</f>
        <v>50</v>
      </c>
      <c r="B53">
        <f t="shared" si="1"/>
        <v>50</v>
      </c>
      <c r="C53">
        <f t="shared" si="10"/>
        <v>1.2355484891582278</v>
      </c>
      <c r="D53" s="4">
        <f>Input!I54</f>
        <v>331.41100300000005</v>
      </c>
      <c r="E53">
        <f t="shared" si="2"/>
        <v>330.64795757142861</v>
      </c>
      <c r="F53">
        <f t="shared" si="9"/>
        <v>1303.8311509891228</v>
      </c>
      <c r="G53">
        <f t="shared" si="5"/>
        <v>947085.52795066114</v>
      </c>
      <c r="H53">
        <f t="shared" si="3"/>
        <v>1097494.9462232995</v>
      </c>
      <c r="M53" s="4">
        <f>Input!J54</f>
        <v>7.9402048571428168</v>
      </c>
      <c r="N53">
        <f t="shared" si="6"/>
        <v>7.7022254285713885</v>
      </c>
      <c r="O53">
        <f t="shared" si="7"/>
        <v>19.025669885086476</v>
      </c>
      <c r="P53">
        <f t="shared" si="8"/>
        <v>128.22039435978226</v>
      </c>
      <c r="Q53">
        <f t="shared" si="4"/>
        <v>0.14036924226494576</v>
      </c>
    </row>
    <row r="54" spans="1:17" x14ac:dyDescent="0.25">
      <c r="A54">
        <f>Input!G55</f>
        <v>51</v>
      </c>
      <c r="B54">
        <f t="shared" si="1"/>
        <v>51</v>
      </c>
      <c r="C54">
        <f t="shared" si="10"/>
        <v>1.304923825356948</v>
      </c>
      <c r="D54" s="4">
        <f>Input!I55</f>
        <v>339.25299414285712</v>
      </c>
      <c r="E54">
        <f t="shared" si="2"/>
        <v>338.48994871428567</v>
      </c>
      <c r="F54">
        <f t="shared" si="9"/>
        <v>1321.2519711772511</v>
      </c>
      <c r="G54">
        <f t="shared" si="5"/>
        <v>965821.19279549818</v>
      </c>
      <c r="H54">
        <f t="shared" si="3"/>
        <v>1134299.0189997684</v>
      </c>
      <c r="M54" s="4">
        <f>Input!J55</f>
        <v>7.8419911428570686</v>
      </c>
      <c r="N54">
        <f t="shared" si="6"/>
        <v>7.6040117142856403</v>
      </c>
      <c r="O54">
        <f t="shared" si="7"/>
        <v>17.420820188128243</v>
      </c>
      <c r="P54">
        <f t="shared" si="8"/>
        <v>96.36972861210792</v>
      </c>
      <c r="Q54">
        <f t="shared" si="4"/>
        <v>7.6421904487355641E-2</v>
      </c>
    </row>
    <row r="55" spans="1:17" x14ac:dyDescent="0.25">
      <c r="A55">
        <f>Input!G56</f>
        <v>52</v>
      </c>
      <c r="B55">
        <f t="shared" si="1"/>
        <v>52</v>
      </c>
      <c r="C55">
        <f t="shared" si="10"/>
        <v>1.3742991615556681</v>
      </c>
      <c r="D55" s="4">
        <f>Input!I56</f>
        <v>347.20075385714284</v>
      </c>
      <c r="E55">
        <f t="shared" si="2"/>
        <v>346.4377084285714</v>
      </c>
      <c r="F55">
        <f t="shared" si="9"/>
        <v>1337.1267252902205</v>
      </c>
      <c r="G55">
        <f t="shared" si="5"/>
        <v>981464.72813030099</v>
      </c>
      <c r="H55">
        <f t="shared" si="3"/>
        <v>1168365.3563783069</v>
      </c>
      <c r="M55" s="4">
        <f>Input!J56</f>
        <v>7.9477597142857235</v>
      </c>
      <c r="N55">
        <f t="shared" si="6"/>
        <v>7.7097802857142952</v>
      </c>
      <c r="O55">
        <f t="shared" si="7"/>
        <v>15.874754112969372</v>
      </c>
      <c r="P55">
        <f t="shared" si="8"/>
        <v>66.666797599760415</v>
      </c>
      <c r="Q55">
        <f t="shared" si="4"/>
        <v>0.14608730607526665</v>
      </c>
    </row>
    <row r="56" spans="1:17" x14ac:dyDescent="0.25">
      <c r="A56">
        <f>Input!G57</f>
        <v>53</v>
      </c>
      <c r="B56">
        <f t="shared" si="1"/>
        <v>53</v>
      </c>
      <c r="C56">
        <f t="shared" si="10"/>
        <v>1.4436744977543883</v>
      </c>
      <c r="D56" s="4">
        <f>Input!I57</f>
        <v>355.56025585714281</v>
      </c>
      <c r="E56">
        <f t="shared" si="2"/>
        <v>354.79721042857136</v>
      </c>
      <c r="F56">
        <f t="shared" si="9"/>
        <v>1351.523167693128</v>
      </c>
      <c r="G56">
        <f t="shared" si="5"/>
        <v>993462.63388494682</v>
      </c>
      <c r="H56">
        <f t="shared" si="3"/>
        <v>1199695.1167735523</v>
      </c>
      <c r="M56" s="4">
        <f>Input!J57</f>
        <v>8.3595019999999636</v>
      </c>
      <c r="N56">
        <f t="shared" si="6"/>
        <v>8.1215225714285353</v>
      </c>
      <c r="O56">
        <f t="shared" si="7"/>
        <v>14.396442402907427</v>
      </c>
      <c r="P56">
        <f t="shared" si="8"/>
        <v>39.374618891487081</v>
      </c>
      <c r="Q56">
        <f t="shared" si="4"/>
        <v>0.630366093972766</v>
      </c>
    </row>
    <row r="57" spans="1:17" x14ac:dyDescent="0.25">
      <c r="A57">
        <f>Input!G58</f>
        <v>54</v>
      </c>
      <c r="B57">
        <f t="shared" si="1"/>
        <v>54</v>
      </c>
      <c r="C57">
        <f t="shared" si="10"/>
        <v>1.5130498339531084</v>
      </c>
      <c r="D57" s="4">
        <f>Input!I58</f>
        <v>363.49290585714289</v>
      </c>
      <c r="E57">
        <f t="shared" si="2"/>
        <v>362.72986042857144</v>
      </c>
      <c r="F57">
        <f t="shared" si="9"/>
        <v>1364.5162781019385</v>
      </c>
      <c r="G57">
        <f t="shared" si="5"/>
        <v>1003576.0266348378</v>
      </c>
      <c r="H57">
        <f t="shared" si="3"/>
        <v>1228326.7998842276</v>
      </c>
      <c r="M57" s="4">
        <f>Input!J58</f>
        <v>7.9326500000000806</v>
      </c>
      <c r="N57">
        <f t="shared" si="6"/>
        <v>7.6946705714286523</v>
      </c>
      <c r="O57">
        <f t="shared" si="7"/>
        <v>12.993110408810535</v>
      </c>
      <c r="P57">
        <f t="shared" si="8"/>
        <v>28.073464710355356</v>
      </c>
      <c r="Q57">
        <f t="shared" si="4"/>
        <v>0.13476533018764955</v>
      </c>
    </row>
    <row r="58" spans="1:17" x14ac:dyDescent="0.25">
      <c r="A58">
        <f>Input!G59</f>
        <v>55</v>
      </c>
      <c r="B58">
        <f t="shared" si="1"/>
        <v>55</v>
      </c>
      <c r="C58">
        <f t="shared" si="10"/>
        <v>1.5824251701518284</v>
      </c>
      <c r="D58" s="4">
        <f>Input!I59</f>
        <v>371.68997742857147</v>
      </c>
      <c r="E58">
        <f t="shared" si="2"/>
        <v>370.92693200000002</v>
      </c>
      <c r="F58">
        <f t="shared" si="9"/>
        <v>1376.1865464283712</v>
      </c>
      <c r="G58">
        <f t="shared" si="5"/>
        <v>1010546.8924006774</v>
      </c>
      <c r="H58">
        <f t="shared" si="3"/>
        <v>1254331.2898107271</v>
      </c>
      <c r="M58" s="4">
        <f>Input!J59</f>
        <v>8.1970715714285802</v>
      </c>
      <c r="N58">
        <f t="shared" si="6"/>
        <v>7.9590921428571519</v>
      </c>
      <c r="O58">
        <f t="shared" si="7"/>
        <v>11.670268326432769</v>
      </c>
      <c r="P58">
        <f t="shared" si="8"/>
        <v>13.772828665538881</v>
      </c>
      <c r="Q58">
        <f t="shared" si="4"/>
        <v>0.39882451876249714</v>
      </c>
    </row>
    <row r="59" spans="1:17" x14ac:dyDescent="0.25">
      <c r="A59">
        <f>Input!G60</f>
        <v>56</v>
      </c>
      <c r="B59">
        <f t="shared" si="1"/>
        <v>56</v>
      </c>
      <c r="C59">
        <f t="shared" si="10"/>
        <v>1.6518005063505485</v>
      </c>
      <c r="D59" s="4">
        <f>Input!I60</f>
        <v>380.23079714285717</v>
      </c>
      <c r="E59">
        <f t="shared" si="2"/>
        <v>379.46775171428573</v>
      </c>
      <c r="F59">
        <f t="shared" si="9"/>
        <v>1386.6183240921061</v>
      </c>
      <c r="G59">
        <f t="shared" si="5"/>
        <v>1014352.2754409714</v>
      </c>
      <c r="H59">
        <f t="shared" si="3"/>
        <v>1277806.6537812606</v>
      </c>
      <c r="M59" s="4">
        <f>Input!J60</f>
        <v>8.5408197142857034</v>
      </c>
      <c r="N59">
        <f t="shared" si="6"/>
        <v>8.3028402857142751</v>
      </c>
      <c r="O59">
        <f t="shared" si="7"/>
        <v>10.431777663734952</v>
      </c>
      <c r="P59">
        <f t="shared" si="8"/>
        <v>4.5323743595335531</v>
      </c>
      <c r="Q59">
        <f t="shared" si="4"/>
        <v>0.95115877360045531</v>
      </c>
    </row>
    <row r="60" spans="1:17" x14ac:dyDescent="0.25">
      <c r="A60">
        <f>Input!G61</f>
        <v>57</v>
      </c>
      <c r="B60">
        <f t="shared" si="1"/>
        <v>57</v>
      </c>
      <c r="C60">
        <f t="shared" si="10"/>
        <v>1.7211758425492687</v>
      </c>
      <c r="D60" s="4">
        <f>Input!I61</f>
        <v>388.8282785714286</v>
      </c>
      <c r="E60">
        <f t="shared" si="2"/>
        <v>388.06523314285715</v>
      </c>
      <c r="F60">
        <f t="shared" si="9"/>
        <v>1395.8982726917445</v>
      </c>
      <c r="G60">
        <f t="shared" si="5"/>
        <v>1015727.4356063493</v>
      </c>
      <c r="H60">
        <f t="shared" si="3"/>
        <v>1298872.8994938675</v>
      </c>
      <c r="M60" s="4">
        <f>Input!J61</f>
        <v>8.5974814285714274</v>
      </c>
      <c r="N60">
        <f t="shared" si="6"/>
        <v>8.3595019999999991</v>
      </c>
      <c r="O60">
        <f t="shared" si="7"/>
        <v>9.2799485996384181</v>
      </c>
      <c r="P60">
        <f t="shared" si="8"/>
        <v>0.84722194278592799</v>
      </c>
      <c r="Q60">
        <f t="shared" si="4"/>
        <v>1.0648906819981596</v>
      </c>
    </row>
    <row r="61" spans="1:17" x14ac:dyDescent="0.25">
      <c r="A61">
        <f>Input!G62</f>
        <v>58</v>
      </c>
      <c r="B61">
        <f t="shared" si="1"/>
        <v>58</v>
      </c>
      <c r="C61">
        <f t="shared" si="10"/>
        <v>1.7905511787479889</v>
      </c>
      <c r="D61" s="4">
        <f>Input!I62</f>
        <v>397.52775128571426</v>
      </c>
      <c r="E61">
        <f t="shared" si="2"/>
        <v>396.76470585714281</v>
      </c>
      <c r="F61">
        <f t="shared" si="9"/>
        <v>1404.1139351357263</v>
      </c>
      <c r="G61">
        <f t="shared" si="5"/>
        <v>1014752.469728156</v>
      </c>
      <c r="H61">
        <f t="shared" si="3"/>
        <v>1317666.8662316054</v>
      </c>
      <c r="M61" s="4">
        <f>Input!J62</f>
        <v>8.6994727142856618</v>
      </c>
      <c r="N61">
        <f t="shared" si="6"/>
        <v>8.4614932857142335</v>
      </c>
      <c r="O61">
        <f t="shared" si="7"/>
        <v>8.2156624439816159</v>
      </c>
      <c r="P61">
        <f t="shared" si="8"/>
        <v>6.043280274696728E-2</v>
      </c>
      <c r="Q61">
        <f t="shared" si="4"/>
        <v>1.285789742008125</v>
      </c>
    </row>
    <row r="62" spans="1:17" x14ac:dyDescent="0.25">
      <c r="A62">
        <f>Input!G63</f>
        <v>59</v>
      </c>
      <c r="B62">
        <f t="shared" si="1"/>
        <v>59</v>
      </c>
      <c r="C62">
        <f t="shared" si="10"/>
        <v>1.859926514946709</v>
      </c>
      <c r="D62" s="4">
        <f>Input!I63</f>
        <v>406.29144057142861</v>
      </c>
      <c r="E62">
        <f t="shared" si="2"/>
        <v>405.52839514285716</v>
      </c>
      <c r="F62">
        <f t="shared" si="9"/>
        <v>1411.3524483483563</v>
      </c>
      <c r="G62">
        <f t="shared" si="5"/>
        <v>1011682.026006739</v>
      </c>
      <c r="H62">
        <f t="shared" si="3"/>
        <v>1334337.3933685671</v>
      </c>
      <c r="M62" s="4">
        <f>Input!J63</f>
        <v>8.7636892857143494</v>
      </c>
      <c r="N62">
        <f t="shared" si="6"/>
        <v>8.5257098571429211</v>
      </c>
      <c r="O62">
        <f t="shared" si="7"/>
        <v>7.2385132126301741</v>
      </c>
      <c r="P62">
        <f t="shared" si="8"/>
        <v>1.6568752016448751</v>
      </c>
      <c r="Q62">
        <f t="shared" si="4"/>
        <v>1.4355472788310595</v>
      </c>
    </row>
    <row r="63" spans="1:17" x14ac:dyDescent="0.25">
      <c r="A63">
        <f>Input!G64</f>
        <v>60</v>
      </c>
      <c r="B63">
        <f t="shared" si="1"/>
        <v>60</v>
      </c>
      <c r="C63">
        <f t="shared" si="10"/>
        <v>1.929301851145429</v>
      </c>
      <c r="D63" s="4">
        <f>Input!I64</f>
        <v>415.69729685714282</v>
      </c>
      <c r="E63">
        <f t="shared" si="2"/>
        <v>414.93425142857137</v>
      </c>
      <c r="F63">
        <f t="shared" si="9"/>
        <v>1417.6994107215312</v>
      </c>
      <c r="G63">
        <f t="shared" si="5"/>
        <v>1005537.9646918352</v>
      </c>
      <c r="H63">
        <f t="shared" si="3"/>
        <v>1349040.8769472425</v>
      </c>
      <c r="M63" s="4">
        <f>Input!J64</f>
        <v>9.4058562857142078</v>
      </c>
      <c r="N63">
        <f t="shared" si="6"/>
        <v>9.1678768571427796</v>
      </c>
      <c r="O63">
        <f t="shared" si="7"/>
        <v>6.3469623731747564</v>
      </c>
      <c r="P63">
        <f t="shared" si="8"/>
        <v>7.9575585258605779</v>
      </c>
      <c r="Q63">
        <f t="shared" si="4"/>
        <v>3.3867418643464773</v>
      </c>
    </row>
    <row r="64" spans="1:17" x14ac:dyDescent="0.25">
      <c r="A64">
        <f>Input!G65</f>
        <v>61</v>
      </c>
      <c r="B64">
        <f t="shared" si="1"/>
        <v>61</v>
      </c>
      <c r="C64">
        <f t="shared" si="10"/>
        <v>1.9986771873441491</v>
      </c>
      <c r="D64" s="4">
        <f>Input!I65</f>
        <v>425.00493942857145</v>
      </c>
      <c r="E64">
        <f t="shared" si="2"/>
        <v>424.241894</v>
      </c>
      <c r="F64">
        <f t="shared" si="9"/>
        <v>1423.237911789678</v>
      </c>
      <c r="G64">
        <f t="shared" si="5"/>
        <v>997993.04355963471</v>
      </c>
      <c r="H64">
        <f t="shared" si="3"/>
        <v>1361937.292637693</v>
      </c>
      <c r="M64" s="4">
        <f>Input!J65</f>
        <v>9.3076425714286302</v>
      </c>
      <c r="N64">
        <f t="shared" si="6"/>
        <v>9.0696631428572019</v>
      </c>
      <c r="O64">
        <f t="shared" si="7"/>
        <v>5.5385010681468234</v>
      </c>
      <c r="P64">
        <f t="shared" si="8"/>
        <v>12.469105597872904</v>
      </c>
      <c r="Q64">
        <f t="shared" si="4"/>
        <v>3.0349003852730627</v>
      </c>
    </row>
    <row r="65" spans="1:17" x14ac:dyDescent="0.25">
      <c r="A65">
        <f>Input!G66</f>
        <v>62</v>
      </c>
      <c r="B65">
        <f t="shared" si="1"/>
        <v>62</v>
      </c>
      <c r="C65">
        <f t="shared" si="10"/>
        <v>2.0680525235428693</v>
      </c>
      <c r="D65" s="4">
        <f>Input!I66</f>
        <v>434.70543700000002</v>
      </c>
      <c r="E65">
        <f t="shared" si="2"/>
        <v>433.94239157142857</v>
      </c>
      <c r="F65">
        <f t="shared" si="9"/>
        <v>1428.0477263401178</v>
      </c>
      <c r="G65">
        <f t="shared" si="5"/>
        <v>988245.41661556787</v>
      </c>
      <c r="H65">
        <f t="shared" si="3"/>
        <v>1373186.733151766</v>
      </c>
      <c r="M65" s="4">
        <f>Input!J66</f>
        <v>9.7004975714285706</v>
      </c>
      <c r="N65">
        <f t="shared" si="6"/>
        <v>9.4625181428571423</v>
      </c>
      <c r="O65">
        <f t="shared" si="7"/>
        <v>4.8098145504397731</v>
      </c>
      <c r="P65">
        <f t="shared" si="8"/>
        <v>21.647650718893491</v>
      </c>
      <c r="Q65">
        <f t="shared" si="4"/>
        <v>4.5580181156401656</v>
      </c>
    </row>
    <row r="66" spans="1:17" x14ac:dyDescent="0.25">
      <c r="A66">
        <f>Input!G67</f>
        <v>63</v>
      </c>
      <c r="B66">
        <f t="shared" si="1"/>
        <v>63</v>
      </c>
      <c r="C66">
        <f t="shared" si="10"/>
        <v>2.1374278597415892</v>
      </c>
      <c r="D66" s="4">
        <f>Input!I67</f>
        <v>444.71568571428571</v>
      </c>
      <c r="E66">
        <f t="shared" si="2"/>
        <v>443.95264028571427</v>
      </c>
      <c r="F66">
        <f t="shared" si="9"/>
        <v>1432.2046704719432</v>
      </c>
      <c r="G66">
        <f t="shared" si="5"/>
        <v>976642.07516720309</v>
      </c>
      <c r="H66">
        <f t="shared" si="3"/>
        <v>1382946.4812212833</v>
      </c>
      <c r="M66" s="4">
        <f>Input!J67</f>
        <v>10.010248714285694</v>
      </c>
      <c r="N66">
        <f t="shared" si="6"/>
        <v>9.7722692857142661</v>
      </c>
      <c r="O66">
        <f t="shared" si="7"/>
        <v>4.156944131825365</v>
      </c>
      <c r="P66">
        <f t="shared" si="8"/>
        <v>31.531876583897411</v>
      </c>
      <c r="Q66">
        <f t="shared" si="4"/>
        <v>5.9765712505001396</v>
      </c>
    </row>
    <row r="67" spans="1:17" x14ac:dyDescent="0.25">
      <c r="A67">
        <f>Input!G68</f>
        <v>64</v>
      </c>
      <c r="B67">
        <f t="shared" si="1"/>
        <v>64</v>
      </c>
      <c r="C67">
        <f t="shared" ref="C67:C84" si="11">((B67-$Y$3)/$Z$3)</f>
        <v>2.2068031959403096</v>
      </c>
      <c r="D67" s="4">
        <f>Input!I68</f>
        <v>454.55972657142854</v>
      </c>
      <c r="E67">
        <f t="shared" si="2"/>
        <v>453.7966811428571</v>
      </c>
      <c r="F67">
        <f t="shared" si="9"/>
        <v>1435.780113082503</v>
      </c>
      <c r="G67">
        <f t="shared" si="5"/>
        <v>964291.46060396521</v>
      </c>
      <c r="H67">
        <f t="shared" si="3"/>
        <v>1391368.6162835092</v>
      </c>
      <c r="M67" s="4">
        <f>Input!J68</f>
        <v>9.8440408571428293</v>
      </c>
      <c r="N67">
        <f t="shared" si="6"/>
        <v>9.606061428571401</v>
      </c>
      <c r="O67">
        <f t="shared" si="7"/>
        <v>3.5754426105598722</v>
      </c>
      <c r="P67">
        <f t="shared" si="8"/>
        <v>36.368363328154771</v>
      </c>
      <c r="Q67">
        <f t="shared" si="4"/>
        <v>5.1915387108192013</v>
      </c>
    </row>
    <row r="68" spans="1:17" x14ac:dyDescent="0.25">
      <c r="A68">
        <f>Input!G69</f>
        <v>65</v>
      </c>
      <c r="B68">
        <f t="shared" ref="B68:B84" si="12">A68-$A$3</f>
        <v>65</v>
      </c>
      <c r="C68">
        <f t="shared" si="11"/>
        <v>2.2761785321390295</v>
      </c>
      <c r="D68" s="4">
        <f>Input!I69</f>
        <v>464.12801328571419</v>
      </c>
      <c r="E68">
        <f t="shared" ref="E68:E84" si="13">D68-$D$3</f>
        <v>463.36496785714274</v>
      </c>
      <c r="F68">
        <f t="shared" si="9"/>
        <v>1438.8406329514683</v>
      </c>
      <c r="G68">
        <f t="shared" si="5"/>
        <v>951552.77319121663</v>
      </c>
      <c r="H68">
        <f t="shared" ref="H68:H84" si="14">(F68-$I$4)^2</f>
        <v>1398598.1344009575</v>
      </c>
      <c r="M68" s="4">
        <f>Input!J69</f>
        <v>9.568286714285648</v>
      </c>
      <c r="N68">
        <f t="shared" si="6"/>
        <v>9.3303072857142197</v>
      </c>
      <c r="O68">
        <f t="shared" si="7"/>
        <v>3.0605198689651996</v>
      </c>
      <c r="P68">
        <f t="shared" si="8"/>
        <v>39.310234251224351</v>
      </c>
      <c r="Q68">
        <f t="shared" ref="Q68:Q84" si="15">(N68-$R$4)^2</f>
        <v>4.0109702779408778</v>
      </c>
    </row>
    <row r="69" spans="1:17" x14ac:dyDescent="0.25">
      <c r="A69">
        <f>Input!G70</f>
        <v>66</v>
      </c>
      <c r="B69">
        <f t="shared" si="12"/>
        <v>66</v>
      </c>
      <c r="C69">
        <f t="shared" si="11"/>
        <v>2.3455538683377499</v>
      </c>
      <c r="D69" s="4">
        <f>Input!I70</f>
        <v>473.79451385714276</v>
      </c>
      <c r="E69">
        <f t="shared" si="13"/>
        <v>473.03146842857132</v>
      </c>
      <c r="F69">
        <f t="shared" si="9"/>
        <v>1441.4478090311959</v>
      </c>
      <c r="G69">
        <f t="shared" ref="G69:G84" si="16">(E69-F69)^2</f>
        <v>937830.20874617854</v>
      </c>
      <c r="H69">
        <f t="shared" si="14"/>
        <v>1404771.5467097908</v>
      </c>
      <c r="M69" s="4">
        <f>Input!J70</f>
        <v>9.6665005714285712</v>
      </c>
      <c r="N69">
        <f t="shared" ref="N69:N84" si="17">M69-$M$3</f>
        <v>9.4285211428571429</v>
      </c>
      <c r="O69">
        <f t="shared" ref="O69:O84" si="18">$X$3*((1/$Z$3)*(1/SQRT(2*PI()))*EXP(-1*C69*C69/2))</f>
        <v>2.6071760797275747</v>
      </c>
      <c r="P69">
        <f t="shared" ref="P69:P84" si="19">(N69-O69)^2</f>
        <v>46.530748470282134</v>
      </c>
      <c r="Q69">
        <f t="shared" si="15"/>
        <v>4.414010016041388</v>
      </c>
    </row>
    <row r="70" spans="1:17" x14ac:dyDescent="0.25">
      <c r="A70">
        <f>Input!G71</f>
        <v>67</v>
      </c>
      <c r="B70">
        <f t="shared" si="12"/>
        <v>67</v>
      </c>
      <c r="C70">
        <f t="shared" si="11"/>
        <v>2.4149292045364699</v>
      </c>
      <c r="D70" s="4">
        <f>Input!I71</f>
        <v>482.66019457142858</v>
      </c>
      <c r="E70">
        <f t="shared" si="13"/>
        <v>481.89714914285713</v>
      </c>
      <c r="F70">
        <f t="shared" ref="F70:F84" si="20">F69+O70</f>
        <v>1443.6581297286602</v>
      </c>
      <c r="G70">
        <f t="shared" si="16"/>
        <v>924984.18377736548</v>
      </c>
      <c r="H70">
        <f t="shared" si="14"/>
        <v>1410015.9116271855</v>
      </c>
      <c r="M70" s="4">
        <f>Input!J71</f>
        <v>8.8656807142858156</v>
      </c>
      <c r="N70">
        <f t="shared" si="17"/>
        <v>8.6277012857143873</v>
      </c>
      <c r="O70">
        <f t="shared" si="18"/>
        <v>2.2103206974642737</v>
      </c>
      <c r="P70">
        <f t="shared" si="19"/>
        <v>41.182773614449367</v>
      </c>
      <c r="Q70">
        <f t="shared" si="15"/>
        <v>1.6903502163999193</v>
      </c>
    </row>
    <row r="71" spans="1:17" x14ac:dyDescent="0.25">
      <c r="A71">
        <f>Input!G72</f>
        <v>68</v>
      </c>
      <c r="B71">
        <f t="shared" si="12"/>
        <v>68</v>
      </c>
      <c r="C71">
        <f t="shared" si="11"/>
        <v>2.4843045407351902</v>
      </c>
      <c r="D71" s="4">
        <f>Input!I72</f>
        <v>492.23603614285719</v>
      </c>
      <c r="E71">
        <f t="shared" si="13"/>
        <v>491.47299071428574</v>
      </c>
      <c r="F71">
        <f t="shared" si="20"/>
        <v>1445.523005840422</v>
      </c>
      <c r="G71">
        <f t="shared" si="16"/>
        <v>910211.43136218085</v>
      </c>
      <c r="H71">
        <f t="shared" si="14"/>
        <v>1414448.2497595819</v>
      </c>
      <c r="M71" s="4">
        <f>Input!J72</f>
        <v>9.5758415714286116</v>
      </c>
      <c r="N71">
        <f t="shared" si="17"/>
        <v>9.3378621428571833</v>
      </c>
      <c r="O71">
        <f t="shared" si="18"/>
        <v>1.8648761117617454</v>
      </c>
      <c r="P71">
        <f t="shared" si="19"/>
        <v>55.845520220947549</v>
      </c>
      <c r="Q71">
        <f t="shared" si="15"/>
        <v>4.0412881934467713</v>
      </c>
    </row>
    <row r="72" spans="1:17" x14ac:dyDescent="0.25">
      <c r="A72">
        <f>Input!G73</f>
        <v>69</v>
      </c>
      <c r="B72">
        <f t="shared" si="12"/>
        <v>69</v>
      </c>
      <c r="C72">
        <f t="shared" si="11"/>
        <v>2.5536798769339102</v>
      </c>
      <c r="D72" s="4">
        <f>Input!I73</f>
        <v>501.78543557142854</v>
      </c>
      <c r="E72">
        <f t="shared" si="13"/>
        <v>501.02239014285709</v>
      </c>
      <c r="F72">
        <f t="shared" si="20"/>
        <v>1447.0888713173119</v>
      </c>
      <c r="G72">
        <f t="shared" si="16"/>
        <v>895041.78680181503</v>
      </c>
      <c r="H72">
        <f t="shared" si="14"/>
        <v>1418175.2874340422</v>
      </c>
      <c r="M72" s="4">
        <f>Input!J73</f>
        <v>9.5493994285713484</v>
      </c>
      <c r="N72">
        <f t="shared" si="17"/>
        <v>9.3114199999999201</v>
      </c>
      <c r="O72">
        <f t="shared" si="18"/>
        <v>1.5658654768900024</v>
      </c>
      <c r="P72">
        <f t="shared" si="19"/>
        <v>59.993614870468498</v>
      </c>
      <c r="Q72">
        <f t="shared" si="15"/>
        <v>3.9356743361933058</v>
      </c>
    </row>
    <row r="73" spans="1:17" x14ac:dyDescent="0.25">
      <c r="A73">
        <f>Input!G74</f>
        <v>70</v>
      </c>
      <c r="B73">
        <f t="shared" si="12"/>
        <v>70</v>
      </c>
      <c r="C73">
        <f t="shared" si="11"/>
        <v>2.6230552131326301</v>
      </c>
      <c r="D73" s="4">
        <f>Input!I74</f>
        <v>511.61814400000009</v>
      </c>
      <c r="E73">
        <f t="shared" si="13"/>
        <v>510.85509857142864</v>
      </c>
      <c r="F73">
        <f t="shared" si="20"/>
        <v>1448.3973561124722</v>
      </c>
      <c r="G73">
        <f t="shared" si="16"/>
        <v>878985.4846751563</v>
      </c>
      <c r="H73">
        <f t="shared" si="14"/>
        <v>1421293.4744612516</v>
      </c>
      <c r="M73" s="4">
        <f>Input!J74</f>
        <v>9.83270842857155</v>
      </c>
      <c r="N73">
        <f t="shared" si="17"/>
        <v>9.5947290000001217</v>
      </c>
      <c r="O73">
        <f t="shared" si="18"/>
        <v>1.3084847951601408</v>
      </c>
      <c r="P73">
        <f t="shared" si="19"/>
        <v>68.66184302224417</v>
      </c>
      <c r="Q73">
        <f t="shared" si="15"/>
        <v>5.1400253748326437</v>
      </c>
    </row>
    <row r="74" spans="1:17" x14ac:dyDescent="0.25">
      <c r="A74">
        <f>Input!G75</f>
        <v>71</v>
      </c>
      <c r="B74">
        <f t="shared" si="12"/>
        <v>71</v>
      </c>
      <c r="C74">
        <f t="shared" si="11"/>
        <v>2.6924305493313505</v>
      </c>
      <c r="D74" s="4">
        <f>Input!I75</f>
        <v>521.71905142857145</v>
      </c>
      <c r="E74">
        <f t="shared" si="13"/>
        <v>520.956006</v>
      </c>
      <c r="F74">
        <f t="shared" si="20"/>
        <v>1449.4855159171548</v>
      </c>
      <c r="G74">
        <f t="shared" si="16"/>
        <v>862167.0507869916</v>
      </c>
      <c r="H74">
        <f t="shared" si="14"/>
        <v>1423889.223558866</v>
      </c>
      <c r="M74" s="4">
        <f>Input!J75</f>
        <v>10.100907428571361</v>
      </c>
      <c r="N74">
        <f t="shared" si="17"/>
        <v>9.8629279999999326</v>
      </c>
      <c r="O74">
        <f t="shared" si="18"/>
        <v>1.0881598046826371</v>
      </c>
      <c r="P74">
        <f t="shared" si="19"/>
        <v>76.996556881551967</v>
      </c>
      <c r="Q74">
        <f t="shared" si="15"/>
        <v>6.4280574586452159</v>
      </c>
    </row>
    <row r="75" spans="1:17" x14ac:dyDescent="0.25">
      <c r="A75">
        <f>Input!G76</f>
        <v>72</v>
      </c>
      <c r="B75">
        <f t="shared" si="12"/>
        <v>72</v>
      </c>
      <c r="C75">
        <f t="shared" si="11"/>
        <v>2.7618058855300704</v>
      </c>
      <c r="D75" s="4">
        <f>Input!I76</f>
        <v>532.28458557142858</v>
      </c>
      <c r="E75">
        <f t="shared" si="13"/>
        <v>531.52154014285713</v>
      </c>
      <c r="F75">
        <f t="shared" si="20"/>
        <v>1450.3861045200247</v>
      </c>
      <c r="G75">
        <f t="shared" si="16"/>
        <v>844312.08766804182</v>
      </c>
      <c r="H75">
        <f t="shared" si="14"/>
        <v>1426039.3222717622</v>
      </c>
      <c r="M75" s="4">
        <f>Input!J76</f>
        <v>10.565534142857132</v>
      </c>
      <c r="N75">
        <f t="shared" si="17"/>
        <v>10.327554714285704</v>
      </c>
      <c r="O75">
        <f t="shared" si="18"/>
        <v>0.90058860286986686</v>
      </c>
      <c r="P75">
        <f t="shared" si="19"/>
        <v>88.867690065782625</v>
      </c>
      <c r="Q75">
        <f t="shared" si="15"/>
        <v>8.9999287213953707</v>
      </c>
    </row>
    <row r="76" spans="1:17" x14ac:dyDescent="0.25">
      <c r="A76">
        <f>Input!G77</f>
        <v>73</v>
      </c>
      <c r="B76">
        <f t="shared" si="12"/>
        <v>73</v>
      </c>
      <c r="C76">
        <f t="shared" si="11"/>
        <v>2.8311812217287908</v>
      </c>
      <c r="D76" s="4">
        <f>Input!I77</f>
        <v>542.65746971428575</v>
      </c>
      <c r="E76">
        <f t="shared" si="13"/>
        <v>541.89442428571431</v>
      </c>
      <c r="F76">
        <f t="shared" si="20"/>
        <v>1451.1278757441062</v>
      </c>
      <c r="G76">
        <f t="shared" si="16"/>
        <v>826705.46925093979</v>
      </c>
      <c r="H76">
        <f t="shared" si="14"/>
        <v>1427811.4727252291</v>
      </c>
      <c r="M76" s="4">
        <f>Input!J77</f>
        <v>10.372884142857174</v>
      </c>
      <c r="N76">
        <f t="shared" si="17"/>
        <v>10.134904714285746</v>
      </c>
      <c r="O76">
        <f t="shared" si="18"/>
        <v>0.74177122408142371</v>
      </c>
      <c r="P76">
        <f t="shared" si="19"/>
        <v>88.230956764798037</v>
      </c>
      <c r="Q76">
        <f t="shared" si="15"/>
        <v>7.8811473211790641</v>
      </c>
    </row>
    <row r="77" spans="1:17" x14ac:dyDescent="0.25">
      <c r="A77">
        <f>Input!G78</f>
        <v>74</v>
      </c>
      <c r="B77">
        <f t="shared" si="12"/>
        <v>74</v>
      </c>
      <c r="C77">
        <f t="shared" si="11"/>
        <v>2.9005565579275108</v>
      </c>
      <c r="D77" s="4">
        <f>Input!I78</f>
        <v>553.25700100000006</v>
      </c>
      <c r="E77">
        <f t="shared" si="13"/>
        <v>552.49395557142861</v>
      </c>
      <c r="F77">
        <f t="shared" si="20"/>
        <v>1451.7359033312644</v>
      </c>
      <c r="G77">
        <f t="shared" si="16"/>
        <v>808636.0806109031</v>
      </c>
      <c r="H77">
        <f t="shared" si="14"/>
        <v>1429264.9197072743</v>
      </c>
      <c r="M77" s="4">
        <f>Input!J78</f>
        <v>10.599531285714306</v>
      </c>
      <c r="N77">
        <f t="shared" si="17"/>
        <v>10.361551857142878</v>
      </c>
      <c r="O77">
        <f t="shared" si="18"/>
        <v>0.60802758715820693</v>
      </c>
      <c r="P77">
        <f t="shared" si="19"/>
        <v>95.131235685180016</v>
      </c>
      <c r="Q77">
        <f t="shared" si="15"/>
        <v>9.2050665765029667</v>
      </c>
    </row>
    <row r="78" spans="1:17" x14ac:dyDescent="0.25">
      <c r="A78">
        <f>Input!G79</f>
        <v>75</v>
      </c>
      <c r="B78">
        <f t="shared" si="12"/>
        <v>75</v>
      </c>
      <c r="C78">
        <f t="shared" si="11"/>
        <v>2.9699318941262307</v>
      </c>
      <c r="D78" s="4">
        <f>Input!I79</f>
        <v>563.58455571428578</v>
      </c>
      <c r="E78">
        <f t="shared" si="13"/>
        <v>562.82151028571434</v>
      </c>
      <c r="F78">
        <f t="shared" si="20"/>
        <v>1452.2319086746124</v>
      </c>
      <c r="G78">
        <f t="shared" si="16"/>
        <v>791050.85676229838</v>
      </c>
      <c r="H78">
        <f t="shared" si="14"/>
        <v>1430451.1330375527</v>
      </c>
      <c r="M78" s="4">
        <f>Input!J79</f>
        <v>10.327554714285725</v>
      </c>
      <c r="N78">
        <f t="shared" si="17"/>
        <v>10.089575285714297</v>
      </c>
      <c r="O78">
        <f t="shared" si="18"/>
        <v>0.49600534334819307</v>
      </c>
      <c r="P78">
        <f t="shared" si="19"/>
        <v>92.036584239070365</v>
      </c>
      <c r="Q78">
        <f t="shared" si="15"/>
        <v>7.6286920126818298</v>
      </c>
    </row>
    <row r="79" spans="1:17" x14ac:dyDescent="0.25">
      <c r="A79">
        <f>Input!G80</f>
        <v>76</v>
      </c>
      <c r="B79">
        <f t="shared" si="12"/>
        <v>76</v>
      </c>
      <c r="C79">
        <f t="shared" si="11"/>
        <v>3.0393072303249511</v>
      </c>
      <c r="D79" s="4">
        <f>Input!I80</f>
        <v>573.71568285714295</v>
      </c>
      <c r="E79">
        <f t="shared" si="13"/>
        <v>572.95263742857151</v>
      </c>
      <c r="F79">
        <f t="shared" si="20"/>
        <v>1452.6345878714303</v>
      </c>
      <c r="G79">
        <f t="shared" si="16"/>
        <v>773840.33393495227</v>
      </c>
      <c r="H79">
        <f t="shared" si="14"/>
        <v>1431414.5156556864</v>
      </c>
      <c r="M79" s="4">
        <f>Input!J80</f>
        <v>10.131127142857167</v>
      </c>
      <c r="N79">
        <f t="shared" si="17"/>
        <v>9.8931477142857389</v>
      </c>
      <c r="O79">
        <f t="shared" si="18"/>
        <v>0.40267919681786923</v>
      </c>
      <c r="P79">
        <f t="shared" si="19"/>
        <v>90.068992681048783</v>
      </c>
      <c r="Q79">
        <f t="shared" si="15"/>
        <v>6.5822064843732546</v>
      </c>
    </row>
    <row r="80" spans="1:17" x14ac:dyDescent="0.25">
      <c r="A80">
        <f>Input!G81</f>
        <v>77</v>
      </c>
      <c r="B80">
        <f t="shared" si="12"/>
        <v>77</v>
      </c>
      <c r="C80">
        <f t="shared" si="11"/>
        <v>3.108682566523671</v>
      </c>
      <c r="D80" s="4">
        <f>Input!I81</f>
        <v>583.29530185714282</v>
      </c>
      <c r="E80">
        <f t="shared" si="13"/>
        <v>582.53225642857137</v>
      </c>
      <c r="F80">
        <f t="shared" si="20"/>
        <v>1452.9599311210654</v>
      </c>
      <c r="G80">
        <f t="shared" si="16"/>
        <v>757644.33687058231</v>
      </c>
      <c r="H80">
        <f t="shared" si="14"/>
        <v>1432193.1141320062</v>
      </c>
      <c r="M80" s="4">
        <f>Input!J81</f>
        <v>9.579618999999866</v>
      </c>
      <c r="N80">
        <f t="shared" si="17"/>
        <v>9.3416395714284377</v>
      </c>
      <c r="O80">
        <f t="shared" si="18"/>
        <v>0.32534324963513628</v>
      </c>
      <c r="P80">
        <f t="shared" si="19"/>
        <v>81.293599362383418</v>
      </c>
      <c r="Q80">
        <f t="shared" si="15"/>
        <v>4.0564899580986404</v>
      </c>
    </row>
    <row r="81" spans="1:17" x14ac:dyDescent="0.25">
      <c r="A81">
        <f>Input!G82</f>
        <v>78</v>
      </c>
      <c r="B81">
        <f t="shared" si="12"/>
        <v>78</v>
      </c>
      <c r="C81">
        <f t="shared" si="11"/>
        <v>3.1780579027223914</v>
      </c>
      <c r="D81" s="4">
        <f>Input!I82</f>
        <v>593.26777614285709</v>
      </c>
      <c r="E81">
        <f t="shared" si="13"/>
        <v>592.50473071428564</v>
      </c>
      <c r="F81">
        <f t="shared" si="20"/>
        <v>1453.2215289736807</v>
      </c>
      <c r="G81">
        <f t="shared" si="16"/>
        <v>740833.40680590423</v>
      </c>
      <c r="H81">
        <f t="shared" si="14"/>
        <v>1432819.3132116231</v>
      </c>
      <c r="M81" s="4">
        <f>Input!J82</f>
        <v>9.9724742857142701</v>
      </c>
      <c r="N81">
        <f t="shared" si="17"/>
        <v>9.7344948571428418</v>
      </c>
      <c r="O81">
        <f t="shared" si="18"/>
        <v>0.26159785261531754</v>
      </c>
      <c r="P81">
        <f t="shared" si="19"/>
        <v>89.735777658386553</v>
      </c>
      <c r="Q81">
        <f t="shared" si="15"/>
        <v>5.7933036635467703</v>
      </c>
    </row>
    <row r="82" spans="1:17" x14ac:dyDescent="0.25">
      <c r="A82">
        <f>Input!G83</f>
        <v>79</v>
      </c>
      <c r="B82">
        <f t="shared" si="12"/>
        <v>79</v>
      </c>
      <c r="C82">
        <f t="shared" si="11"/>
        <v>3.2474332389211114</v>
      </c>
      <c r="D82" s="4">
        <f>Input!I83</f>
        <v>602.56030885714279</v>
      </c>
      <c r="E82">
        <f t="shared" si="13"/>
        <v>601.79726342857134</v>
      </c>
      <c r="F82">
        <f t="shared" si="20"/>
        <v>1453.4308613082862</v>
      </c>
      <c r="G82">
        <f t="shared" si="16"/>
        <v>725279.78503754793</v>
      </c>
      <c r="H82">
        <f t="shared" si="14"/>
        <v>1433320.5004442746</v>
      </c>
      <c r="M82" s="4">
        <f>Input!J83</f>
        <v>9.2925327142856986</v>
      </c>
      <c r="N82">
        <f t="shared" si="17"/>
        <v>9.0545532857142703</v>
      </c>
      <c r="O82">
        <f t="shared" si="18"/>
        <v>0.2093323346054432</v>
      </c>
      <c r="P82">
        <f t="shared" si="19"/>
        <v>78.237933673934535</v>
      </c>
      <c r="Q82">
        <f t="shared" si="15"/>
        <v>2.9824830330934065</v>
      </c>
    </row>
    <row r="83" spans="1:17" x14ac:dyDescent="0.25">
      <c r="A83">
        <f>Input!G84</f>
        <v>80</v>
      </c>
      <c r="B83">
        <f t="shared" si="12"/>
        <v>80</v>
      </c>
      <c r="C83">
        <f t="shared" si="11"/>
        <v>3.3168085751198313</v>
      </c>
      <c r="D83" s="4">
        <f>Input!I84</f>
        <v>612.13237300000003</v>
      </c>
      <c r="E83">
        <f t="shared" si="13"/>
        <v>611.36932757142858</v>
      </c>
      <c r="F83">
        <f t="shared" si="20"/>
        <v>1453.5975661552709</v>
      </c>
      <c r="G83">
        <f t="shared" si="16"/>
        <v>709348.40586804156</v>
      </c>
      <c r="H83">
        <f t="shared" si="14"/>
        <v>1433719.6908681982</v>
      </c>
      <c r="M83" s="4">
        <f>Input!J84</f>
        <v>9.5720641428572435</v>
      </c>
      <c r="N83">
        <f t="shared" si="17"/>
        <v>9.3340847142858152</v>
      </c>
      <c r="O83">
        <f t="shared" si="18"/>
        <v>0.16670484698456356</v>
      </c>
      <c r="P83">
        <f t="shared" si="19"/>
        <v>84.04085363140031</v>
      </c>
      <c r="Q83">
        <f t="shared" si="15"/>
        <v>4.0261149667276683</v>
      </c>
    </row>
    <row r="84" spans="1:17" x14ac:dyDescent="0.25">
      <c r="A84">
        <f>Input!G85</f>
        <v>81</v>
      </c>
      <c r="B84">
        <f t="shared" si="12"/>
        <v>81</v>
      </c>
      <c r="C84">
        <f t="shared" si="11"/>
        <v>3.3861839113185517</v>
      </c>
      <c r="D84" s="4">
        <f>Input!I85</f>
        <v>620.89983985714287</v>
      </c>
      <c r="E84">
        <f t="shared" si="13"/>
        <v>620.13679442857142</v>
      </c>
      <c r="F84">
        <f t="shared" si="20"/>
        <v>1453.7296865630285</v>
      </c>
      <c r="G84">
        <f t="shared" si="16"/>
        <v>694877.10981708858</v>
      </c>
      <c r="H84">
        <f t="shared" si="14"/>
        <v>1434036.1050828756</v>
      </c>
      <c r="M84" s="4">
        <f>Input!J85</f>
        <v>8.7674668571428356</v>
      </c>
      <c r="N84">
        <f t="shared" si="17"/>
        <v>8.5294874285714073</v>
      </c>
      <c r="O84">
        <f t="shared" si="18"/>
        <v>0.13212040775750394</v>
      </c>
      <c r="P84">
        <f t="shared" si="19"/>
        <v>70.515772882252961</v>
      </c>
      <c r="Q84">
        <f t="shared" si="15"/>
        <v>1.4446136923925414</v>
      </c>
    </row>
  </sheetData>
  <mergeCells count="2">
    <mergeCell ref="C1:K1"/>
    <mergeCell ref="M1:T1"/>
  </mergeCells>
  <conditionalFormatting sqref="T8">
    <cfRule type="cellIs" dxfId="11" priority="1" operator="between">
      <formula>0.05</formula>
      <formula>0.025</formula>
    </cfRule>
    <cfRule type="cellIs" dxfId="10" priority="2" operator="lessThan">
      <formula>0.025</formula>
    </cfRule>
    <cfRule type="cellIs" dxfId="9" priority="3" operator="greaterThan">
      <formula>0.05</formula>
    </cfRule>
  </conditionalFormatting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83"/>
  <sheetViews>
    <sheetView topLeftCell="E1" zoomScale="84" zoomScaleNormal="84" workbookViewId="0">
      <selection activeCell="W6" sqref="W6"/>
    </sheetView>
  </sheetViews>
  <sheetFormatPr defaultRowHeight="15" x14ac:dyDescent="0.25"/>
  <cols>
    <col min="6" max="6" width="12" bestFit="1" customWidth="1"/>
    <col min="7" max="8" width="12" customWidth="1"/>
    <col min="9" max="9" width="12" bestFit="1" customWidth="1"/>
    <col min="15" max="15" width="12" bestFit="1" customWidth="1"/>
    <col min="16" max="17" width="12" customWidth="1"/>
    <col min="18" max="18" width="12.140625" bestFit="1" customWidth="1"/>
    <col min="19" max="19" width="12.42578125" bestFit="1" customWidth="1"/>
    <col min="22" max="22" width="16.42578125" bestFit="1" customWidth="1"/>
    <col min="23" max="23" width="12.28515625" bestFit="1" customWidth="1"/>
    <col min="24" max="26" width="9" bestFit="1" customWidth="1"/>
    <col min="28" max="28" width="11.5703125" bestFit="1" customWidth="1"/>
    <col min="29" max="29" width="12.42578125" customWidth="1"/>
    <col min="30" max="30" width="11.5703125" bestFit="1" customWidth="1"/>
  </cols>
  <sheetData>
    <row r="1" spans="1:35" ht="18" x14ac:dyDescent="0.35">
      <c r="C1" s="28" t="s">
        <v>18</v>
      </c>
      <c r="D1" s="28"/>
      <c r="E1" s="28"/>
      <c r="F1" s="28"/>
      <c r="G1" s="28"/>
      <c r="H1" s="28"/>
      <c r="I1" s="28"/>
      <c r="J1" s="28"/>
      <c r="L1" s="28" t="s">
        <v>19</v>
      </c>
      <c r="M1" s="28"/>
      <c r="N1" s="28"/>
      <c r="O1" s="28"/>
      <c r="P1" s="28"/>
      <c r="Q1" s="28"/>
      <c r="R1" s="28"/>
      <c r="S1" s="28"/>
    </row>
    <row r="2" spans="1:35" ht="14.45" x14ac:dyDescent="0.3">
      <c r="A2" t="s">
        <v>30</v>
      </c>
      <c r="B2" t="s">
        <v>9</v>
      </c>
      <c r="C2" t="s">
        <v>0</v>
      </c>
      <c r="D2" t="s">
        <v>20</v>
      </c>
      <c r="E2" t="s">
        <v>8</v>
      </c>
      <c r="F2" t="s">
        <v>2</v>
      </c>
      <c r="I2" t="s">
        <v>4</v>
      </c>
      <c r="J2" t="s">
        <v>3</v>
      </c>
      <c r="L2" t="s">
        <v>0</v>
      </c>
      <c r="M2" t="s">
        <v>21</v>
      </c>
      <c r="N2" t="s">
        <v>8</v>
      </c>
      <c r="O2" t="s">
        <v>2</v>
      </c>
      <c r="R2" t="s">
        <v>4</v>
      </c>
      <c r="S2" t="s">
        <v>3</v>
      </c>
      <c r="V2" t="s">
        <v>7</v>
      </c>
      <c r="X2" t="s">
        <v>10</v>
      </c>
      <c r="Y2" t="s">
        <v>29</v>
      </c>
      <c r="Z2" t="s">
        <v>31</v>
      </c>
    </row>
    <row r="3" spans="1:35" x14ac:dyDescent="0.25">
      <c r="A3">
        <f>Input!G4</f>
        <v>0</v>
      </c>
      <c r="B3">
        <f>A3-$A$3</f>
        <v>0</v>
      </c>
      <c r="C3" s="4">
        <f>Input!I4</f>
        <v>0.76304542857142843</v>
      </c>
      <c r="D3">
        <f>C3-$C$3</f>
        <v>0</v>
      </c>
      <c r="E3">
        <f>N3</f>
        <v>3.355923229338432</v>
      </c>
      <c r="F3">
        <f>(D3-E3)^2</f>
        <v>11.262220721213291</v>
      </c>
      <c r="G3">
        <f>(E3-$H$4)^2</f>
        <v>62066.508776586415</v>
      </c>
      <c r="H3" s="2" t="s">
        <v>11</v>
      </c>
      <c r="I3" s="23">
        <f>SUM(F3:F167)</f>
        <v>1296971.4260863306</v>
      </c>
      <c r="J3">
        <f>1-(I3/I5)</f>
        <v>0.12831204984198585</v>
      </c>
      <c r="L3">
        <f>Input!J4</f>
        <v>0.23797942857142851</v>
      </c>
      <c r="M3">
        <f>L3-$L$3</f>
        <v>0</v>
      </c>
      <c r="N3">
        <f>2*($X$3/PI())*($Z$3/(4*((B3-$Y$3)^2)+$Z$3*$Z$3))</f>
        <v>3.355923229338432</v>
      </c>
      <c r="O3">
        <f>(L3-N3)^2</f>
        <v>9.7215735447413856</v>
      </c>
      <c r="P3">
        <f>(N3-$Q$4)^2</f>
        <v>17.596215025602255</v>
      </c>
      <c r="Q3" s="1" t="s">
        <v>11</v>
      </c>
      <c r="R3" s="23">
        <f>SUM(O3:O167)</f>
        <v>1355.1270331601818</v>
      </c>
      <c r="S3" s="5">
        <f>1-(R3/R5)</f>
        <v>-0.63845339566666515</v>
      </c>
      <c r="V3">
        <f>COUNT(B3:B194)</f>
        <v>81</v>
      </c>
      <c r="X3">
        <v>72379.230060517744</v>
      </c>
      <c r="Y3">
        <v>327.53762850174513</v>
      </c>
      <c r="Z3">
        <v>31.325086476650824</v>
      </c>
      <c r="AB3" s="29"/>
      <c r="AC3" s="29"/>
      <c r="AD3" s="29"/>
      <c r="AE3" s="29"/>
      <c r="AF3" s="29"/>
      <c r="AG3" s="29"/>
      <c r="AH3" s="29"/>
      <c r="AI3" s="29"/>
    </row>
    <row r="4" spans="1:35" x14ac:dyDescent="0.25">
      <c r="A4">
        <f>Input!G5</f>
        <v>1</v>
      </c>
      <c r="B4">
        <f t="shared" ref="B4:B67" si="0">A4-$A$3</f>
        <v>1</v>
      </c>
      <c r="C4" s="4">
        <f>Input!I5</f>
        <v>1.1332357142857141</v>
      </c>
      <c r="D4">
        <f t="shared" ref="D4:D67" si="1">C4-$C$3</f>
        <v>0.37019028571428569</v>
      </c>
      <c r="E4">
        <f>N4+E3</f>
        <v>6.7323852669011481</v>
      </c>
      <c r="F4">
        <f t="shared" ref="F4:F67" si="2">(D4-E4)^2</f>
        <v>40.477524978639295</v>
      </c>
      <c r="G4">
        <f t="shared" ref="G4:G67" si="3">(E4-$H$4)^2</f>
        <v>60395.543107479498</v>
      </c>
      <c r="H4">
        <f>AVERAGE(C3:C167)</f>
        <v>252.48743222927689</v>
      </c>
      <c r="I4" t="s">
        <v>5</v>
      </c>
      <c r="J4" t="s">
        <v>6</v>
      </c>
      <c r="L4">
        <f>Input!J5</f>
        <v>0.37019028571428569</v>
      </c>
      <c r="M4">
        <f t="shared" ref="M4:M67" si="4">L4-$L$3</f>
        <v>0.13221085714285719</v>
      </c>
      <c r="N4">
        <f t="shared" ref="N4:N67" si="5">2*($X$3/PI())*($Z$3/(4*((B4-$Y$3)^2)+$Z$3*$Z$3))</f>
        <v>3.3764620375627161</v>
      </c>
      <c r="O4">
        <f t="shared" ref="O4:O67" si="6">(L4-N4)^2</f>
        <v>9.0376698459618314</v>
      </c>
      <c r="P4">
        <f t="shared" ref="P4:P67" si="7">(N4-$Q$4)^2</f>
        <v>17.424325129144371</v>
      </c>
      <c r="Q4">
        <f>AVERAGE(L3:L167)</f>
        <v>7.5507074938271614</v>
      </c>
      <c r="R4" t="s">
        <v>5</v>
      </c>
      <c r="S4" t="s">
        <v>6</v>
      </c>
      <c r="AB4" s="29"/>
      <c r="AC4" s="29"/>
      <c r="AD4" s="29"/>
      <c r="AE4" s="29"/>
      <c r="AF4" s="29"/>
      <c r="AG4" s="29"/>
      <c r="AH4" s="29"/>
      <c r="AI4" s="29"/>
    </row>
    <row r="5" spans="1:35" x14ac:dyDescent="0.25">
      <c r="A5">
        <f>Input!G6</f>
        <v>2</v>
      </c>
      <c r="B5">
        <f t="shared" si="0"/>
        <v>2</v>
      </c>
      <c r="C5" s="4">
        <f>Input!I6</f>
        <v>1.5412005714285715</v>
      </c>
      <c r="D5">
        <f t="shared" si="1"/>
        <v>0.77815514285714305</v>
      </c>
      <c r="E5">
        <f t="shared" ref="E5:E68" si="8">N5+E4</f>
        <v>10.129575096297357</v>
      </c>
      <c r="F5">
        <f t="shared" si="2"/>
        <v>87.449055145599772</v>
      </c>
      <c r="G5">
        <f t="shared" si="3"/>
        <v>58737.330914089725</v>
      </c>
      <c r="I5">
        <f>SUM(G3:G167)</f>
        <v>1487885.0004192712</v>
      </c>
      <c r="J5" s="5">
        <f>1-((1-J3)*(V3-1)/(V3-1-1))</f>
        <v>0.11727802515644137</v>
      </c>
      <c r="L5">
        <f>Input!J6</f>
        <v>0.40796485714285735</v>
      </c>
      <c r="M5">
        <f t="shared" si="4"/>
        <v>0.16998542857142884</v>
      </c>
      <c r="N5">
        <f t="shared" si="5"/>
        <v>3.3971898293962086</v>
      </c>
      <c r="O5">
        <f t="shared" si="6"/>
        <v>8.9354659347430481</v>
      </c>
      <c r="P5">
        <f t="shared" si="7"/>
        <v>17.251708988739956</v>
      </c>
      <c r="R5">
        <f>SUM(P3:P167)</f>
        <v>827.07694753124088</v>
      </c>
      <c r="S5" s="5">
        <f>1-((1-S3)*(V3-1)/(V3-1-1))</f>
        <v>-0.65919331206750886</v>
      </c>
      <c r="V5" s="17"/>
      <c r="W5" s="18"/>
      <c r="AB5" s="29"/>
      <c r="AC5" s="29"/>
      <c r="AD5" s="29"/>
      <c r="AE5" s="29"/>
      <c r="AF5" s="29"/>
      <c r="AG5" s="29"/>
      <c r="AH5" s="29"/>
      <c r="AI5" s="29"/>
    </row>
    <row r="6" spans="1:35" x14ac:dyDescent="0.25">
      <c r="A6">
        <f>Input!G7</f>
        <v>3</v>
      </c>
      <c r="B6">
        <f t="shared" si="0"/>
        <v>3</v>
      </c>
      <c r="C6" s="4">
        <f>Input!I7</f>
        <v>2.1493702857142858</v>
      </c>
      <c r="D6">
        <f t="shared" si="1"/>
        <v>1.3863248571428572</v>
      </c>
      <c r="E6">
        <f t="shared" si="8"/>
        <v>13.547684024977171</v>
      </c>
      <c r="F6">
        <f t="shared" si="2"/>
        <v>147.89865680906769</v>
      </c>
      <c r="G6">
        <f t="shared" si="3"/>
        <v>57092.203271934151</v>
      </c>
      <c r="L6">
        <f>Input!J7</f>
        <v>0.60816971428571431</v>
      </c>
      <c r="M6">
        <f t="shared" si="4"/>
        <v>0.3701902857142858</v>
      </c>
      <c r="N6">
        <f t="shared" si="5"/>
        <v>3.4181089286798145</v>
      </c>
      <c r="O6">
        <f t="shared" si="6"/>
        <v>7.8957583885897327</v>
      </c>
      <c r="P6">
        <f t="shared" si="7"/>
        <v>17.078370900657916</v>
      </c>
      <c r="V6" s="19" t="s">
        <v>17</v>
      </c>
      <c r="W6" s="20">
        <f>SQRT((S5-J5)^2)</f>
        <v>0.77647133722395023</v>
      </c>
      <c r="AB6" s="29"/>
      <c r="AC6" s="29"/>
      <c r="AD6" s="29"/>
      <c r="AE6" s="29"/>
      <c r="AF6" s="29"/>
      <c r="AG6" s="29"/>
      <c r="AH6" s="29"/>
      <c r="AI6" s="29"/>
    </row>
    <row r="7" spans="1:35" x14ac:dyDescent="0.25">
      <c r="A7">
        <f>Input!G8</f>
        <v>4</v>
      </c>
      <c r="B7">
        <f t="shared" si="0"/>
        <v>4</v>
      </c>
      <c r="C7" s="4">
        <f>Input!I8</f>
        <v>2.9653</v>
      </c>
      <c r="D7">
        <f t="shared" si="1"/>
        <v>2.2022545714285715</v>
      </c>
      <c r="E7">
        <f t="shared" si="8"/>
        <v>16.986905720032446</v>
      </c>
      <c r="F7">
        <f t="shared" si="2"/>
        <v>218.58590958591387</v>
      </c>
      <c r="G7">
        <f t="shared" si="3"/>
        <v>55460.497986131348</v>
      </c>
      <c r="L7">
        <f>Input!J8</f>
        <v>0.81592971428571426</v>
      </c>
      <c r="M7">
        <f t="shared" si="4"/>
        <v>0.57795028571428575</v>
      </c>
      <c r="N7">
        <f t="shared" si="5"/>
        <v>3.439221695055275</v>
      </c>
      <c r="O7">
        <f t="shared" si="6"/>
        <v>6.8816608163698856</v>
      </c>
      <c r="P7">
        <f t="shared" si="7"/>
        <v>16.904315473502894</v>
      </c>
      <c r="V7" s="21"/>
      <c r="W7" s="22"/>
      <c r="AB7" s="29"/>
      <c r="AC7" s="29"/>
      <c r="AD7" s="29"/>
      <c r="AE7" s="29"/>
      <c r="AF7" s="29"/>
      <c r="AG7" s="29"/>
      <c r="AH7" s="29"/>
      <c r="AI7" s="29"/>
    </row>
    <row r="8" spans="1:35" x14ac:dyDescent="0.25">
      <c r="A8">
        <f>Input!G9</f>
        <v>5</v>
      </c>
      <c r="B8">
        <f t="shared" si="0"/>
        <v>5</v>
      </c>
      <c r="C8" s="4">
        <f>Input!I9</f>
        <v>3.7963395714285713</v>
      </c>
      <c r="D8">
        <f t="shared" si="1"/>
        <v>3.0332941428571427</v>
      </c>
      <c r="E8">
        <f t="shared" si="8"/>
        <v>20.447436244660977</v>
      </c>
      <c r="F8">
        <f t="shared" si="2"/>
        <v>303.25234514181682</v>
      </c>
      <c r="G8">
        <f t="shared" si="3"/>
        <v>53842.559736540577</v>
      </c>
      <c r="L8">
        <f>Input!J9</f>
        <v>0.83103957142857121</v>
      </c>
      <c r="M8">
        <f t="shared" si="4"/>
        <v>0.5930601428571427</v>
      </c>
      <c r="N8">
        <f t="shared" si="5"/>
        <v>3.4605305246285298</v>
      </c>
      <c r="O8">
        <f t="shared" si="6"/>
        <v>6.9142226729604266</v>
      </c>
      <c r="P8">
        <f t="shared" si="7"/>
        <v>16.729547639362906</v>
      </c>
      <c r="AB8" s="29"/>
      <c r="AC8" s="29"/>
      <c r="AD8" s="29"/>
      <c r="AE8" s="29"/>
      <c r="AF8" s="29"/>
      <c r="AG8" s="29"/>
      <c r="AH8" s="29"/>
      <c r="AI8" s="29"/>
    </row>
    <row r="9" spans="1:35" x14ac:dyDescent="0.25">
      <c r="A9">
        <f>Input!G10</f>
        <v>6</v>
      </c>
      <c r="B9">
        <f t="shared" si="0"/>
        <v>6</v>
      </c>
      <c r="C9" s="4">
        <f>Input!I10</f>
        <v>4.9522400000000006</v>
      </c>
      <c r="D9">
        <f t="shared" si="1"/>
        <v>4.1891945714285725</v>
      </c>
      <c r="E9">
        <f t="shared" si="8"/>
        <v>23.929474095308443</v>
      </c>
      <c r="F9">
        <f t="shared" si="2"/>
        <v>389.67863568091087</v>
      </c>
      <c r="G9">
        <f t="shared" si="3"/>
        <v>52238.740226368871</v>
      </c>
      <c r="L9">
        <f>Input!J10</f>
        <v>1.1559004285714294</v>
      </c>
      <c r="M9">
        <f t="shared" si="4"/>
        <v>0.91792100000000088</v>
      </c>
      <c r="N9">
        <f t="shared" si="5"/>
        <v>3.4820378506474663</v>
      </c>
      <c r="O9">
        <f t="shared" si="6"/>
        <v>5.4109153063825506</v>
      </c>
      <c r="P9">
        <f t="shared" si="7"/>
        <v>16.554072665331987</v>
      </c>
      <c r="AB9" s="29"/>
      <c r="AC9" s="29"/>
      <c r="AD9" s="29"/>
      <c r="AE9" s="29"/>
      <c r="AF9" s="29"/>
      <c r="AG9" s="29"/>
      <c r="AH9" s="29"/>
      <c r="AI9" s="29"/>
    </row>
    <row r="10" spans="1:35" x14ac:dyDescent="0.25">
      <c r="A10">
        <f>Input!G11</f>
        <v>7</v>
      </c>
      <c r="B10">
        <f t="shared" si="0"/>
        <v>7</v>
      </c>
      <c r="C10" s="4">
        <f>Input!I11</f>
        <v>6.3007905714285712</v>
      </c>
      <c r="D10">
        <f t="shared" si="1"/>
        <v>5.5377451428571431</v>
      </c>
      <c r="E10">
        <f t="shared" si="8"/>
        <v>27.433220239502827</v>
      </c>
      <c r="F10">
        <f t="shared" si="2"/>
        <v>479.41182970783126</v>
      </c>
      <c r="G10">
        <f t="shared" si="3"/>
        <v>50649.39833433817</v>
      </c>
      <c r="L10">
        <f>Input!J11</f>
        <v>1.3485505714285706</v>
      </c>
      <c r="M10">
        <f t="shared" si="4"/>
        <v>1.1105711428571421</v>
      </c>
      <c r="N10">
        <f t="shared" si="5"/>
        <v>3.5037461441943845</v>
      </c>
      <c r="O10">
        <f t="shared" si="6"/>
        <v>4.6448679568693647</v>
      </c>
      <c r="P10">
        <f t="shared" si="7"/>
        <v>16.37789616542155</v>
      </c>
      <c r="AB10" s="29"/>
      <c r="AC10" s="29"/>
      <c r="AD10" s="29"/>
      <c r="AE10" s="29"/>
      <c r="AF10" s="29"/>
      <c r="AG10" s="29"/>
      <c r="AH10" s="29"/>
      <c r="AI10" s="29"/>
    </row>
    <row r="11" spans="1:35" x14ac:dyDescent="0.25">
      <c r="A11">
        <f>Input!G12</f>
        <v>8</v>
      </c>
      <c r="B11">
        <f t="shared" si="0"/>
        <v>8</v>
      </c>
      <c r="C11" s="4">
        <f>Input!I12</f>
        <v>7.9364274285714282</v>
      </c>
      <c r="D11">
        <f t="shared" si="1"/>
        <v>7.1733820000000001</v>
      </c>
      <c r="E11">
        <f t="shared" si="8"/>
        <v>30.958878154396398</v>
      </c>
      <c r="F11">
        <f t="shared" si="2"/>
        <v>565.74982731080581</v>
      </c>
      <c r="G11">
        <f t="shared" si="3"/>
        <v>49074.900270507256</v>
      </c>
      <c r="L11">
        <f>Input!J12</f>
        <v>1.635636857142857</v>
      </c>
      <c r="M11">
        <f t="shared" si="4"/>
        <v>1.3976574285714285</v>
      </c>
      <c r="N11">
        <f t="shared" si="5"/>
        <v>3.5256579148935727</v>
      </c>
      <c r="O11">
        <f t="shared" si="6"/>
        <v>3.5721795987411342</v>
      </c>
      <c r="P11">
        <f t="shared" si="7"/>
        <v>16.201024112873455</v>
      </c>
      <c r="AB11" s="29"/>
      <c r="AC11" s="29"/>
      <c r="AD11" s="29"/>
      <c r="AE11" s="29"/>
      <c r="AF11" s="29"/>
      <c r="AG11" s="29"/>
      <c r="AH11" s="29"/>
      <c r="AI11" s="29"/>
    </row>
    <row r="12" spans="1:35" x14ac:dyDescent="0.25">
      <c r="A12">
        <f>Input!G13</f>
        <v>9</v>
      </c>
      <c r="B12">
        <f t="shared" si="0"/>
        <v>9</v>
      </c>
      <c r="C12" s="4">
        <f>Input!I13</f>
        <v>9.8818152857142856</v>
      </c>
      <c r="D12">
        <f t="shared" si="1"/>
        <v>9.1187698571428566</v>
      </c>
      <c r="E12">
        <f t="shared" si="8"/>
        <v>34.506653866030746</v>
      </c>
      <c r="F12">
        <f t="shared" si="2"/>
        <v>644.54465444874529</v>
      </c>
      <c r="G12">
        <f t="shared" si="3"/>
        <v>47515.619735846638</v>
      </c>
      <c r="L12">
        <f>Input!J13</f>
        <v>1.9453878571428573</v>
      </c>
      <c r="M12">
        <f t="shared" si="4"/>
        <v>1.7074084285714288</v>
      </c>
      <c r="N12">
        <f t="shared" si="5"/>
        <v>3.5477757116343445</v>
      </c>
      <c r="O12">
        <f t="shared" si="6"/>
        <v>2.5676468362218312</v>
      </c>
      <c r="P12">
        <f t="shared" si="7"/>
        <v>16.023462852889367</v>
      </c>
      <c r="T12" t="s">
        <v>25</v>
      </c>
      <c r="U12" t="s">
        <v>26</v>
      </c>
      <c r="V12" t="s">
        <v>27</v>
      </c>
      <c r="AB12" s="29"/>
      <c r="AC12" s="29"/>
      <c r="AD12" s="29"/>
      <c r="AE12" s="29"/>
      <c r="AF12" s="29"/>
      <c r="AG12" s="29"/>
      <c r="AH12" s="29"/>
      <c r="AI12" s="29"/>
    </row>
    <row r="13" spans="1:35" x14ac:dyDescent="0.25">
      <c r="A13">
        <f>Input!G14</f>
        <v>10</v>
      </c>
      <c r="B13">
        <f t="shared" si="0"/>
        <v>10</v>
      </c>
      <c r="C13" s="4">
        <f>Input!I14</f>
        <v>12.042518142857144</v>
      </c>
      <c r="D13">
        <f t="shared" si="1"/>
        <v>11.279472714285715</v>
      </c>
      <c r="E13">
        <f t="shared" si="8"/>
        <v>38.076755989340697</v>
      </c>
      <c r="F13">
        <f t="shared" si="2"/>
        <v>718.09439092354137</v>
      </c>
      <c r="G13">
        <f t="shared" si="3"/>
        <v>45971.938085666749</v>
      </c>
      <c r="L13">
        <f>Input!J14</f>
        <v>2.1607028571428586</v>
      </c>
      <c r="M13">
        <f t="shared" si="4"/>
        <v>1.9227234285714301</v>
      </c>
      <c r="N13">
        <f t="shared" si="5"/>
        <v>3.5701021233099479</v>
      </c>
      <c r="O13">
        <f t="shared" si="6"/>
        <v>1.9864062914723299</v>
      </c>
      <c r="P13">
        <f t="shared" si="7"/>
        <v>15.845219115790483</v>
      </c>
      <c r="S13" t="s">
        <v>23</v>
      </c>
      <c r="T13">
        <f>_Ac*0.8413</f>
        <v>2724697.9929418</v>
      </c>
      <c r="AB13" s="29"/>
      <c r="AC13" s="29"/>
      <c r="AD13" s="29"/>
      <c r="AE13" s="29"/>
      <c r="AF13" s="29"/>
      <c r="AG13" s="29"/>
      <c r="AH13" s="29"/>
      <c r="AI13" s="29"/>
    </row>
    <row r="14" spans="1:35" x14ac:dyDescent="0.25">
      <c r="A14">
        <f>Input!G15</f>
        <v>11</v>
      </c>
      <c r="B14">
        <f t="shared" si="0"/>
        <v>11</v>
      </c>
      <c r="C14" s="4">
        <f>Input!I15</f>
        <v>14.546969000000001</v>
      </c>
      <c r="D14">
        <f t="shared" si="1"/>
        <v>13.783923571428572</v>
      </c>
      <c r="E14">
        <f t="shared" si="8"/>
        <v>41.669395768913425</v>
      </c>
      <c r="F14">
        <f t="shared" si="2"/>
        <v>777.59955967670066</v>
      </c>
      <c r="G14">
        <f t="shared" si="3"/>
        <v>44444.244497003136</v>
      </c>
      <c r="L14">
        <f>Input!J15</f>
        <v>2.5044508571428565</v>
      </c>
      <c r="M14">
        <f t="shared" si="4"/>
        <v>2.2664714285714282</v>
      </c>
      <c r="N14">
        <f t="shared" si="5"/>
        <v>3.5926397795727274</v>
      </c>
      <c r="O14">
        <f t="shared" si="6"/>
        <v>1.1841551308990834</v>
      </c>
      <c r="P14">
        <f t="shared" si="7"/>
        <v>15.66630003062332</v>
      </c>
      <c r="S14" t="s">
        <v>24</v>
      </c>
      <c r="T14">
        <f>_Ac*0.9772</f>
        <v>3164834.0410112049</v>
      </c>
      <c r="AB14" s="29"/>
      <c r="AC14" s="29"/>
      <c r="AD14" s="29"/>
      <c r="AE14" s="29"/>
      <c r="AF14" s="29"/>
      <c r="AG14" s="29"/>
      <c r="AH14" s="29"/>
      <c r="AI14" s="29"/>
    </row>
    <row r="15" spans="1:35" x14ac:dyDescent="0.25">
      <c r="A15">
        <f>Input!G16</f>
        <v>12</v>
      </c>
      <c r="B15">
        <f t="shared" si="0"/>
        <v>12</v>
      </c>
      <c r="C15" s="4">
        <f>Input!I16</f>
        <v>17.568930857142856</v>
      </c>
      <c r="D15">
        <f t="shared" si="1"/>
        <v>16.805885428571429</v>
      </c>
      <c r="E15">
        <f t="shared" si="8"/>
        <v>45.284787120519383</v>
      </c>
      <c r="F15">
        <f t="shared" si="2"/>
        <v>811.04784157963604</v>
      </c>
      <c r="G15">
        <f t="shared" si="3"/>
        <v>42932.936140065714</v>
      </c>
      <c r="L15">
        <f>Input!J16</f>
        <v>3.0219618571428555</v>
      </c>
      <c r="M15">
        <f t="shared" si="4"/>
        <v>2.7839824285714272</v>
      </c>
      <c r="N15">
        <f t="shared" si="5"/>
        <v>3.6153913516059548</v>
      </c>
      <c r="O15">
        <f t="shared" si="6"/>
        <v>0.35215856489872965</v>
      </c>
      <c r="P15">
        <f t="shared" si="7"/>
        <v>15.486713139226801</v>
      </c>
      <c r="AB15" s="29"/>
      <c r="AC15" s="29"/>
      <c r="AD15" s="29"/>
      <c r="AE15" s="29"/>
      <c r="AF15" s="29"/>
      <c r="AG15" s="29"/>
      <c r="AH15" s="29"/>
      <c r="AI15" s="29"/>
    </row>
    <row r="16" spans="1:35" x14ac:dyDescent="0.25">
      <c r="A16">
        <f>Input!G17</f>
        <v>13</v>
      </c>
      <c r="B16">
        <f t="shared" si="0"/>
        <v>13</v>
      </c>
      <c r="C16" s="4">
        <f>Input!I17</f>
        <v>20.840204571428568</v>
      </c>
      <c r="D16">
        <f t="shared" si="1"/>
        <v>20.077159142857141</v>
      </c>
      <c r="E16">
        <f t="shared" si="8"/>
        <v>48.923146673432143</v>
      </c>
      <c r="F16">
        <f t="shared" si="2"/>
        <v>832.09099661408845</v>
      </c>
      <c r="G16">
        <f t="shared" si="3"/>
        <v>41438.418353861503</v>
      </c>
      <c r="L16">
        <f>Input!J17</f>
        <v>3.2712737142857122</v>
      </c>
      <c r="M16">
        <f t="shared" si="4"/>
        <v>3.0332942857142839</v>
      </c>
      <c r="N16">
        <f t="shared" si="5"/>
        <v>3.6383595529127599</v>
      </c>
      <c r="O16">
        <f t="shared" si="6"/>
        <v>0.13475201292052288</v>
      </c>
      <c r="P16">
        <f t="shared" si="7"/>
        <v>15.306466410777157</v>
      </c>
      <c r="AB16" s="29"/>
      <c r="AC16" s="29"/>
      <c r="AD16" s="29"/>
      <c r="AE16" s="29"/>
      <c r="AF16" s="29"/>
      <c r="AG16" s="29"/>
      <c r="AH16" s="29"/>
      <c r="AI16" s="29"/>
    </row>
    <row r="17" spans="1:35" x14ac:dyDescent="0.25">
      <c r="A17">
        <f>Input!G18</f>
        <v>14</v>
      </c>
      <c r="B17">
        <f t="shared" si="0"/>
        <v>14</v>
      </c>
      <c r="C17" s="4">
        <f>Input!I18</f>
        <v>24.481668571428571</v>
      </c>
      <c r="D17">
        <f t="shared" si="1"/>
        <v>23.718623142857144</v>
      </c>
      <c r="E17">
        <f t="shared" si="8"/>
        <v>52.584693813554722</v>
      </c>
      <c r="F17">
        <f t="shared" si="2"/>
        <v>833.25003596570696</v>
      </c>
      <c r="G17">
        <f t="shared" si="3"/>
        <v>39961.104826104653</v>
      </c>
      <c r="L17">
        <f>Input!J18</f>
        <v>3.6414640000000027</v>
      </c>
      <c r="M17">
        <f t="shared" si="4"/>
        <v>3.4034845714285744</v>
      </c>
      <c r="N17">
        <f t="shared" si="5"/>
        <v>3.661547140122579</v>
      </c>
      <c r="O17">
        <f t="shared" si="6"/>
        <v>4.0333251718303328E-4</v>
      </c>
      <c r="P17">
        <f t="shared" si="7"/>
        <v>15.125568256827552</v>
      </c>
      <c r="AB17" s="29"/>
      <c r="AC17" s="29"/>
      <c r="AD17" s="29"/>
      <c r="AE17" s="29"/>
      <c r="AF17" s="29"/>
      <c r="AG17" s="29"/>
      <c r="AH17" s="29"/>
      <c r="AI17" s="29"/>
    </row>
    <row r="18" spans="1:35" x14ac:dyDescent="0.25">
      <c r="A18">
        <f>Input!G19</f>
        <v>15</v>
      </c>
      <c r="B18">
        <f t="shared" si="0"/>
        <v>15</v>
      </c>
      <c r="C18" s="4">
        <f>Input!I19</f>
        <v>28.644420999999998</v>
      </c>
      <c r="D18">
        <f t="shared" si="1"/>
        <v>27.88137557142857</v>
      </c>
      <c r="E18">
        <f t="shared" si="8"/>
        <v>56.269650727370298</v>
      </c>
      <c r="F18">
        <f t="shared" si="2"/>
        <v>805.89416632945824</v>
      </c>
      <c r="G18">
        <f t="shared" si="3"/>
        <v>38501.417777529954</v>
      </c>
      <c r="L18">
        <f>Input!J19</f>
        <v>4.1627524285714266</v>
      </c>
      <c r="M18">
        <f t="shared" si="4"/>
        <v>3.9247729999999983</v>
      </c>
      <c r="N18">
        <f t="shared" si="5"/>
        <v>3.6849569138155736</v>
      </c>
      <c r="O18">
        <f t="shared" si="6"/>
        <v>0.22828855392081057</v>
      </c>
      <c r="P18">
        <f t="shared" si="7"/>
        <v>14.944027546859928</v>
      </c>
      <c r="AB18" s="29"/>
      <c r="AC18" s="29"/>
      <c r="AD18" s="29"/>
      <c r="AE18" s="29"/>
      <c r="AF18" s="29"/>
      <c r="AG18" s="29"/>
      <c r="AH18" s="29"/>
      <c r="AI18" s="29"/>
    </row>
    <row r="19" spans="1:35" ht="14.45" x14ac:dyDescent="0.3">
      <c r="A19">
        <f>Input!G20</f>
        <v>16</v>
      </c>
      <c r="B19">
        <f t="shared" si="0"/>
        <v>16</v>
      </c>
      <c r="C19" s="4">
        <f>Input!I20</f>
        <v>33.283132571428574</v>
      </c>
      <c r="D19">
        <f t="shared" si="1"/>
        <v>32.520087142857143</v>
      </c>
      <c r="E19">
        <f t="shared" si="8"/>
        <v>59.978242446735777</v>
      </c>
      <c r="F19">
        <f t="shared" si="2"/>
        <v>753.95029269191832</v>
      </c>
      <c r="G19">
        <f t="shared" si="3"/>
        <v>37059.788150730434</v>
      </c>
      <c r="L19">
        <f>Input!J20</f>
        <v>4.6387115714285763</v>
      </c>
      <c r="M19">
        <f t="shared" si="4"/>
        <v>4.400732142857148</v>
      </c>
      <c r="N19">
        <f t="shared" si="5"/>
        <v>3.7085917193654825</v>
      </c>
      <c r="O19">
        <f t="shared" si="6"/>
        <v>0.86512293920187144</v>
      </c>
      <c r="P19">
        <f t="shared" si="7"/>
        <v>14.761853624367268</v>
      </c>
    </row>
    <row r="20" spans="1:35" ht="14.45" x14ac:dyDescent="0.3">
      <c r="A20">
        <f>Input!G21</f>
        <v>17</v>
      </c>
      <c r="B20">
        <f t="shared" si="0"/>
        <v>17</v>
      </c>
      <c r="C20" s="4">
        <f>Input!I21</f>
        <v>38.216485285714292</v>
      </c>
      <c r="D20">
        <f t="shared" si="1"/>
        <v>37.453439857142861</v>
      </c>
      <c r="E20">
        <f t="shared" si="8"/>
        <v>63.710696894537151</v>
      </c>
      <c r="F20">
        <f t="shared" si="2"/>
        <v>689.44354712779193</v>
      </c>
      <c r="G20">
        <f t="shared" si="3"/>
        <v>35636.655803642367</v>
      </c>
      <c r="L20">
        <f>Input!J21</f>
        <v>4.9333527142857179</v>
      </c>
      <c r="M20">
        <f t="shared" si="4"/>
        <v>4.6953732857142896</v>
      </c>
      <c r="N20">
        <f t="shared" si="5"/>
        <v>3.7324544478013766</v>
      </c>
      <c r="O20">
        <f t="shared" si="6"/>
        <v>1.4421566464450959</v>
      </c>
      <c r="P20">
        <f t="shared" si="7"/>
        <v>14.579056323485185</v>
      </c>
    </row>
    <row r="21" spans="1:35" ht="14.45" x14ac:dyDescent="0.3">
      <c r="A21">
        <f>Input!G22</f>
        <v>18</v>
      </c>
      <c r="B21">
        <f t="shared" si="0"/>
        <v>18</v>
      </c>
      <c r="C21" s="4">
        <f>Input!I22</f>
        <v>43.542693</v>
      </c>
      <c r="D21">
        <f t="shared" si="1"/>
        <v>42.779647571428569</v>
      </c>
      <c r="E21">
        <f t="shared" si="8"/>
        <v>67.467244931225949</v>
      </c>
      <c r="F21">
        <f t="shared" si="2"/>
        <v>609.47746339947457</v>
      </c>
      <c r="G21">
        <f t="shared" si="3"/>
        <v>34232.469707805845</v>
      </c>
      <c r="L21">
        <f>Input!J22</f>
        <v>5.3262077142857081</v>
      </c>
      <c r="M21">
        <f t="shared" si="4"/>
        <v>5.0882282857142798</v>
      </c>
      <c r="N21">
        <f t="shared" si="5"/>
        <v>3.7565480366887933</v>
      </c>
      <c r="O21">
        <f t="shared" si="6"/>
        <v>2.4638315034736502</v>
      </c>
      <c r="P21">
        <f t="shared" si="7"/>
        <v>14.395645986192516</v>
      </c>
    </row>
    <row r="22" spans="1:35" x14ac:dyDescent="0.25">
      <c r="A22">
        <f>Input!G23</f>
        <v>19</v>
      </c>
      <c r="B22">
        <f t="shared" si="0"/>
        <v>19</v>
      </c>
      <c r="C22" s="4">
        <f>Input!I23</f>
        <v>49.220203857142863</v>
      </c>
      <c r="D22">
        <f t="shared" si="1"/>
        <v>48.457158428571432</v>
      </c>
      <c r="E22">
        <f t="shared" si="8"/>
        <v>71.248120402256717</v>
      </c>
      <c r="F22">
        <f t="shared" si="2"/>
        <v>519.42794768596866</v>
      </c>
      <c r="G22">
        <f t="shared" si="3"/>
        <v>32847.688151531853</v>
      </c>
      <c r="L22">
        <f>Input!J23</f>
        <v>5.6775108571428632</v>
      </c>
      <c r="M22">
        <f t="shared" si="4"/>
        <v>5.4395314285714349</v>
      </c>
      <c r="N22">
        <f t="shared" si="5"/>
        <v>3.780875471030765</v>
      </c>
      <c r="O22">
        <f t="shared" si="6"/>
        <v>3.5972257878525875</v>
      </c>
      <c r="P22">
        <f t="shared" si="7"/>
        <v>14.21163348010117</v>
      </c>
    </row>
    <row r="23" spans="1:35" x14ac:dyDescent="0.25">
      <c r="A23">
        <f>Input!G24</f>
        <v>20</v>
      </c>
      <c r="B23">
        <f t="shared" si="0"/>
        <v>20</v>
      </c>
      <c r="C23" s="4">
        <f>Input!I24</f>
        <v>55.736309142857138</v>
      </c>
      <c r="D23">
        <f t="shared" si="1"/>
        <v>54.973263714285707</v>
      </c>
      <c r="E23">
        <f t="shared" si="8"/>
        <v>75.053560186445964</v>
      </c>
      <c r="F23">
        <f t="shared" si="2"/>
        <v>403.21830640985166</v>
      </c>
      <c r="G23">
        <f t="shared" si="3"/>
        <v>31482.7789481117</v>
      </c>
      <c r="L23">
        <f>Input!J24</f>
        <v>6.5161052857142749</v>
      </c>
      <c r="M23">
        <f t="shared" si="4"/>
        <v>6.2781258571428467</v>
      </c>
      <c r="N23">
        <f t="shared" si="5"/>
        <v>3.8054397841892471</v>
      </c>
      <c r="O23">
        <f t="shared" si="6"/>
        <v>7.3477074611579303</v>
      </c>
      <c r="P23">
        <f t="shared" si="7"/>
        <v>14.027030216856428</v>
      </c>
    </row>
    <row r="24" spans="1:35" x14ac:dyDescent="0.25">
      <c r="A24">
        <f>Input!G25</f>
        <v>21</v>
      </c>
      <c r="B24">
        <f t="shared" si="0"/>
        <v>21</v>
      </c>
      <c r="C24" s="4">
        <f>Input!I25</f>
        <v>63.26854914285714</v>
      </c>
      <c r="D24">
        <f t="shared" si="1"/>
        <v>62.505503714285709</v>
      </c>
      <c r="E24">
        <f t="shared" si="8"/>
        <v>78.883804245273438</v>
      </c>
      <c r="F24">
        <f t="shared" si="2"/>
        <v>268.24872828335293</v>
      </c>
      <c r="G24">
        <f t="shared" si="3"/>
        <v>30138.219649208266</v>
      </c>
      <c r="L24">
        <f>Input!J25</f>
        <v>7.5322400000000016</v>
      </c>
      <c r="M24">
        <f t="shared" si="4"/>
        <v>7.2942605714285733</v>
      </c>
      <c r="N24">
        <f t="shared" si="5"/>
        <v>3.8302440588274718</v>
      </c>
      <c r="O24">
        <f t="shared" si="6"/>
        <v>13.704773948457884</v>
      </c>
      <c r="P24">
        <f t="shared" si="7"/>
        <v>13.841848171169691</v>
      </c>
    </row>
    <row r="25" spans="1:35" x14ac:dyDescent="0.25">
      <c r="A25">
        <f>Input!G26</f>
        <v>22</v>
      </c>
      <c r="B25">
        <f t="shared" si="0"/>
        <v>22</v>
      </c>
      <c r="C25" s="4">
        <f>Input!I26</f>
        <v>70.781901857142856</v>
      </c>
      <c r="D25">
        <f t="shared" si="1"/>
        <v>70.018856428571425</v>
      </c>
      <c r="E25">
        <f t="shared" si="8"/>
        <v>82.739095673147219</v>
      </c>
      <c r="F25">
        <f t="shared" si="2"/>
        <v>161.80448643924615</v>
      </c>
      <c r="G25">
        <f t="shared" si="3"/>
        <v>28814.497763573076</v>
      </c>
      <c r="L25">
        <f>Input!J26</f>
        <v>7.5133527142857162</v>
      </c>
      <c r="M25">
        <f t="shared" si="4"/>
        <v>7.2753732857142879</v>
      </c>
      <c r="N25">
        <f t="shared" si="5"/>
        <v>3.8552914278737824</v>
      </c>
      <c r="O25">
        <f t="shared" si="6"/>
        <v>13.381412375145732</v>
      </c>
      <c r="P25">
        <f t="shared" si="7"/>
        <v>13.656099900506348</v>
      </c>
    </row>
    <row r="26" spans="1:35" x14ac:dyDescent="0.25">
      <c r="A26">
        <f>Input!G27</f>
        <v>23</v>
      </c>
      <c r="B26">
        <f t="shared" si="0"/>
        <v>23</v>
      </c>
      <c r="C26" s="4">
        <f>Input!I27</f>
        <v>79.243394999999992</v>
      </c>
      <c r="D26">
        <f t="shared" si="1"/>
        <v>78.480349571428562</v>
      </c>
      <c r="E26">
        <f t="shared" si="8"/>
        <v>86.619680748654716</v>
      </c>
      <c r="F26">
        <f t="shared" si="2"/>
        <v>66.24871201256569</v>
      </c>
      <c r="G26">
        <f t="shared" si="3"/>
        <v>27512.110981237445</v>
      </c>
      <c r="L26">
        <f>Input!J27</f>
        <v>8.4614931428571367</v>
      </c>
      <c r="M26">
        <f t="shared" si="4"/>
        <v>8.2235137142857084</v>
      </c>
      <c r="N26">
        <f t="shared" si="5"/>
        <v>3.8805850755074958</v>
      </c>
      <c r="O26">
        <f t="shared" si="6"/>
        <v>20.984718721509026</v>
      </c>
      <c r="P26">
        <f t="shared" si="7"/>
        <v>13.46979856545259</v>
      </c>
    </row>
    <row r="27" spans="1:35" x14ac:dyDescent="0.25">
      <c r="A27">
        <f>Input!G28</f>
        <v>24</v>
      </c>
      <c r="B27">
        <f t="shared" si="0"/>
        <v>24</v>
      </c>
      <c r="C27" s="4">
        <f>Input!I28</f>
        <v>88.150627571428558</v>
      </c>
      <c r="D27">
        <f t="shared" si="1"/>
        <v>87.387582142857127</v>
      </c>
      <c r="E27">
        <f t="shared" si="8"/>
        <v>90.525808986822099</v>
      </c>
      <c r="F27">
        <f t="shared" si="2"/>
        <v>9.8484677241823491</v>
      </c>
      <c r="G27">
        <f t="shared" si="3"/>
        <v>26231.567403330868</v>
      </c>
      <c r="L27">
        <f>Input!J28</f>
        <v>8.9072325714285654</v>
      </c>
      <c r="M27">
        <f t="shared" si="4"/>
        <v>8.6692531428571371</v>
      </c>
      <c r="N27">
        <f t="shared" si="5"/>
        <v>3.9061282381673883</v>
      </c>
      <c r="O27">
        <f t="shared" si="6"/>
        <v>25.011044552163717</v>
      </c>
      <c r="P27">
        <f t="shared" si="7"/>
        <v>13.282957950785546</v>
      </c>
    </row>
    <row r="28" spans="1:35" x14ac:dyDescent="0.25">
      <c r="A28">
        <f>Input!G29</f>
        <v>25</v>
      </c>
      <c r="B28">
        <f t="shared" si="0"/>
        <v>25</v>
      </c>
      <c r="C28" s="4">
        <f>Input!I29</f>
        <v>97.734024142857152</v>
      </c>
      <c r="D28">
        <f t="shared" si="1"/>
        <v>96.970978714285721</v>
      </c>
      <c r="E28">
        <f t="shared" si="8"/>
        <v>94.45773319240547</v>
      </c>
      <c r="F28">
        <f t="shared" si="2"/>
        <v>6.3164030532511326</v>
      </c>
      <c r="G28">
        <f t="shared" si="3"/>
        <v>24973.385777684161</v>
      </c>
      <c r="L28">
        <f>Input!J29</f>
        <v>9.5833965714285938</v>
      </c>
      <c r="M28">
        <f t="shared" si="4"/>
        <v>9.3454171428571655</v>
      </c>
      <c r="N28">
        <f t="shared" si="5"/>
        <v>3.9319242055833721</v>
      </c>
      <c r="O28">
        <f t="shared" si="6"/>
        <v>31.939139901912188</v>
      </c>
      <c r="P28">
        <f t="shared" si="7"/>
        <v>13.095592487272533</v>
      </c>
    </row>
    <row r="29" spans="1:35" x14ac:dyDescent="0.25">
      <c r="A29">
        <f>Input!G30</f>
        <v>26</v>
      </c>
      <c r="B29">
        <f t="shared" si="0"/>
        <v>26</v>
      </c>
      <c r="C29" s="4">
        <f>Input!I30</f>
        <v>107.74805028571429</v>
      </c>
      <c r="D29">
        <f t="shared" si="1"/>
        <v>106.98500485714285</v>
      </c>
      <c r="E29">
        <f t="shared" si="8"/>
        <v>98.415709514237477</v>
      </c>
      <c r="F29">
        <f t="shared" si="2"/>
        <v>73.432822673939782</v>
      </c>
      <c r="G29">
        <f t="shared" si="3"/>
        <v>23738.095740379991</v>
      </c>
      <c r="L29">
        <f>Input!J30</f>
        <v>10.014026142857134</v>
      </c>
      <c r="M29">
        <f t="shared" si="4"/>
        <v>9.7760467142857053</v>
      </c>
      <c r="N29">
        <f t="shared" si="5"/>
        <v>3.9579763218320041</v>
      </c>
      <c r="O29">
        <f t="shared" si="6"/>
        <v>36.675739434738503</v>
      </c>
      <c r="P29">
        <f t="shared" si="7"/>
        <v>12.907717274225696</v>
      </c>
    </row>
    <row r="30" spans="1:35" x14ac:dyDescent="0.25">
      <c r="A30">
        <f>Input!G31</f>
        <v>27</v>
      </c>
      <c r="B30">
        <f t="shared" si="0"/>
        <v>27</v>
      </c>
      <c r="C30" s="4">
        <f>Input!I31</f>
        <v>117.67897242857143</v>
      </c>
      <c r="D30">
        <f t="shared" si="1"/>
        <v>116.915927</v>
      </c>
      <c r="E30">
        <f t="shared" si="8"/>
        <v>102.39999750065391</v>
      </c>
      <c r="F30">
        <f t="shared" si="2"/>
        <v>210.71220922998592</v>
      </c>
      <c r="G30">
        <f t="shared" si="3"/>
        <v>22526.238063418663</v>
      </c>
      <c r="L30">
        <f>Input!J31</f>
        <v>9.9309221428571419</v>
      </c>
      <c r="M30">
        <f t="shared" si="4"/>
        <v>9.6929427142857136</v>
      </c>
      <c r="N30">
        <f t="shared" si="5"/>
        <v>3.9842879864164389</v>
      </c>
      <c r="O30">
        <f t="shared" si="6"/>
        <v>35.362457790547239</v>
      </c>
      <c r="P30">
        <f t="shared" si="7"/>
        <v>12.71934810283974</v>
      </c>
    </row>
    <row r="31" spans="1:35" x14ac:dyDescent="0.25">
      <c r="A31">
        <f>Input!G32</f>
        <v>28</v>
      </c>
      <c r="B31">
        <f t="shared" si="0"/>
        <v>28</v>
      </c>
      <c r="C31" s="4">
        <f>Input!I32</f>
        <v>127.39457971428571</v>
      </c>
      <c r="D31">
        <f t="shared" si="1"/>
        <v>126.63153428571428</v>
      </c>
      <c r="E31">
        <f t="shared" si="8"/>
        <v>106.41086015602538</v>
      </c>
      <c r="F31">
        <f t="shared" si="2"/>
        <v>408.87566225907005</v>
      </c>
      <c r="G31">
        <f t="shared" si="3"/>
        <v>21338.36490867184</v>
      </c>
      <c r="L31">
        <f>Input!J32</f>
        <v>9.7156072857142846</v>
      </c>
      <c r="M31">
        <f t="shared" si="4"/>
        <v>9.4776278571428563</v>
      </c>
      <c r="N31">
        <f t="shared" si="5"/>
        <v>4.0108626553714721</v>
      </c>
      <c r="O31">
        <f t="shared" si="6"/>
        <v>32.544111297425154</v>
      </c>
      <c r="P31">
        <f t="shared" si="7"/>
        <v>12.530501480341385</v>
      </c>
    </row>
    <row r="32" spans="1:35" x14ac:dyDescent="0.25">
      <c r="A32">
        <f>Input!G33</f>
        <v>29</v>
      </c>
      <c r="B32">
        <f t="shared" si="0"/>
        <v>29</v>
      </c>
      <c r="C32" s="4">
        <f>Input!I33</f>
        <v>137.70324714285715</v>
      </c>
      <c r="D32">
        <f t="shared" si="1"/>
        <v>136.94020171428573</v>
      </c>
      <c r="E32">
        <f t="shared" si="8"/>
        <v>110.44856399841974</v>
      </c>
      <c r="F32">
        <f t="shared" si="2"/>
        <v>701.80686886869353</v>
      </c>
      <c r="G32">
        <f t="shared" si="3"/>
        <v>20175.040088302794</v>
      </c>
      <c r="L32">
        <f>Input!J33</f>
        <v>10.308667428571439</v>
      </c>
      <c r="M32">
        <f t="shared" si="4"/>
        <v>10.070688000000011</v>
      </c>
      <c r="N32">
        <f t="shared" si="5"/>
        <v>4.0377038423943583</v>
      </c>
      <c r="O32">
        <f t="shared" si="6"/>
        <v>39.32498429915892</v>
      </c>
      <c r="P32">
        <f t="shared" si="7"/>
        <v>12.341194654980209</v>
      </c>
    </row>
    <row r="33" spans="1:16" x14ac:dyDescent="0.25">
      <c r="A33">
        <f>Input!G34</f>
        <v>30</v>
      </c>
      <c r="B33">
        <f t="shared" si="0"/>
        <v>30</v>
      </c>
      <c r="C33" s="4">
        <f>Input!I34</f>
        <v>147.41885457142857</v>
      </c>
      <c r="D33">
        <f t="shared" si="1"/>
        <v>146.65580914285715</v>
      </c>
      <c r="E33">
        <f t="shared" si="8"/>
        <v>114.51337911842182</v>
      </c>
      <c r="F33">
        <f t="shared" si="2"/>
        <v>1033.1358078757216</v>
      </c>
      <c r="G33">
        <f t="shared" si="3"/>
        <v>19036.839331837054</v>
      </c>
      <c r="L33">
        <f>Input!J34</f>
        <v>9.7156074285714169</v>
      </c>
      <c r="M33">
        <f t="shared" si="4"/>
        <v>9.4776279999999886</v>
      </c>
      <c r="N33">
        <f t="shared" si="5"/>
        <v>4.0648151200020743</v>
      </c>
      <c r="O33">
        <f t="shared" si="6"/>
        <v>31.931453714586439</v>
      </c>
      <c r="P33">
        <f t="shared" si="7"/>
        <v>12.1514456418919</v>
      </c>
    </row>
    <row r="34" spans="1:16" x14ac:dyDescent="0.25">
      <c r="A34">
        <f>Input!G35</f>
        <v>31</v>
      </c>
      <c r="B34">
        <f t="shared" si="0"/>
        <v>31</v>
      </c>
      <c r="C34" s="4">
        <f>Input!I35</f>
        <v>156.94181185714282</v>
      </c>
      <c r="D34">
        <f t="shared" si="1"/>
        <v>156.17876642857141</v>
      </c>
      <c r="E34">
        <f t="shared" si="8"/>
        <v>118.60557923913757</v>
      </c>
      <c r="F34">
        <f t="shared" si="2"/>
        <v>1411.7443955722351</v>
      </c>
      <c r="G34">
        <f t="shared" si="3"/>
        <v>17924.350560073279</v>
      </c>
      <c r="L34">
        <f>Input!J35</f>
        <v>9.5229572857142557</v>
      </c>
      <c r="M34">
        <f t="shared" si="4"/>
        <v>9.2849778571428274</v>
      </c>
      <c r="N34">
        <f t="shared" si="5"/>
        <v>4.0922001207157495</v>
      </c>
      <c r="O34">
        <f t="shared" si="6"/>
        <v>29.493123385182614</v>
      </c>
      <c r="P34">
        <f t="shared" si="7"/>
        <v>11.961273249866</v>
      </c>
    </row>
    <row r="35" spans="1:16" x14ac:dyDescent="0.25">
      <c r="A35">
        <f>Input!G36</f>
        <v>32</v>
      </c>
      <c r="B35">
        <f t="shared" si="0"/>
        <v>32</v>
      </c>
      <c r="C35" s="4">
        <f>Input!I36</f>
        <v>165.83393471428573</v>
      </c>
      <c r="D35">
        <f t="shared" si="1"/>
        <v>165.07088928571432</v>
      </c>
      <c r="E35">
        <f t="shared" si="8"/>
        <v>122.72544177741055</v>
      </c>
      <c r="F35">
        <f t="shared" si="2"/>
        <v>1793.1369246785093</v>
      </c>
      <c r="G35">
        <f t="shared" si="3"/>
        <v>16838.174166030247</v>
      </c>
      <c r="L35">
        <f>Input!J36</f>
        <v>8.8921228571429083</v>
      </c>
      <c r="M35">
        <f t="shared" si="4"/>
        <v>8.65414342857148</v>
      </c>
      <c r="N35">
        <f t="shared" si="5"/>
        <v>4.1198625382729857</v>
      </c>
      <c r="O35">
        <f t="shared" si="6"/>
        <v>22.774468551060455</v>
      </c>
      <c r="P35">
        <f t="shared" si="7"/>
        <v>11.770697109051534</v>
      </c>
    </row>
    <row r="36" spans="1:16" x14ac:dyDescent="0.25">
      <c r="A36">
        <f>Input!G37</f>
        <v>33</v>
      </c>
      <c r="B36">
        <f t="shared" si="0"/>
        <v>33</v>
      </c>
      <c r="C36" s="4">
        <f>Input!I37</f>
        <v>174.81293885714285</v>
      </c>
      <c r="D36">
        <f t="shared" si="1"/>
        <v>174.04989342857144</v>
      </c>
      <c r="E36">
        <f t="shared" si="8"/>
        <v>126.87324790627937</v>
      </c>
      <c r="F36">
        <f t="shared" si="2"/>
        <v>2225.6358827359995</v>
      </c>
      <c r="G36">
        <f t="shared" si="3"/>
        <v>15778.923303131995</v>
      </c>
      <c r="L36">
        <f>Input!J37</f>
        <v>8.9790041428571215</v>
      </c>
      <c r="M36">
        <f t="shared" si="4"/>
        <v>8.7410247142856932</v>
      </c>
      <c r="N36">
        <f t="shared" si="5"/>
        <v>4.1478061288688242</v>
      </c>
      <c r="O36">
        <f t="shared" si="6"/>
        <v>23.340474250364469</v>
      </c>
      <c r="P36">
        <f t="shared" si="7"/>
        <v>11.579737699635315</v>
      </c>
    </row>
    <row r="37" spans="1:16" x14ac:dyDescent="0.25">
      <c r="A37">
        <f>Input!G38</f>
        <v>34</v>
      </c>
      <c r="B37">
        <f t="shared" si="0"/>
        <v>34</v>
      </c>
      <c r="C37" s="4">
        <f>Input!I38</f>
        <v>183.66350971428571</v>
      </c>
      <c r="D37">
        <f t="shared" si="1"/>
        <v>182.90046428571429</v>
      </c>
      <c r="E37">
        <f t="shared" si="8"/>
        <v>131.04928261870552</v>
      </c>
      <c r="F37">
        <f t="shared" si="2"/>
        <v>2688.5450402651468</v>
      </c>
      <c r="G37">
        <f t="shared" si="3"/>
        <v>14747.224180839516</v>
      </c>
      <c r="L37">
        <f>Input!J38</f>
        <v>8.8505708571428556</v>
      </c>
      <c r="M37">
        <f t="shared" si="4"/>
        <v>8.6125914285714273</v>
      </c>
      <c r="N37">
        <f t="shared" si="5"/>
        <v>4.1760347124261319</v>
      </c>
      <c r="O37">
        <f t="shared" si="6"/>
        <v>21.851288168263089</v>
      </c>
      <c r="P37">
        <f t="shared" si="7"/>
        <v>11.388416381528961</v>
      </c>
    </row>
    <row r="38" spans="1:16" x14ac:dyDescent="0.25">
      <c r="A38">
        <f>Input!G39</f>
        <v>35</v>
      </c>
      <c r="B38">
        <f t="shared" si="0"/>
        <v>35</v>
      </c>
      <c r="C38" s="4">
        <f>Input!I39</f>
        <v>192.82005428571429</v>
      </c>
      <c r="D38">
        <f t="shared" si="1"/>
        <v>192.05700885714288</v>
      </c>
      <c r="E38">
        <f t="shared" si="8"/>
        <v>135.25383479260171</v>
      </c>
      <c r="F38">
        <f t="shared" si="2"/>
        <v>3226.6005838065621</v>
      </c>
      <c r="G38">
        <f t="shared" si="3"/>
        <v>13743.716367944415</v>
      </c>
      <c r="L38">
        <f>Input!J39</f>
        <v>9.1565445714285829</v>
      </c>
      <c r="M38">
        <f t="shared" si="4"/>
        <v>8.9185651428571546</v>
      </c>
      <c r="N38">
        <f t="shared" si="5"/>
        <v>4.2045521738962037</v>
      </c>
      <c r="O38">
        <f t="shared" si="6"/>
        <v>24.522228705218481</v>
      </c>
      <c r="P38">
        <f t="shared" si="7"/>
        <v>11.19675542510225</v>
      </c>
    </row>
    <row r="39" spans="1:16" x14ac:dyDescent="0.25">
      <c r="A39">
        <f>Input!G40</f>
        <v>36</v>
      </c>
      <c r="B39">
        <f t="shared" si="0"/>
        <v>36</v>
      </c>
      <c r="C39" s="4">
        <f>Input!I40</f>
        <v>201.83305557142856</v>
      </c>
      <c r="D39">
        <f t="shared" si="1"/>
        <v>201.07001014285714</v>
      </c>
      <c r="E39">
        <f t="shared" si="8"/>
        <v>139.48719725719212</v>
      </c>
      <c r="F39">
        <f t="shared" si="2"/>
        <v>3792.4428429108298</v>
      </c>
      <c r="G39">
        <f t="shared" si="3"/>
        <v>12769.05310374637</v>
      </c>
      <c r="L39">
        <f>Input!J40</f>
        <v>9.0130012857142674</v>
      </c>
      <c r="M39">
        <f t="shared" si="4"/>
        <v>8.7750218571428391</v>
      </c>
      <c r="N39">
        <f t="shared" si="5"/>
        <v>4.2333624645904155</v>
      </c>
      <c r="O39">
        <f t="shared" si="6"/>
        <v>22.844947260394203</v>
      </c>
      <c r="P39">
        <f t="shared" si="7"/>
        <v>11.004778043001746</v>
      </c>
    </row>
    <row r="40" spans="1:16" x14ac:dyDescent="0.25">
      <c r="A40">
        <f>Input!G41</f>
        <v>37</v>
      </c>
      <c r="B40">
        <f t="shared" si="0"/>
        <v>37</v>
      </c>
      <c r="C40" s="4">
        <f>Input!I41</f>
        <v>211.70353857142854</v>
      </c>
      <c r="D40">
        <f t="shared" si="1"/>
        <v>210.94049314285712</v>
      </c>
      <c r="E40">
        <f t="shared" si="8"/>
        <v>143.74966686073589</v>
      </c>
      <c r="F40">
        <f t="shared" si="2"/>
        <v>4514.6071364741938</v>
      </c>
      <c r="G40">
        <f t="shared" si="3"/>
        <v>11823.901617343876</v>
      </c>
      <c r="L40">
        <f>Input!J41</f>
        <v>9.8704829999999788</v>
      </c>
      <c r="M40">
        <f t="shared" si="4"/>
        <v>9.6325035714285505</v>
      </c>
      <c r="N40">
        <f t="shared" si="5"/>
        <v>4.2624696035437575</v>
      </c>
      <c r="O40">
        <f t="shared" si="6"/>
        <v>31.449814254832443</v>
      </c>
      <c r="P40">
        <f t="shared" si="7"/>
        <v>10.812508423095451</v>
      </c>
    </row>
    <row r="41" spans="1:16" x14ac:dyDescent="0.25">
      <c r="A41">
        <f>Input!G42</f>
        <v>38</v>
      </c>
      <c r="B41">
        <f t="shared" si="0"/>
        <v>38</v>
      </c>
      <c r="C41" s="4">
        <f>Input!I42</f>
        <v>221.74778442857141</v>
      </c>
      <c r="D41">
        <f t="shared" si="1"/>
        <v>220.98473899999999</v>
      </c>
      <c r="E41">
        <f t="shared" si="8"/>
        <v>148.04154453964705</v>
      </c>
      <c r="F41">
        <f t="shared" si="2"/>
        <v>5320.7096180808639</v>
      </c>
      <c r="G41">
        <f t="shared" si="3"/>
        <v>10908.94345527477</v>
      </c>
      <c r="L41">
        <f>Input!J42</f>
        <v>10.044245857142869</v>
      </c>
      <c r="M41">
        <f t="shared" si="4"/>
        <v>9.8062664285714405</v>
      </c>
      <c r="N41">
        <f t="shared" si="5"/>
        <v>4.2918776789111499</v>
      </c>
      <c r="O41">
        <f t="shared" si="6"/>
        <v>33.089739657932903</v>
      </c>
      <c r="P41">
        <f t="shared" si="7"/>
        <v>10.619971762585527</v>
      </c>
    </row>
    <row r="42" spans="1:16" x14ac:dyDescent="0.25">
      <c r="A42">
        <f>Input!G43</f>
        <v>39</v>
      </c>
      <c r="B42">
        <f t="shared" si="0"/>
        <v>39</v>
      </c>
      <c r="C42" s="4">
        <f>Input!I43</f>
        <v>231.77314285714283</v>
      </c>
      <c r="D42">
        <f t="shared" si="1"/>
        <v>231.01009742857141</v>
      </c>
      <c r="E42">
        <f t="shared" si="8"/>
        <v>152.36313538904446</v>
      </c>
      <c r="F42">
        <f t="shared" si="2"/>
        <v>6185.344638046794</v>
      </c>
      <c r="G42">
        <f t="shared" si="3"/>
        <v>10024.874817750979</v>
      </c>
      <c r="L42">
        <f>Input!J43</f>
        <v>10.025358428571423</v>
      </c>
      <c r="M42">
        <f t="shared" si="4"/>
        <v>9.7873789999999943</v>
      </c>
      <c r="N42">
        <f t="shared" si="5"/>
        <v>4.3215908493974071</v>
      </c>
      <c r="O42">
        <f t="shared" si="6"/>
        <v>32.532964597236607</v>
      </c>
      <c r="P42">
        <f t="shared" si="7"/>
        <v>10.427194303333277</v>
      </c>
    </row>
    <row r="43" spans="1:16" x14ac:dyDescent="0.25">
      <c r="A43">
        <f>Input!G44</f>
        <v>40</v>
      </c>
      <c r="B43">
        <f t="shared" si="0"/>
        <v>40</v>
      </c>
      <c r="C43" s="4">
        <f>Input!I44</f>
        <v>241.545412</v>
      </c>
      <c r="D43">
        <f t="shared" si="1"/>
        <v>240.78236657142858</v>
      </c>
      <c r="E43">
        <f t="shared" si="8"/>
        <v>156.71474873476629</v>
      </c>
      <c r="F43">
        <f t="shared" si="2"/>
        <v>7067.3643687311005</v>
      </c>
      <c r="G43">
        <f t="shared" si="3"/>
        <v>9172.4069037397039</v>
      </c>
      <c r="L43">
        <f>Input!J44</f>
        <v>9.7722691428571693</v>
      </c>
      <c r="M43">
        <f t="shared" si="4"/>
        <v>9.534289714285741</v>
      </c>
      <c r="N43">
        <f t="shared" si="5"/>
        <v>4.3516133457218205</v>
      </c>
      <c r="O43">
        <f t="shared" si="6"/>
        <v>29.383509271017065</v>
      </c>
      <c r="P43">
        <f t="shared" si="7"/>
        <v>10.234203368441838</v>
      </c>
    </row>
    <row r="44" spans="1:16" x14ac:dyDescent="0.25">
      <c r="A44">
        <f>Input!G45</f>
        <v>41</v>
      </c>
      <c r="B44">
        <f t="shared" si="0"/>
        <v>41</v>
      </c>
      <c r="C44" s="4">
        <f>Input!I45</f>
        <v>251.34034585714289</v>
      </c>
      <c r="D44">
        <f t="shared" si="1"/>
        <v>250.57730042857148</v>
      </c>
      <c r="E44">
        <f t="shared" si="8"/>
        <v>161.09669820688458</v>
      </c>
      <c r="F44">
        <f t="shared" si="2"/>
        <v>8006.7781739557577</v>
      </c>
      <c r="G44">
        <f t="shared" si="3"/>
        <v>8352.2662651516548</v>
      </c>
      <c r="L44">
        <f>Input!J45</f>
        <v>9.7949338571428939</v>
      </c>
      <c r="M44">
        <f t="shared" si="4"/>
        <v>9.5569544285714656</v>
      </c>
      <c r="N44">
        <f t="shared" si="5"/>
        <v>4.3819494721182854</v>
      </c>
      <c r="O44">
        <f t="shared" si="6"/>
        <v>29.300399952520237</v>
      </c>
      <c r="P44">
        <f t="shared" si="7"/>
        <v>10.041027400144349</v>
      </c>
    </row>
    <row r="45" spans="1:16" x14ac:dyDescent="0.25">
      <c r="A45">
        <f>Input!G46</f>
        <v>42</v>
      </c>
      <c r="B45">
        <f t="shared" si="0"/>
        <v>42</v>
      </c>
      <c r="C45" s="4">
        <f>Input!I46</f>
        <v>260.83308357142863</v>
      </c>
      <c r="D45">
        <f t="shared" si="1"/>
        <v>260.07003814285719</v>
      </c>
      <c r="E45">
        <f t="shared" si="8"/>
        <v>165.50930181475655</v>
      </c>
      <c r="F45">
        <f t="shared" si="2"/>
        <v>8941.7328549125705</v>
      </c>
      <c r="G45">
        <f t="shared" si="3"/>
        <v>7565.1951704053072</v>
      </c>
      <c r="L45">
        <f>Input!J46</f>
        <v>9.4927377142857381</v>
      </c>
      <c r="M45">
        <f t="shared" si="4"/>
        <v>9.2547582857143098</v>
      </c>
      <c r="N45">
        <f t="shared" si="5"/>
        <v>4.4126036078719819</v>
      </c>
      <c r="O45">
        <f t="shared" si="6"/>
        <v>25.807762539148293</v>
      </c>
      <c r="P45">
        <f t="shared" si="7"/>
        <v>9.8476959990469979</v>
      </c>
    </row>
    <row r="46" spans="1:16" x14ac:dyDescent="0.25">
      <c r="A46">
        <f>Input!G47</f>
        <v>43</v>
      </c>
      <c r="B46">
        <f t="shared" si="0"/>
        <v>43</v>
      </c>
      <c r="C46" s="4">
        <f>Input!I47</f>
        <v>270.39381542857143</v>
      </c>
      <c r="D46">
        <f t="shared" si="1"/>
        <v>269.63076999999998</v>
      </c>
      <c r="E46">
        <f t="shared" si="8"/>
        <v>169.95288202365018</v>
      </c>
      <c r="F46">
        <f t="shared" si="2"/>
        <v>9935.681351425741</v>
      </c>
      <c r="G46">
        <f t="shared" si="3"/>
        <v>6811.951977645117</v>
      </c>
      <c r="L46">
        <f>Input!J47</f>
        <v>9.5607318571427982</v>
      </c>
      <c r="M46">
        <f t="shared" si="4"/>
        <v>9.3227524285713699</v>
      </c>
      <c r="N46">
        <f t="shared" si="5"/>
        <v>4.4435802088936187</v>
      </c>
      <c r="O46">
        <f t="shared" si="6"/>
        <v>26.185240991179295</v>
      </c>
      <c r="P46">
        <f t="shared" si="7"/>
        <v>9.6542399647784887</v>
      </c>
    </row>
    <row r="47" spans="1:16" x14ac:dyDescent="0.25">
      <c r="A47">
        <f>Input!G48</f>
        <v>44</v>
      </c>
      <c r="B47">
        <f t="shared" si="0"/>
        <v>44</v>
      </c>
      <c r="C47" s="4">
        <f>Input!I48</f>
        <v>279.19527928571432</v>
      </c>
      <c r="D47">
        <f t="shared" si="1"/>
        <v>278.43223385714288</v>
      </c>
      <c r="E47">
        <f t="shared" si="8"/>
        <v>174.42776583298249</v>
      </c>
      <c r="F47">
        <f t="shared" si="2"/>
        <v>10816.9293689886</v>
      </c>
      <c r="G47">
        <f t="shared" si="3"/>
        <v>6093.3115179007737</v>
      </c>
      <c r="L47">
        <f>Input!J48</f>
        <v>8.8014638571428918</v>
      </c>
      <c r="M47">
        <f t="shared" si="4"/>
        <v>8.5634844285714635</v>
      </c>
      <c r="N47">
        <f t="shared" si="5"/>
        <v>4.4748838093322991</v>
      </c>
      <c r="O47">
        <f t="shared" si="6"/>
        <v>18.719294910112712</v>
      </c>
      <c r="P47">
        <f t="shared" si="7"/>
        <v>9.4606913380995508</v>
      </c>
    </row>
    <row r="48" spans="1:16" x14ac:dyDescent="0.25">
      <c r="A48">
        <f>Input!G49</f>
        <v>45</v>
      </c>
      <c r="B48">
        <f t="shared" si="0"/>
        <v>45</v>
      </c>
      <c r="C48" s="4">
        <f>Input!I49</f>
        <v>287.91741671428576</v>
      </c>
      <c r="D48">
        <f t="shared" si="1"/>
        <v>287.15437128571432</v>
      </c>
      <c r="E48">
        <f t="shared" si="8"/>
        <v>178.93428485621058</v>
      </c>
      <c r="F48">
        <f t="shared" si="2"/>
        <v>11711.587106809258</v>
      </c>
      <c r="G48">
        <f t="shared" si="3"/>
        <v>5410.0654884840114</v>
      </c>
      <c r="L48">
        <f>Input!J49</f>
        <v>8.7221374285714433</v>
      </c>
      <c r="M48">
        <f t="shared" si="4"/>
        <v>8.484158000000015</v>
      </c>
      <c r="N48">
        <f t="shared" si="5"/>
        <v>4.5065190232280905</v>
      </c>
      <c r="O48">
        <f t="shared" si="6"/>
        <v>17.771438539469631</v>
      </c>
      <c r="P48">
        <f t="shared" si="7"/>
        <v>9.2670834445283106</v>
      </c>
    </row>
    <row r="49" spans="1:16" x14ac:dyDescent="0.25">
      <c r="A49">
        <f>Input!G50</f>
        <v>46</v>
      </c>
      <c r="B49">
        <f t="shared" si="0"/>
        <v>46</v>
      </c>
      <c r="C49" s="4">
        <f>Input!I50</f>
        <v>296.83975914285713</v>
      </c>
      <c r="D49">
        <f t="shared" si="1"/>
        <v>296.07671371428569</v>
      </c>
      <c r="E49">
        <f t="shared" si="8"/>
        <v>183.472775402416</v>
      </c>
      <c r="F49">
        <f t="shared" si="2"/>
        <v>12679.646923343353</v>
      </c>
      <c r="G49">
        <f t="shared" si="3"/>
        <v>4763.0228569293758</v>
      </c>
      <c r="L49">
        <f>Input!J50</f>
        <v>8.9223424285713691</v>
      </c>
      <c r="M49">
        <f t="shared" si="4"/>
        <v>8.6843629999999408</v>
      </c>
      <c r="N49">
        <f t="shared" si="5"/>
        <v>4.5384905462054155</v>
      </c>
      <c r="O49">
        <f t="shared" si="6"/>
        <v>19.218157326523514</v>
      </c>
      <c r="P49">
        <f t="shared" si="7"/>
        <v>9.0734509395396685</v>
      </c>
    </row>
    <row r="50" spans="1:16" x14ac:dyDescent="0.25">
      <c r="A50">
        <f>Input!G51</f>
        <v>47</v>
      </c>
      <c r="B50">
        <f t="shared" si="0"/>
        <v>47</v>
      </c>
      <c r="C50" s="4">
        <f>Input!I51</f>
        <v>306.17384385714286</v>
      </c>
      <c r="D50">
        <f t="shared" si="1"/>
        <v>305.41079842857141</v>
      </c>
      <c r="E50">
        <f t="shared" si="8"/>
        <v>188.04357855962442</v>
      </c>
      <c r="F50">
        <f t="shared" si="2"/>
        <v>13775.064299765745</v>
      </c>
      <c r="G50">
        <f t="shared" si="3"/>
        <v>4153.0102757955801</v>
      </c>
      <c r="L50">
        <f>Input!J51</f>
        <v>9.3340847142857228</v>
      </c>
      <c r="M50">
        <f t="shared" si="4"/>
        <v>9.0961052857142946</v>
      </c>
      <c r="N50">
        <f t="shared" si="5"/>
        <v>4.5708031572084256</v>
      </c>
      <c r="O50">
        <f t="shared" si="6"/>
        <v>22.688851191992722</v>
      </c>
      <c r="P50">
        <f t="shared" si="7"/>
        <v>8.8798298553991479</v>
      </c>
    </row>
    <row r="51" spans="1:16" x14ac:dyDescent="0.25">
      <c r="A51">
        <f>Input!G52</f>
        <v>48</v>
      </c>
      <c r="B51">
        <f t="shared" si="0"/>
        <v>48</v>
      </c>
      <c r="C51" s="4">
        <f>Input!I52</f>
        <v>315.11129614285721</v>
      </c>
      <c r="D51">
        <f t="shared" si="1"/>
        <v>314.34825071428577</v>
      </c>
      <c r="E51">
        <f t="shared" si="8"/>
        <v>192.64704027990396</v>
      </c>
      <c r="F51">
        <f t="shared" si="2"/>
        <v>14811.184621193683</v>
      </c>
      <c r="G51">
        <f t="shared" si="3"/>
        <v>3580.8725086545764</v>
      </c>
      <c r="L51">
        <f>Input!J52</f>
        <v>8.9374522857143575</v>
      </c>
      <c r="M51">
        <f t="shared" si="4"/>
        <v>8.6994728571429292</v>
      </c>
      <c r="N51">
        <f t="shared" si="5"/>
        <v>4.6034617202795509</v>
      </c>
      <c r="O51">
        <f t="shared" si="6"/>
        <v>18.783474221277913</v>
      </c>
      <c r="P51">
        <f t="shared" si="7"/>
        <v>8.6862576496942534</v>
      </c>
    </row>
    <row r="52" spans="1:16" x14ac:dyDescent="0.25">
      <c r="A52">
        <f>Input!G53</f>
        <v>49</v>
      </c>
      <c r="B52">
        <f t="shared" si="0"/>
        <v>49</v>
      </c>
      <c r="C52" s="4">
        <f>Input!I53</f>
        <v>323.47079814285723</v>
      </c>
      <c r="D52">
        <f t="shared" si="1"/>
        <v>322.70775271428579</v>
      </c>
      <c r="E52">
        <f t="shared" si="8"/>
        <v>197.2835114662864</v>
      </c>
      <c r="F52">
        <f t="shared" si="2"/>
        <v>15731.240292636352</v>
      </c>
      <c r="G52">
        <f t="shared" si="3"/>
        <v>3047.4728676065329</v>
      </c>
      <c r="L52">
        <f>Input!J53</f>
        <v>8.3595020000000204</v>
      </c>
      <c r="M52">
        <f t="shared" si="4"/>
        <v>8.1215225714285921</v>
      </c>
      <c r="N52">
        <f t="shared" si="5"/>
        <v>4.6364711863824395</v>
      </c>
      <c r="O52">
        <f t="shared" si="6"/>
        <v>13.860958439145987</v>
      </c>
      <c r="P52">
        <f t="shared" si="7"/>
        <v>8.4927732556290483</v>
      </c>
    </row>
    <row r="53" spans="1:16" x14ac:dyDescent="0.25">
      <c r="A53">
        <f>Input!G54</f>
        <v>50</v>
      </c>
      <c r="B53">
        <f t="shared" si="0"/>
        <v>50</v>
      </c>
      <c r="C53" s="4">
        <f>Input!I54</f>
        <v>331.41100300000005</v>
      </c>
      <c r="D53">
        <f t="shared" si="1"/>
        <v>330.64795757142861</v>
      </c>
      <c r="E53">
        <f t="shared" si="8"/>
        <v>201.95334806155699</v>
      </c>
      <c r="F53">
        <f t="shared" si="2"/>
        <v>16562.302516898337</v>
      </c>
      <c r="G53">
        <f t="shared" si="3"/>
        <v>2553.6936626701986</v>
      </c>
      <c r="L53">
        <f>Input!J54</f>
        <v>7.9402048571428168</v>
      </c>
      <c r="M53">
        <f t="shared" si="4"/>
        <v>7.7022254285713885</v>
      </c>
      <c r="N53">
        <f t="shared" si="5"/>
        <v>4.6698365952705858</v>
      </c>
      <c r="O53">
        <f t="shared" si="6"/>
        <v>10.695308568261197</v>
      </c>
      <c r="P53">
        <f t="shared" si="7"/>
        <v>8.2994171341501719</v>
      </c>
    </row>
    <row r="54" spans="1:16" x14ac:dyDescent="0.25">
      <c r="A54">
        <f>Input!G55</f>
        <v>51</v>
      </c>
      <c r="B54">
        <f t="shared" si="0"/>
        <v>51</v>
      </c>
      <c r="C54" s="4">
        <f>Input!I55</f>
        <v>339.25299414285712</v>
      </c>
      <c r="D54">
        <f t="shared" si="1"/>
        <v>338.48994871428567</v>
      </c>
      <c r="E54">
        <f t="shared" si="8"/>
        <v>206.65691113895991</v>
      </c>
      <c r="F54">
        <f t="shared" si="2"/>
        <v>17379.949796337252</v>
      </c>
      <c r="G54">
        <f t="shared" si="3"/>
        <v>2100.4366634099893</v>
      </c>
      <c r="L54">
        <f>Input!J55</f>
        <v>7.8419911428570686</v>
      </c>
      <c r="M54">
        <f t="shared" si="4"/>
        <v>7.6040117142856403</v>
      </c>
      <c r="N54">
        <f t="shared" si="5"/>
        <v>4.7035630774029284</v>
      </c>
      <c r="O54">
        <f t="shared" si="6"/>
        <v>9.8497307220302162</v>
      </c>
      <c r="P54">
        <f t="shared" si="7"/>
        <v>8.1062313279756868</v>
      </c>
    </row>
    <row r="55" spans="1:16" x14ac:dyDescent="0.25">
      <c r="A55">
        <f>Input!G56</f>
        <v>52</v>
      </c>
      <c r="B55">
        <f t="shared" si="0"/>
        <v>52</v>
      </c>
      <c r="C55" s="4">
        <f>Input!I56</f>
        <v>347.20075385714284</v>
      </c>
      <c r="D55">
        <f t="shared" si="1"/>
        <v>346.4377084285714</v>
      </c>
      <c r="E55">
        <f t="shared" si="8"/>
        <v>211.39456699486772</v>
      </c>
      <c r="F55">
        <f t="shared" si="2"/>
        <v>18236.650048283296</v>
      </c>
      <c r="G55">
        <f t="shared" si="3"/>
        <v>1688.6235731733141</v>
      </c>
      <c r="L55">
        <f>Input!J56</f>
        <v>7.9477597142857235</v>
      </c>
      <c r="M55">
        <f t="shared" si="4"/>
        <v>7.7097802857142952</v>
      </c>
      <c r="N55">
        <f t="shared" si="5"/>
        <v>4.7376558559077946</v>
      </c>
      <c r="O55">
        <f t="shared" si="6"/>
        <v>10.304766781572866</v>
      </c>
      <c r="P55">
        <f t="shared" si="7"/>
        <v>7.9132595176008325</v>
      </c>
    </row>
    <row r="56" spans="1:16" x14ac:dyDescent="0.25">
      <c r="A56">
        <f>Input!G57</f>
        <v>53</v>
      </c>
      <c r="B56">
        <f t="shared" si="0"/>
        <v>53</v>
      </c>
      <c r="C56" s="4">
        <f>Input!I57</f>
        <v>355.56025585714281</v>
      </c>
      <c r="D56">
        <f t="shared" si="1"/>
        <v>354.79721042857136</v>
      </c>
      <c r="E56">
        <f t="shared" si="8"/>
        <v>216.16668724346428</v>
      </c>
      <c r="F56">
        <f t="shared" si="2"/>
        <v>19218.421958576513</v>
      </c>
      <c r="G56">
        <f t="shared" si="3"/>
        <v>1319.1965163244317</v>
      </c>
      <c r="L56">
        <f>Input!J57</f>
        <v>8.3595019999999636</v>
      </c>
      <c r="M56">
        <f t="shared" si="4"/>
        <v>8.1215225714285353</v>
      </c>
      <c r="N56">
        <f t="shared" si="5"/>
        <v>4.772120248596571</v>
      </c>
      <c r="O56">
        <f t="shared" si="6"/>
        <v>12.869307830302072</v>
      </c>
      <c r="P56">
        <f t="shared" si="7"/>
        <v>7.7205470793581208</v>
      </c>
    </row>
    <row r="57" spans="1:16" x14ac:dyDescent="0.25">
      <c r="A57">
        <f>Input!G58</f>
        <v>54</v>
      </c>
      <c r="B57">
        <f t="shared" si="0"/>
        <v>54</v>
      </c>
      <c r="C57" s="4">
        <f>Input!I58</f>
        <v>363.49290585714289</v>
      </c>
      <c r="D57">
        <f t="shared" si="1"/>
        <v>362.72986042857144</v>
      </c>
      <c r="E57">
        <f t="shared" si="8"/>
        <v>220.97364891349284</v>
      </c>
      <c r="F57">
        <f t="shared" si="2"/>
        <v>20094.823503107706</v>
      </c>
      <c r="G57">
        <f t="shared" si="3"/>
        <v>993.11853887418931</v>
      </c>
      <c r="L57">
        <f>Input!J58</f>
        <v>7.9326500000000806</v>
      </c>
      <c r="M57">
        <f t="shared" si="4"/>
        <v>7.6946705714286523</v>
      </c>
      <c r="N57">
        <f t="shared" si="5"/>
        <v>4.80696167002856</v>
      </c>
      <c r="O57">
        <f t="shared" si="6"/>
        <v>9.7699275361201536</v>
      </c>
      <c r="P57">
        <f t="shared" si="7"/>
        <v>7.528141145612266</v>
      </c>
    </row>
    <row r="58" spans="1:16" x14ac:dyDescent="0.25">
      <c r="A58">
        <f>Input!G59</f>
        <v>55</v>
      </c>
      <c r="B58">
        <f t="shared" si="0"/>
        <v>55</v>
      </c>
      <c r="C58" s="4">
        <f>Input!I59</f>
        <v>371.68997742857147</v>
      </c>
      <c r="D58">
        <f t="shared" si="1"/>
        <v>370.92693200000002</v>
      </c>
      <c r="E58">
        <f t="shared" si="8"/>
        <v>225.81583454712134</v>
      </c>
      <c r="F58">
        <f t="shared" si="2"/>
        <v>21057.230603978853</v>
      </c>
      <c r="G58">
        <f t="shared" si="3"/>
        <v>711.37412291876535</v>
      </c>
      <c r="L58">
        <f>Input!J59</f>
        <v>8.1970715714285802</v>
      </c>
      <c r="M58">
        <f t="shared" si="4"/>
        <v>7.9590921428571519</v>
      </c>
      <c r="N58">
        <f t="shared" si="5"/>
        <v>4.8421856336285014</v>
      </c>
      <c r="O58">
        <f t="shared" si="6"/>
        <v>11.255259655648715</v>
      </c>
      <c r="P58">
        <f t="shared" si="7"/>
        <v>7.3360906671740098</v>
      </c>
    </row>
    <row r="59" spans="1:16" x14ac:dyDescent="0.25">
      <c r="A59">
        <f>Input!G60</f>
        <v>56</v>
      </c>
      <c r="B59">
        <f t="shared" si="0"/>
        <v>56</v>
      </c>
      <c r="C59" s="4">
        <f>Input!I60</f>
        <v>380.23079714285717</v>
      </c>
      <c r="D59">
        <f t="shared" si="1"/>
        <v>379.46775171428573</v>
      </c>
      <c r="E59">
        <f t="shared" si="8"/>
        <v>230.69363230097963</v>
      </c>
      <c r="F59">
        <f t="shared" si="2"/>
        <v>22133.738607204661</v>
      </c>
      <c r="G59">
        <f t="shared" si="3"/>
        <v>474.9697153146497</v>
      </c>
      <c r="L59">
        <f>Input!J60</f>
        <v>8.5408197142857034</v>
      </c>
      <c r="M59">
        <f t="shared" si="4"/>
        <v>8.3028402857142751</v>
      </c>
      <c r="N59">
        <f t="shared" si="5"/>
        <v>4.8777977538582897</v>
      </c>
      <c r="O59">
        <f t="shared" si="6"/>
        <v>13.417729882573493</v>
      </c>
      <c r="P59">
        <f t="shared" si="7"/>
        <v>7.1444464780204617</v>
      </c>
    </row>
    <row r="60" spans="1:16" x14ac:dyDescent="0.25">
      <c r="A60">
        <f>Input!G61</f>
        <v>57</v>
      </c>
      <c r="B60">
        <f t="shared" si="0"/>
        <v>57</v>
      </c>
      <c r="C60" s="4">
        <f>Input!I61</f>
        <v>388.8282785714286</v>
      </c>
      <c r="D60">
        <f t="shared" si="1"/>
        <v>388.06523314285715</v>
      </c>
      <c r="E60">
        <f t="shared" si="8"/>
        <v>235.60743604942414</v>
      </c>
      <c r="F60">
        <f t="shared" si="2"/>
        <v>23243.379894582391</v>
      </c>
      <c r="G60">
        <f t="shared" si="3"/>
        <v>284.93427103184354</v>
      </c>
      <c r="L60">
        <f>Input!J61</f>
        <v>8.5974814285714274</v>
      </c>
      <c r="M60">
        <f t="shared" si="4"/>
        <v>8.3595019999999991</v>
      </c>
      <c r="N60">
        <f t="shared" si="5"/>
        <v>4.9138037484445114</v>
      </c>
      <c r="O60">
        <f t="shared" si="6"/>
        <v>13.569481251065218</v>
      </c>
      <c r="P60">
        <f t="shared" si="7"/>
        <v>6.9532613624130475</v>
      </c>
    </row>
    <row r="61" spans="1:16" x14ac:dyDescent="0.25">
      <c r="A61">
        <f>Input!G62</f>
        <v>58</v>
      </c>
      <c r="B61">
        <f t="shared" si="0"/>
        <v>58</v>
      </c>
      <c r="C61" s="4">
        <f>Input!I62</f>
        <v>397.52775128571426</v>
      </c>
      <c r="D61">
        <f t="shared" si="1"/>
        <v>396.76470585714281</v>
      </c>
      <c r="E61">
        <f t="shared" si="8"/>
        <v>240.55764549008754</v>
      </c>
      <c r="F61">
        <f t="shared" si="2"/>
        <v>24400.645708516851</v>
      </c>
      <c r="G61">
        <f t="shared" si="3"/>
        <v>142.31981164253816</v>
      </c>
      <c r="L61">
        <f>Input!J62</f>
        <v>8.6994727142856618</v>
      </c>
      <c r="M61">
        <f t="shared" si="4"/>
        <v>8.4614932857142335</v>
      </c>
      <c r="N61">
        <f t="shared" si="5"/>
        <v>4.950209440663393</v>
      </c>
      <c r="O61">
        <f t="shared" si="6"/>
        <v>14.056975094932772</v>
      </c>
      <c r="P61">
        <f t="shared" si="7"/>
        <v>6.7625901245085496</v>
      </c>
    </row>
    <row r="62" spans="1:16" x14ac:dyDescent="0.25">
      <c r="A62">
        <f>Input!G63</f>
        <v>59</v>
      </c>
      <c r="B62">
        <f t="shared" si="0"/>
        <v>59</v>
      </c>
      <c r="C62" s="4">
        <f>Input!I63</f>
        <v>406.29144057142861</v>
      </c>
      <c r="D62">
        <f t="shared" si="1"/>
        <v>405.52839514285716</v>
      </c>
      <c r="E62">
        <f t="shared" si="8"/>
        <v>245.54466625177244</v>
      </c>
      <c r="F62">
        <f t="shared" si="2"/>
        <v>25594.793509896095</v>
      </c>
      <c r="G62">
        <f t="shared" si="3"/>
        <v>48.201999418393328</v>
      </c>
      <c r="L62">
        <f>Input!J63</f>
        <v>8.7636892857143494</v>
      </c>
      <c r="M62">
        <f t="shared" si="4"/>
        <v>8.5257098571429211</v>
      </c>
      <c r="N62">
        <f t="shared" si="5"/>
        <v>4.9870207616849118</v>
      </c>
      <c r="O62">
        <f t="shared" si="6"/>
        <v>14.26322514039469</v>
      </c>
      <c r="P62">
        <f t="shared" si="7"/>
        <v>6.5724896605622067</v>
      </c>
    </row>
    <row r="63" spans="1:16" x14ac:dyDescent="0.25">
      <c r="A63">
        <f>Input!G64</f>
        <v>60</v>
      </c>
      <c r="B63">
        <f t="shared" si="0"/>
        <v>60</v>
      </c>
      <c r="C63" s="4">
        <f>Input!I64</f>
        <v>415.69729685714282</v>
      </c>
      <c r="D63">
        <f t="shared" si="1"/>
        <v>414.93425142857137</v>
      </c>
      <c r="E63">
        <f t="shared" si="8"/>
        <v>250.56891000475022</v>
      </c>
      <c r="F63">
        <f t="shared" si="2"/>
        <v>27015.965461369298</v>
      </c>
      <c r="G63">
        <f t="shared" si="3"/>
        <v>3.680727526002757</v>
      </c>
      <c r="L63">
        <f>Input!J64</f>
        <v>9.4058562857142078</v>
      </c>
      <c r="M63">
        <f t="shared" si="4"/>
        <v>9.1678768571427796</v>
      </c>
      <c r="N63">
        <f t="shared" si="5"/>
        <v>5.0242437529777746</v>
      </c>
      <c r="O63">
        <f t="shared" si="6"/>
        <v>19.198528387032983</v>
      </c>
      <c r="P63">
        <f t="shared" si="7"/>
        <v>6.3830190338266775</v>
      </c>
    </row>
    <row r="64" spans="1:16" x14ac:dyDescent="0.25">
      <c r="A64">
        <f>Input!G65</f>
        <v>61</v>
      </c>
      <c r="B64">
        <f t="shared" si="0"/>
        <v>61</v>
      </c>
      <c r="C64" s="4">
        <f>Input!I65</f>
        <v>425.00493942857145</v>
      </c>
      <c r="D64">
        <f t="shared" si="1"/>
        <v>424.241894</v>
      </c>
      <c r="E64">
        <f t="shared" si="8"/>
        <v>255.63079457352734</v>
      </c>
      <c r="F64">
        <f t="shared" si="2"/>
        <v>28429.702849803849</v>
      </c>
      <c r="G64">
        <f t="shared" si="3"/>
        <v>9.8807268272516744</v>
      </c>
      <c r="L64">
        <f>Input!J65</f>
        <v>9.3076425714286302</v>
      </c>
      <c r="M64">
        <f t="shared" si="4"/>
        <v>9.0696631428572019</v>
      </c>
      <c r="N64">
        <f t="shared" si="5"/>
        <v>5.0618845687771099</v>
      </c>
      <c r="O64">
        <f t="shared" si="6"/>
        <v>18.026461017079427</v>
      </c>
      <c r="P64">
        <f t="shared" si="7"/>
        <v>6.194239552254694</v>
      </c>
    </row>
    <row r="65" spans="1:16" x14ac:dyDescent="0.25">
      <c r="A65">
        <f>Input!G66</f>
        <v>62</v>
      </c>
      <c r="B65">
        <f t="shared" si="0"/>
        <v>62</v>
      </c>
      <c r="C65" s="4">
        <f>Input!I66</f>
        <v>434.70543700000002</v>
      </c>
      <c r="D65">
        <f t="shared" si="1"/>
        <v>433.94239157142857</v>
      </c>
      <c r="E65">
        <f t="shared" si="8"/>
        <v>260.73074405214408</v>
      </c>
      <c r="F65">
        <f t="shared" si="2"/>
        <v>30002.274836344855</v>
      </c>
      <c r="G65">
        <f t="shared" si="3"/>
        <v>67.952189809021903</v>
      </c>
      <c r="L65">
        <f>Input!J66</f>
        <v>9.7004975714285706</v>
      </c>
      <c r="M65">
        <f t="shared" si="4"/>
        <v>9.4625181428571423</v>
      </c>
      <c r="N65">
        <f t="shared" si="5"/>
        <v>5.0999494786167379</v>
      </c>
      <c r="O65">
        <f t="shared" si="6"/>
        <v>21.165042754274591</v>
      </c>
      <c r="P65">
        <f t="shared" si="7"/>
        <v>6.0062148491181349</v>
      </c>
    </row>
    <row r="66" spans="1:16" x14ac:dyDescent="0.25">
      <c r="A66">
        <f>Input!G67</f>
        <v>63</v>
      </c>
      <c r="B66">
        <f t="shared" si="0"/>
        <v>63</v>
      </c>
      <c r="C66" s="4">
        <f>Input!I67</f>
        <v>444.71568571428571</v>
      </c>
      <c r="D66">
        <f t="shared" si="1"/>
        <v>443.95264028571427</v>
      </c>
      <c r="E66">
        <f t="shared" si="8"/>
        <v>265.869188922072</v>
      </c>
      <c r="F66">
        <f t="shared" si="2"/>
        <v>31713.715649586742</v>
      </c>
      <c r="G66">
        <f t="shared" si="3"/>
        <v>179.07141218516665</v>
      </c>
      <c r="L66">
        <f>Input!J67</f>
        <v>10.010248714285694</v>
      </c>
      <c r="M66">
        <f t="shared" si="4"/>
        <v>9.7722692857142661</v>
      </c>
      <c r="N66">
        <f t="shared" si="5"/>
        <v>5.1384448699279348</v>
      </c>
      <c r="O66">
        <f t="shared" si="6"/>
        <v>23.734472697899047</v>
      </c>
      <c r="P66">
        <f t="shared" si="7"/>
        <v>5.8190109666611818</v>
      </c>
    </row>
    <row r="67" spans="1:16" x14ac:dyDescent="0.25">
      <c r="A67">
        <f>Input!G68</f>
        <v>64</v>
      </c>
      <c r="B67">
        <f t="shared" si="0"/>
        <v>64</v>
      </c>
      <c r="C67" s="4">
        <f>Input!I68</f>
        <v>454.55972657142854</v>
      </c>
      <c r="D67">
        <f t="shared" si="1"/>
        <v>453.7966811428571</v>
      </c>
      <c r="E67">
        <f t="shared" si="8"/>
        <v>271.04656617277874</v>
      </c>
      <c r="F67">
        <f t="shared" si="2"/>
        <v>33397.604521576861</v>
      </c>
      <c r="G67">
        <f t="shared" si="3"/>
        <v>344.44145273284249</v>
      </c>
      <c r="L67">
        <f>Input!J68</f>
        <v>9.8440408571428293</v>
      </c>
      <c r="M67">
        <f t="shared" si="4"/>
        <v>9.606061428571401</v>
      </c>
      <c r="N67">
        <f t="shared" si="5"/>
        <v>5.1773772507067308</v>
      </c>
      <c r="O67">
        <f t="shared" si="6"/>
        <v>21.777749215635172</v>
      </c>
      <c r="P67">
        <f t="shared" si="7"/>
        <v>5.6326964429100821</v>
      </c>
    </row>
    <row r="68" spans="1:16" x14ac:dyDescent="0.25">
      <c r="A68">
        <f>Input!G69</f>
        <v>65</v>
      </c>
      <c r="B68">
        <f t="shared" ref="B68:B83" si="9">A68-$A$3</f>
        <v>65</v>
      </c>
      <c r="C68" s="4">
        <f>Input!I69</f>
        <v>464.12801328571419</v>
      </c>
      <c r="D68">
        <f t="shared" ref="D68:D83" si="10">C68-$C$3</f>
        <v>463.36496785714274</v>
      </c>
      <c r="E68">
        <f t="shared" si="8"/>
        <v>276.26331942503049</v>
      </c>
      <c r="F68">
        <f t="shared" ref="F68:F83" si="11">(D68-E68)^2</f>
        <v>35007.026846013738</v>
      </c>
      <c r="G68">
        <f t="shared" ref="G68:G83" si="12">(E68-$H$4)^2</f>
        <v>565.2928119451999</v>
      </c>
      <c r="L68">
        <f>Input!J69</f>
        <v>9.568286714285648</v>
      </c>
      <c r="M68">
        <f t="shared" ref="M68:M83" si="13">L68-$L$3</f>
        <v>9.3303072857142197</v>
      </c>
      <c r="N68">
        <f t="shared" ref="N68:N83" si="14">2*($X$3/PI())*($Z$3/(4*((B68-$Y$3)^2)+$Z$3*$Z$3))</f>
        <v>5.2167532522517694</v>
      </c>
      <c r="O68">
        <f t="shared" ref="O68:O83" si="15">(L68-N68)^2</f>
        <v>18.935843471200553</v>
      </c>
      <c r="P68">
        <f t="shared" ref="P68:P83" si="16">(N68-$Q$4)^2</f>
        <v>5.447342401767763</v>
      </c>
    </row>
    <row r="69" spans="1:16" x14ac:dyDescent="0.25">
      <c r="A69">
        <f>Input!G70</f>
        <v>66</v>
      </c>
      <c r="B69">
        <f t="shared" si="9"/>
        <v>66</v>
      </c>
      <c r="C69" s="4">
        <f>Input!I70</f>
        <v>473.79451385714276</v>
      </c>
      <c r="D69">
        <f t="shared" si="10"/>
        <v>473.03146842857132</v>
      </c>
      <c r="E69">
        <f t="shared" ref="E69:E83" si="17">N69+E68</f>
        <v>281.51989905700538</v>
      </c>
      <c r="F69">
        <f t="shared" si="11"/>
        <v>36676.681203160115</v>
      </c>
      <c r="G69">
        <f t="shared" si="12"/>
        <v>842.8841301031548</v>
      </c>
      <c r="L69">
        <f>Input!J70</f>
        <v>9.6665005714285712</v>
      </c>
      <c r="M69">
        <f t="shared" si="13"/>
        <v>9.4285211428571429</v>
      </c>
      <c r="N69">
        <f t="shared" si="14"/>
        <v>5.2565796319749092</v>
      </c>
      <c r="O69">
        <f t="shared" si="15"/>
        <v>19.447402692231869</v>
      </c>
      <c r="P69">
        <f t="shared" si="16"/>
        <v>5.2630226465267862</v>
      </c>
    </row>
    <row r="70" spans="1:16" x14ac:dyDescent="0.25">
      <c r="A70">
        <f>Input!G71</f>
        <v>67</v>
      </c>
      <c r="B70">
        <f t="shared" si="9"/>
        <v>67</v>
      </c>
      <c r="C70" s="4">
        <f>Input!I71</f>
        <v>482.66019457142858</v>
      </c>
      <c r="D70">
        <f t="shared" si="10"/>
        <v>481.89714914285713</v>
      </c>
      <c r="E70">
        <f t="shared" si="17"/>
        <v>286.8167623332921</v>
      </c>
      <c r="F70">
        <f t="shared" si="11"/>
        <v>38056.357317769514</v>
      </c>
      <c r="G70">
        <f t="shared" si="12"/>
        <v>1178.5029053904452</v>
      </c>
      <c r="L70">
        <f>Input!J71</f>
        <v>8.8656807142858156</v>
      </c>
      <c r="M70">
        <f t="shared" si="13"/>
        <v>8.6277012857143873</v>
      </c>
      <c r="N70">
        <f t="shared" si="14"/>
        <v>5.2968632762867403</v>
      </c>
      <c r="O70">
        <f t="shared" si="15"/>
        <v>12.736457905766285</v>
      </c>
      <c r="P70">
        <f t="shared" si="16"/>
        <v>5.0798137569403936</v>
      </c>
    </row>
    <row r="71" spans="1:16" x14ac:dyDescent="0.25">
      <c r="A71">
        <f>Input!G72</f>
        <v>68</v>
      </c>
      <c r="B71">
        <f t="shared" si="9"/>
        <v>68</v>
      </c>
      <c r="C71" s="4">
        <f>Input!I72</f>
        <v>492.23603614285719</v>
      </c>
      <c r="D71">
        <f t="shared" si="10"/>
        <v>491.47299071428574</v>
      </c>
      <c r="E71">
        <f t="shared" si="17"/>
        <v>292.15437353685144</v>
      </c>
      <c r="F71">
        <f t="shared" si="11"/>
        <v>39727.911153524612</v>
      </c>
      <c r="G71">
        <f t="shared" si="12"/>
        <v>1573.466232698564</v>
      </c>
      <c r="L71">
        <f>Input!J72</f>
        <v>9.5758415714286116</v>
      </c>
      <c r="M71">
        <f t="shared" si="13"/>
        <v>9.3378621428571833</v>
      </c>
      <c r="N71">
        <f t="shared" si="14"/>
        <v>5.3376112035593382</v>
      </c>
      <c r="O71">
        <f t="shared" si="15"/>
        <v>17.962596651129317</v>
      </c>
      <c r="P71">
        <f t="shared" si="16"/>
        <v>4.8977951899972014</v>
      </c>
    </row>
    <row r="72" spans="1:16" x14ac:dyDescent="0.25">
      <c r="A72">
        <f>Input!G73</f>
        <v>69</v>
      </c>
      <c r="B72">
        <f t="shared" si="9"/>
        <v>69</v>
      </c>
      <c r="C72" s="4">
        <f>Input!I73</f>
        <v>501.78543557142854</v>
      </c>
      <c r="D72">
        <f t="shared" si="10"/>
        <v>501.02239014285709</v>
      </c>
      <c r="E72">
        <f t="shared" si="17"/>
        <v>297.53320410402006</v>
      </c>
      <c r="F72">
        <f t="shared" si="11"/>
        <v>41407.848834748431</v>
      </c>
      <c r="G72">
        <f t="shared" si="12"/>
        <v>2029.1215637914024</v>
      </c>
      <c r="L72">
        <f>Input!J73</f>
        <v>9.5493994285713484</v>
      </c>
      <c r="M72">
        <f t="shared" si="13"/>
        <v>9.3114199999999201</v>
      </c>
      <c r="N72">
        <f t="shared" si="14"/>
        <v>5.3788305671686114</v>
      </c>
      <c r="O72">
        <f t="shared" si="15"/>
        <v>17.393644627702123</v>
      </c>
      <c r="P72">
        <f t="shared" si="16"/>
        <v>4.7170493845517889</v>
      </c>
    </row>
    <row r="73" spans="1:16" x14ac:dyDescent="0.25">
      <c r="A73">
        <f>Input!G74</f>
        <v>70</v>
      </c>
      <c r="B73">
        <f t="shared" si="9"/>
        <v>70</v>
      </c>
      <c r="C73" s="4">
        <f>Input!I74</f>
        <v>511.61814400000009</v>
      </c>
      <c r="D73">
        <f t="shared" si="10"/>
        <v>510.85509857142864</v>
      </c>
      <c r="E73">
        <f t="shared" si="17"/>
        <v>302.95373276263871</v>
      </c>
      <c r="F73">
        <f t="shared" si="11"/>
        <v>43222.977905160289</v>
      </c>
      <c r="G73">
        <f t="shared" si="12"/>
        <v>2546.8474895235954</v>
      </c>
      <c r="L73">
        <f>Input!J74</f>
        <v>9.83270842857155</v>
      </c>
      <c r="M73">
        <f t="shared" si="13"/>
        <v>9.5947290000001217</v>
      </c>
      <c r="N73">
        <f t="shared" si="14"/>
        <v>5.4205286586186743</v>
      </c>
      <c r="O73">
        <f t="shared" si="15"/>
        <v>19.467330322381411</v>
      </c>
      <c r="P73">
        <f t="shared" si="16"/>
        <v>4.5376618699701874</v>
      </c>
    </row>
    <row r="74" spans="1:16" x14ac:dyDescent="0.25">
      <c r="A74">
        <f>Input!G75</f>
        <v>71</v>
      </c>
      <c r="B74">
        <f t="shared" si="9"/>
        <v>71</v>
      </c>
      <c r="C74" s="4">
        <f>Input!I75</f>
        <v>521.71905142857145</v>
      </c>
      <c r="D74">
        <f t="shared" si="10"/>
        <v>520.956006</v>
      </c>
      <c r="E74">
        <f t="shared" si="17"/>
        <v>308.41644567338955</v>
      </c>
      <c r="F74">
        <f t="shared" si="11"/>
        <v>45173.064703828888</v>
      </c>
      <c r="G74">
        <f t="shared" si="12"/>
        <v>3128.0545448317343</v>
      </c>
      <c r="L74">
        <f>Input!J75</f>
        <v>10.100907428571361</v>
      </c>
      <c r="M74">
        <f t="shared" si="13"/>
        <v>9.8629279999999326</v>
      </c>
      <c r="N74">
        <f t="shared" si="14"/>
        <v>5.4627129107508212</v>
      </c>
      <c r="O74">
        <f t="shared" si="15"/>
        <v>21.512848385140508</v>
      </c>
      <c r="P74">
        <f t="shared" si="16"/>
        <v>4.3597213789561398</v>
      </c>
    </row>
    <row r="75" spans="1:16" x14ac:dyDescent="0.25">
      <c r="A75">
        <f>Input!G76</f>
        <v>72</v>
      </c>
      <c r="B75">
        <f t="shared" si="9"/>
        <v>72</v>
      </c>
      <c r="C75" s="4">
        <f>Input!I76</f>
        <v>532.28458557142858</v>
      </c>
      <c r="D75">
        <f t="shared" si="10"/>
        <v>531.52154014285713</v>
      </c>
      <c r="E75">
        <f t="shared" si="17"/>
        <v>313.92183657442922</v>
      </c>
      <c r="F75">
        <f t="shared" si="11"/>
        <v>47349.630993067702</v>
      </c>
      <c r="G75">
        <f t="shared" si="12"/>
        <v>3774.1860372436718</v>
      </c>
      <c r="L75">
        <f>Input!J76</f>
        <v>10.565534142857132</v>
      </c>
      <c r="M75">
        <f t="shared" si="13"/>
        <v>10.327554714285704</v>
      </c>
      <c r="N75">
        <f t="shared" si="14"/>
        <v>5.5053909010396804</v>
      </c>
      <c r="O75">
        <f t="shared" si="15"/>
        <v>25.605049627710827</v>
      </c>
      <c r="P75">
        <f t="shared" si="16"/>
        <v>4.1833199647317905</v>
      </c>
    </row>
    <row r="76" spans="1:16" x14ac:dyDescent="0.25">
      <c r="A76">
        <f>Input!G77</f>
        <v>73</v>
      </c>
      <c r="B76">
        <f t="shared" si="9"/>
        <v>73</v>
      </c>
      <c r="C76" s="4">
        <f>Input!I77</f>
        <v>542.65746971428575</v>
      </c>
      <c r="D76">
        <f t="shared" si="10"/>
        <v>541.89442428571431</v>
      </c>
      <c r="E76">
        <f t="shared" si="17"/>
        <v>319.47040692940851</v>
      </c>
      <c r="F76">
        <f t="shared" si="11"/>
        <v>49472.443496918226</v>
      </c>
      <c r="G76">
        <f t="shared" si="12"/>
        <v>4486.7188996784726</v>
      </c>
      <c r="L76">
        <f>Input!J77</f>
        <v>10.372884142857174</v>
      </c>
      <c r="M76">
        <f t="shared" si="13"/>
        <v>10.134904714285746</v>
      </c>
      <c r="N76">
        <f t="shared" si="14"/>
        <v>5.5485703549792973</v>
      </c>
      <c r="O76">
        <f t="shared" si="15"/>
        <v>23.274003523908586</v>
      </c>
      <c r="P76">
        <f t="shared" si="16"/>
        <v>4.008553122753912</v>
      </c>
    </row>
    <row r="77" spans="1:16" x14ac:dyDescent="0.25">
      <c r="A77">
        <f>Input!G78</f>
        <v>74</v>
      </c>
      <c r="B77">
        <f t="shared" si="9"/>
        <v>74</v>
      </c>
      <c r="C77" s="4">
        <f>Input!I78</f>
        <v>553.25700100000006</v>
      </c>
      <c r="D77">
        <f t="shared" si="10"/>
        <v>552.49395557142861</v>
      </c>
      <c r="E77">
        <f t="shared" si="17"/>
        <v>325.06266607897044</v>
      </c>
      <c r="F77">
        <f t="shared" si="11"/>
        <v>51724.991440202321</v>
      </c>
      <c r="G77">
        <f t="shared" si="12"/>
        <v>5267.1645683377037</v>
      </c>
      <c r="L77">
        <f>Input!J78</f>
        <v>10.599531285714306</v>
      </c>
      <c r="M77">
        <f t="shared" si="13"/>
        <v>10.361551857142878</v>
      </c>
      <c r="N77">
        <f t="shared" si="14"/>
        <v>5.5922591495619294</v>
      </c>
      <c r="O77">
        <f t="shared" si="15"/>
        <v>25.072774245487988</v>
      </c>
      <c r="P77">
        <f t="shared" si="16"/>
        <v>3.8355199171552288</v>
      </c>
    </row>
    <row r="78" spans="1:16" x14ac:dyDescent="0.25">
      <c r="A78">
        <f>Input!G79</f>
        <v>75</v>
      </c>
      <c r="B78">
        <f t="shared" si="9"/>
        <v>75</v>
      </c>
      <c r="C78" s="4">
        <f>Input!I79</f>
        <v>563.58455571428578</v>
      </c>
      <c r="D78">
        <f t="shared" si="10"/>
        <v>562.82151028571434</v>
      </c>
      <c r="E78">
        <f t="shared" si="17"/>
        <v>330.69913139582292</v>
      </c>
      <c r="F78">
        <f t="shared" si="11"/>
        <v>53880.798781502308</v>
      </c>
      <c r="G78">
        <f t="shared" si="12"/>
        <v>6117.0698865182967</v>
      </c>
      <c r="L78">
        <f>Input!J79</f>
        <v>10.327554714285725</v>
      </c>
      <c r="M78">
        <f t="shared" si="13"/>
        <v>10.089575285714297</v>
      </c>
      <c r="N78">
        <f t="shared" si="14"/>
        <v>5.6364653168524956</v>
      </c>
      <c r="O78">
        <f t="shared" si="15"/>
        <v>22.006319734710459</v>
      </c>
      <c r="P78">
        <f t="shared" si="16"/>
        <v>3.6643231121087076</v>
      </c>
    </row>
    <row r="79" spans="1:16" x14ac:dyDescent="0.25">
      <c r="A79">
        <f>Input!G80</f>
        <v>76</v>
      </c>
      <c r="B79">
        <f t="shared" si="9"/>
        <v>76</v>
      </c>
      <c r="C79" s="4">
        <f>Input!I80</f>
        <v>573.71568285714295</v>
      </c>
      <c r="D79">
        <f t="shared" si="10"/>
        <v>572.95263742857151</v>
      </c>
      <c r="E79">
        <f t="shared" si="17"/>
        <v>336.38032844348459</v>
      </c>
      <c r="F79">
        <f t="shared" si="11"/>
        <v>55966.457378535437</v>
      </c>
      <c r="G79">
        <f t="shared" si="12"/>
        <v>7038.0180352078241</v>
      </c>
      <c r="L79">
        <f>Input!J80</f>
        <v>10.131127142857167</v>
      </c>
      <c r="M79">
        <f t="shared" si="13"/>
        <v>9.8931477142857389</v>
      </c>
      <c r="N79">
        <f t="shared" si="14"/>
        <v>5.681197047661656</v>
      </c>
      <c r="O79">
        <f t="shared" si="15"/>
        <v>19.801877852126733</v>
      </c>
      <c r="P79">
        <f t="shared" si="16"/>
        <v>3.4950693083219471</v>
      </c>
    </row>
    <row r="80" spans="1:16" x14ac:dyDescent="0.25">
      <c r="A80">
        <f>Input!G81</f>
        <v>77</v>
      </c>
      <c r="B80">
        <f t="shared" si="9"/>
        <v>77</v>
      </c>
      <c r="C80" s="4">
        <f>Input!I81</f>
        <v>583.29530185714282</v>
      </c>
      <c r="D80">
        <f t="shared" si="10"/>
        <v>582.53225642857137</v>
      </c>
      <c r="E80">
        <f t="shared" si="17"/>
        <v>342.10679113880525</v>
      </c>
      <c r="F80">
        <f t="shared" si="11"/>
        <v>57804.404359800537</v>
      </c>
      <c r="G80">
        <f t="shared" si="12"/>
        <v>8031.62949135486</v>
      </c>
      <c r="L80">
        <f>Input!J81</f>
        <v>9.579618999999866</v>
      </c>
      <c r="M80">
        <f t="shared" si="13"/>
        <v>9.3416395714284377</v>
      </c>
      <c r="N80">
        <f t="shared" si="14"/>
        <v>5.7264626953206701</v>
      </c>
      <c r="O80">
        <f t="shared" si="15"/>
        <v>14.846813508289037</v>
      </c>
      <c r="P80">
        <f t="shared" si="16"/>
        <v>3.3278690848779893</v>
      </c>
    </row>
    <row r="81" spans="1:16" x14ac:dyDescent="0.25">
      <c r="A81">
        <f>Input!G82</f>
        <v>78</v>
      </c>
      <c r="B81">
        <f t="shared" si="9"/>
        <v>78</v>
      </c>
      <c r="C81" s="4">
        <f>Input!I82</f>
        <v>593.26777614285709</v>
      </c>
      <c r="D81">
        <f t="shared" si="10"/>
        <v>592.50473071428564</v>
      </c>
      <c r="E81">
        <f t="shared" si="17"/>
        <v>347.87906191836652</v>
      </c>
      <c r="F81">
        <f t="shared" si="11"/>
        <v>59841.717833850722</v>
      </c>
      <c r="G81">
        <f t="shared" si="12"/>
        <v>9099.5630147404063</v>
      </c>
      <c r="L81">
        <f>Input!J82</f>
        <v>9.9724742857142701</v>
      </c>
      <c r="M81">
        <f t="shared" si="13"/>
        <v>9.7344948571428418</v>
      </c>
      <c r="N81">
        <f t="shared" si="14"/>
        <v>5.7722707795612456</v>
      </c>
      <c r="O81">
        <f t="shared" si="15"/>
        <v>17.641709493100159</v>
      </c>
      <c r="P81">
        <f t="shared" si="16"/>
        <v>3.1628371466489469</v>
      </c>
    </row>
    <row r="82" spans="1:16" x14ac:dyDescent="0.25">
      <c r="A82">
        <f>Input!G83</f>
        <v>79</v>
      </c>
      <c r="B82">
        <f t="shared" si="9"/>
        <v>79</v>
      </c>
      <c r="C82" s="4">
        <f>Input!I83</f>
        <v>602.56030885714279</v>
      </c>
      <c r="D82">
        <f t="shared" si="10"/>
        <v>601.79726342857134</v>
      </c>
      <c r="E82">
        <f t="shared" si="17"/>
        <v>353.69769190887024</v>
      </c>
      <c r="F82">
        <f t="shared" si="11"/>
        <v>61553.397388259284</v>
      </c>
      <c r="G82">
        <f t="shared" si="12"/>
        <v>10243.516664410719</v>
      </c>
      <c r="L82">
        <f>Input!J83</f>
        <v>9.2925327142856986</v>
      </c>
      <c r="M82">
        <f t="shared" si="13"/>
        <v>9.0545532857142703</v>
      </c>
      <c r="N82">
        <f t="shared" si="14"/>
        <v>5.81862999050374</v>
      </c>
      <c r="O82">
        <f t="shared" si="15"/>
        <v>12.068000134299711</v>
      </c>
      <c r="P82">
        <f t="shared" si="16"/>
        <v>3.0000924775190971</v>
      </c>
    </row>
    <row r="83" spans="1:16" x14ac:dyDescent="0.25">
      <c r="A83">
        <f>Input!G84</f>
        <v>80</v>
      </c>
      <c r="B83">
        <f t="shared" si="9"/>
        <v>80</v>
      </c>
      <c r="C83" s="4">
        <f>Input!I84</f>
        <v>612.13237300000003</v>
      </c>
      <c r="D83">
        <f t="shared" si="10"/>
        <v>611.36932757142858</v>
      </c>
      <c r="E83">
        <f t="shared" si="17"/>
        <v>359.5632411016274</v>
      </c>
      <c r="F83">
        <f t="shared" si="11"/>
        <v>63406.305183236989</v>
      </c>
      <c r="G83">
        <f t="shared" si="12"/>
        <v>11465.228845668136</v>
      </c>
      <c r="L83">
        <f>Input!J84</f>
        <v>9.5720641428572435</v>
      </c>
      <c r="M83">
        <f t="shared" si="13"/>
        <v>9.3340847142858152</v>
      </c>
      <c r="N83">
        <f t="shared" si="14"/>
        <v>5.8655491927571672</v>
      </c>
      <c r="O83">
        <f t="shared" si="15"/>
        <v>13.73825307531537</v>
      </c>
      <c r="P83">
        <f t="shared" si="16"/>
        <v>2.8397584996651091</v>
      </c>
    </row>
  </sheetData>
  <mergeCells count="3">
    <mergeCell ref="C1:J1"/>
    <mergeCell ref="L1:S1"/>
    <mergeCell ref="AB3:AI18"/>
  </mergeCells>
  <conditionalFormatting sqref="W6">
    <cfRule type="cellIs" dxfId="8" priority="1" operator="greaterThan">
      <formula>0.05</formula>
    </cfRule>
    <cfRule type="cellIs" dxfId="7" priority="2" operator="between">
      <formula>0.05</formula>
      <formula>0.025</formula>
    </cfRule>
    <cfRule type="cellIs" dxfId="6" priority="3" operator="lessThan">
      <formula>0.025</formula>
    </cfRule>
  </conditionalFormatting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03"/>
  <sheetViews>
    <sheetView topLeftCell="H1" zoomScale="89" zoomScaleNormal="89" workbookViewId="0">
      <selection activeCell="Y6" sqref="Y6"/>
    </sheetView>
  </sheetViews>
  <sheetFormatPr defaultRowHeight="15" x14ac:dyDescent="0.25"/>
  <cols>
    <col min="8" max="8" width="12" bestFit="1" customWidth="1"/>
    <col min="9" max="10" width="12" customWidth="1"/>
    <col min="11" max="11" width="12" bestFit="1" customWidth="1"/>
    <col min="17" max="17" width="12" bestFit="1" customWidth="1"/>
    <col min="18" max="19" width="12" customWidth="1"/>
    <col min="20" max="20" width="12.140625" bestFit="1" customWidth="1"/>
    <col min="21" max="21" width="12.42578125" bestFit="1" customWidth="1"/>
    <col min="24" max="24" width="16.42578125" bestFit="1" customWidth="1"/>
    <col min="25" max="25" width="12.28515625" bestFit="1" customWidth="1"/>
    <col min="26" max="28" width="9" bestFit="1" customWidth="1"/>
    <col min="30" max="30" width="11.5703125" bestFit="1" customWidth="1"/>
    <col min="31" max="31" width="12.42578125" customWidth="1"/>
    <col min="32" max="32" width="11.5703125" bestFit="1" customWidth="1"/>
  </cols>
  <sheetData>
    <row r="1" spans="1:37" ht="18" x14ac:dyDescent="0.35">
      <c r="E1" s="28" t="s">
        <v>18</v>
      </c>
      <c r="F1" s="28"/>
      <c r="G1" s="28"/>
      <c r="H1" s="28"/>
      <c r="I1" s="28"/>
      <c r="J1" s="28"/>
      <c r="K1" s="28"/>
      <c r="L1" s="28"/>
      <c r="N1" s="28" t="s">
        <v>19</v>
      </c>
      <c r="O1" s="28"/>
      <c r="P1" s="28"/>
      <c r="Q1" s="28"/>
      <c r="R1" s="28"/>
      <c r="S1" s="28"/>
      <c r="T1" s="28"/>
      <c r="U1" s="28"/>
    </row>
    <row r="2" spans="1:37" ht="14.45" x14ac:dyDescent="0.3">
      <c r="A2" t="s">
        <v>30</v>
      </c>
      <c r="B2" t="s">
        <v>9</v>
      </c>
      <c r="C2" t="s">
        <v>32</v>
      </c>
      <c r="D2" t="s">
        <v>35</v>
      </c>
      <c r="E2" t="s">
        <v>0</v>
      </c>
      <c r="F2" t="s">
        <v>20</v>
      </c>
      <c r="G2" t="s">
        <v>8</v>
      </c>
      <c r="H2" t="s">
        <v>2</v>
      </c>
      <c r="K2" t="s">
        <v>4</v>
      </c>
      <c r="L2" t="s">
        <v>3</v>
      </c>
      <c r="N2" t="s">
        <v>0</v>
      </c>
      <c r="O2" t="s">
        <v>21</v>
      </c>
      <c r="P2" t="s">
        <v>8</v>
      </c>
      <c r="Q2" t="s">
        <v>2</v>
      </c>
      <c r="T2" t="s">
        <v>4</v>
      </c>
      <c r="U2" t="s">
        <v>3</v>
      </c>
      <c r="X2" t="s">
        <v>7</v>
      </c>
      <c r="Z2" t="s">
        <v>10</v>
      </c>
      <c r="AA2" t="s">
        <v>33</v>
      </c>
      <c r="AB2" t="s">
        <v>34</v>
      </c>
    </row>
    <row r="3" spans="1:37" x14ac:dyDescent="0.25">
      <c r="A3">
        <f>Input!G4</f>
        <v>0</v>
      </c>
      <c r="B3">
        <f>A3-$A$3</f>
        <v>0</v>
      </c>
      <c r="C3">
        <f>B3*$AA$3</f>
        <v>0</v>
      </c>
      <c r="D3">
        <f>POWER(C3,$AB$3)</f>
        <v>0</v>
      </c>
      <c r="E3" s="4">
        <f>Input!I4</f>
        <v>0.76304542857142843</v>
      </c>
      <c r="F3">
        <f>E3-$E$3</f>
        <v>0</v>
      </c>
      <c r="G3">
        <f>$Z$3*(1-EXP(-1*D3))</f>
        <v>0</v>
      </c>
      <c r="H3">
        <f>(F3-G3)^2</f>
        <v>0</v>
      </c>
      <c r="I3">
        <f>(G3-$J$4)^2</f>
        <v>118783.4942639105</v>
      </c>
      <c r="J3" s="2" t="s">
        <v>11</v>
      </c>
      <c r="K3" s="23">
        <f>SUM(H3:H167)</f>
        <v>41659173.631456546</v>
      </c>
      <c r="L3">
        <f>1-(K3/K5)</f>
        <v>0.10928336899540125</v>
      </c>
      <c r="N3">
        <f>Input!J4</f>
        <v>0.23797942857142851</v>
      </c>
      <c r="O3">
        <f>N3-$N$3</f>
        <v>0</v>
      </c>
      <c r="P3">
        <f>POWER(C3,$AB$3)*EXP(-D3)*$Z$3*$AA$3*$AB$3</f>
        <v>0</v>
      </c>
      <c r="Q3">
        <f>(O3-P3)^2</f>
        <v>0</v>
      </c>
      <c r="R3">
        <f>(P3-$S$4)^2</f>
        <v>65.520637863705289</v>
      </c>
      <c r="S3" s="1" t="s">
        <v>11</v>
      </c>
      <c r="T3" s="23">
        <f>SUM(Q3:Q167)</f>
        <v>16874.841146125553</v>
      </c>
      <c r="U3" s="5">
        <f>1-(T3/T5)</f>
        <v>6.6741410784817212E-2</v>
      </c>
      <c r="X3">
        <f>COUNT(B3:B500)</f>
        <v>81</v>
      </c>
      <c r="Z3">
        <v>1465.9283286137072</v>
      </c>
      <c r="AA3">
        <v>2.7094662464008209E-2</v>
      </c>
      <c r="AB3">
        <v>2.464706307537909</v>
      </c>
      <c r="AD3" s="29"/>
      <c r="AE3" s="29"/>
      <c r="AF3" s="29"/>
      <c r="AG3" s="29"/>
      <c r="AH3" s="29"/>
      <c r="AI3" s="29"/>
      <c r="AJ3" s="29"/>
      <c r="AK3" s="29"/>
    </row>
    <row r="4" spans="1:37" x14ac:dyDescent="0.25">
      <c r="A4">
        <f>Input!G5</f>
        <v>1</v>
      </c>
      <c r="B4">
        <f t="shared" ref="B4:B67" si="0">A4-$A$3</f>
        <v>1</v>
      </c>
      <c r="C4">
        <f t="shared" ref="C4:C67" si="1">B4*$AA$3</f>
        <v>2.7094662464008209E-2</v>
      </c>
      <c r="D4">
        <f t="shared" ref="D4:D67" si="2">POWER(C4,$AB$3)</f>
        <v>1.3725200009066449E-4</v>
      </c>
      <c r="E4" s="4">
        <f>Input!I5</f>
        <v>1.1332357142857141</v>
      </c>
      <c r="F4">
        <f t="shared" ref="F4:F67" si="3">E4-$E$3</f>
        <v>0.37019028571428569</v>
      </c>
      <c r="G4">
        <f t="shared" ref="G4:G67" si="4">$Z$3*(1-EXP(-1*D4))</f>
        <v>0.20118778806287479</v>
      </c>
      <c r="H4">
        <f t="shared" ref="H4:H67" si="5">(F4-G4)^2</f>
        <v>2.8561844212415147E-2</v>
      </c>
      <c r="I4">
        <f t="shared" ref="I4:I67" si="6">(G4-$J$4)^2</f>
        <v>118644.85607298203</v>
      </c>
      <c r="J4">
        <f>AVERAGE(E3:E167)</f>
        <v>344.64981396181037</v>
      </c>
      <c r="K4" t="s">
        <v>5</v>
      </c>
      <c r="L4" t="s">
        <v>6</v>
      </c>
      <c r="N4">
        <f>Input!J5</f>
        <v>0.37019028571428569</v>
      </c>
      <c r="O4">
        <f t="shared" ref="O4:O67" si="7">N4-$N$3</f>
        <v>0.13221085714285719</v>
      </c>
      <c r="P4">
        <f t="shared" ref="P4:P67" si="8">POWER(C4,$AB$3)*EXP(-D4)*$Z$3*$AA$3*$AB$3</f>
        <v>1.3434476043293149E-2</v>
      </c>
      <c r="Q4">
        <f t="shared" ref="Q4:Q67" si="9">(O4-P4)^2</f>
        <v>1.4107828707108873E-2</v>
      </c>
      <c r="R4">
        <f t="shared" ref="R4:R67" si="10">(P4-$S$4)^2</f>
        <v>65.30332810146227</v>
      </c>
      <c r="S4">
        <f>AVERAGE(N3:N167)</f>
        <v>8.0944819391796337</v>
      </c>
      <c r="T4" t="s">
        <v>5</v>
      </c>
      <c r="U4" t="s">
        <v>6</v>
      </c>
      <c r="AD4" s="29"/>
      <c r="AE4" s="29"/>
      <c r="AF4" s="29"/>
      <c r="AG4" s="29"/>
      <c r="AH4" s="29"/>
      <c r="AI4" s="29"/>
      <c r="AJ4" s="29"/>
      <c r="AK4" s="29"/>
    </row>
    <row r="5" spans="1:37" x14ac:dyDescent="0.25">
      <c r="A5">
        <f>Input!G6</f>
        <v>2</v>
      </c>
      <c r="B5">
        <f t="shared" si="0"/>
        <v>2</v>
      </c>
      <c r="C5">
        <f t="shared" si="1"/>
        <v>5.4189324928016418E-2</v>
      </c>
      <c r="D5">
        <f t="shared" si="2"/>
        <v>7.5765101774365672E-4</v>
      </c>
      <c r="E5" s="4">
        <f>Input!I6</f>
        <v>1.5412005714285715</v>
      </c>
      <c r="F5">
        <f t="shared" si="3"/>
        <v>0.77815514285714305</v>
      </c>
      <c r="G5">
        <f t="shared" si="4"/>
        <v>1.1102414492217383</v>
      </c>
      <c r="H5">
        <f t="shared" si="5"/>
        <v>0.11028131487487981</v>
      </c>
      <c r="I5">
        <f t="shared" si="6"/>
        <v>118019.43788213213</v>
      </c>
      <c r="K5">
        <f>SUM(I3:I167)</f>
        <v>46770400.575625338</v>
      </c>
      <c r="L5" s="5">
        <f>1-((1-L3)*(X3-1)/(X3-1-1))</f>
        <v>9.8008474932051892E-2</v>
      </c>
      <c r="N5">
        <f>Input!J6</f>
        <v>0.40796485714285735</v>
      </c>
      <c r="O5">
        <f t="shared" si="7"/>
        <v>0.16998542857142884</v>
      </c>
      <c r="P5">
        <f t="shared" si="8"/>
        <v>7.4114268482555132E-2</v>
      </c>
      <c r="Q5">
        <f t="shared" si="9"/>
        <v>9.1912793367864513E-3</v>
      </c>
      <c r="R5">
        <f t="shared" si="10"/>
        <v>64.326297573162876</v>
      </c>
      <c r="T5">
        <f>SUM(R3:R167)</f>
        <v>18081.634973556826</v>
      </c>
      <c r="U5" s="5">
        <f>1-((1-U3)*(X3-1)/(X3-1-1))</f>
        <v>5.4928010921333925E-2</v>
      </c>
      <c r="X5" s="17"/>
      <c r="Y5" s="18"/>
      <c r="AD5" s="29"/>
      <c r="AE5" s="29"/>
      <c r="AF5" s="29"/>
      <c r="AG5" s="29"/>
      <c r="AH5" s="29"/>
      <c r="AI5" s="29"/>
      <c r="AJ5" s="29"/>
      <c r="AK5" s="29"/>
    </row>
    <row r="6" spans="1:37" x14ac:dyDescent="0.25">
      <c r="A6">
        <f>Input!G7</f>
        <v>3</v>
      </c>
      <c r="B6">
        <f t="shared" si="0"/>
        <v>3</v>
      </c>
      <c r="C6">
        <f t="shared" si="1"/>
        <v>8.1283987392024623E-2</v>
      </c>
      <c r="D6">
        <f t="shared" si="2"/>
        <v>2.0581757070235202E-3</v>
      </c>
      <c r="E6" s="4">
        <f>Input!I7</f>
        <v>2.1493702857142858</v>
      </c>
      <c r="F6">
        <f t="shared" si="3"/>
        <v>1.3863248571428572</v>
      </c>
      <c r="G6">
        <f t="shared" si="4"/>
        <v>3.0140353030936327</v>
      </c>
      <c r="H6">
        <f t="shared" si="5"/>
        <v>2.6494412958572719</v>
      </c>
      <c r="I6">
        <f t="shared" si="6"/>
        <v>116715.00525974769</v>
      </c>
      <c r="N6">
        <f>Input!J7</f>
        <v>0.60816971428571431</v>
      </c>
      <c r="O6">
        <f t="shared" si="7"/>
        <v>0.3701902857142858</v>
      </c>
      <c r="P6">
        <f t="shared" si="8"/>
        <v>0.20107137723342011</v>
      </c>
      <c r="Q6">
        <f t="shared" si="9"/>
        <v>2.8601205205759424E-2</v>
      </c>
      <c r="R6">
        <f t="shared" si="10"/>
        <v>62.305930299444036</v>
      </c>
      <c r="X6" s="19" t="s">
        <v>17</v>
      </c>
      <c r="Y6" s="25">
        <f>SQRT((U5-L5)^2)</f>
        <v>4.3080464010717967E-2</v>
      </c>
      <c r="AD6" s="29"/>
      <c r="AE6" s="29"/>
      <c r="AF6" s="29"/>
      <c r="AG6" s="29"/>
      <c r="AH6" s="29"/>
      <c r="AI6" s="29"/>
      <c r="AJ6" s="29"/>
      <c r="AK6" s="29"/>
    </row>
    <row r="7" spans="1:37" x14ac:dyDescent="0.25">
      <c r="A7">
        <f>Input!G8</f>
        <v>4</v>
      </c>
      <c r="B7">
        <f t="shared" si="0"/>
        <v>4</v>
      </c>
      <c r="C7">
        <f t="shared" si="1"/>
        <v>0.10837864985603284</v>
      </c>
      <c r="D7">
        <f t="shared" si="2"/>
        <v>4.1823438952351064E-3</v>
      </c>
      <c r="E7" s="4">
        <f>Input!I8</f>
        <v>2.9653</v>
      </c>
      <c r="F7">
        <f t="shared" si="3"/>
        <v>2.2022545714285715</v>
      </c>
      <c r="G7">
        <f t="shared" si="4"/>
        <v>6.1182132418157886</v>
      </c>
      <c r="H7">
        <f t="shared" si="5"/>
        <v>15.334732308180822</v>
      </c>
      <c r="I7">
        <f t="shared" si="6"/>
        <v>114603.64468604184</v>
      </c>
      <c r="N7">
        <f>Input!J8</f>
        <v>0.81592971428571426</v>
      </c>
      <c r="O7">
        <f t="shared" si="7"/>
        <v>0.57795028571428575</v>
      </c>
      <c r="P7">
        <f t="shared" si="8"/>
        <v>0.40772283027375938</v>
      </c>
      <c r="Q7">
        <f t="shared" si="9"/>
        <v>2.8977386585756389E-2</v>
      </c>
      <c r="R7">
        <f t="shared" si="10"/>
        <v>59.086265598347424</v>
      </c>
      <c r="X7" s="21"/>
      <c r="Y7" s="22"/>
      <c r="AD7" s="29"/>
      <c r="AE7" s="29"/>
      <c r="AF7" s="29"/>
      <c r="AG7" s="29"/>
      <c r="AH7" s="29"/>
      <c r="AI7" s="29"/>
      <c r="AJ7" s="29"/>
      <c r="AK7" s="29"/>
    </row>
    <row r="8" spans="1:37" x14ac:dyDescent="0.25">
      <c r="A8">
        <f>Input!G9</f>
        <v>5</v>
      </c>
      <c r="B8">
        <f t="shared" si="0"/>
        <v>5</v>
      </c>
      <c r="C8">
        <f t="shared" si="1"/>
        <v>0.13547331232004103</v>
      </c>
      <c r="D8">
        <f t="shared" si="2"/>
        <v>7.2489392533382855E-3</v>
      </c>
      <c r="E8" s="4">
        <f>Input!I9</f>
        <v>3.7963395714285713</v>
      </c>
      <c r="F8">
        <f t="shared" si="3"/>
        <v>3.0332941428571427</v>
      </c>
      <c r="G8">
        <f t="shared" si="4"/>
        <v>10.588003144016984</v>
      </c>
      <c r="H8">
        <f t="shared" si="5"/>
        <v>57.073628092205524</v>
      </c>
      <c r="I8">
        <f t="shared" si="6"/>
        <v>111597.29344686319</v>
      </c>
      <c r="N8">
        <f>Input!J9</f>
        <v>0.83103957142857121</v>
      </c>
      <c r="O8">
        <f t="shared" si="7"/>
        <v>0.5930601428571427</v>
      </c>
      <c r="P8">
        <f t="shared" si="8"/>
        <v>0.7045112704692571</v>
      </c>
      <c r="Q8">
        <f t="shared" si="9"/>
        <v>1.2421353846011809E-2</v>
      </c>
      <c r="R8">
        <f t="shared" si="10"/>
        <v>54.611666484399692</v>
      </c>
      <c r="AD8" s="29"/>
      <c r="AE8" s="29"/>
      <c r="AF8" s="29"/>
      <c r="AG8" s="29"/>
      <c r="AH8" s="29"/>
      <c r="AI8" s="29"/>
      <c r="AJ8" s="29"/>
      <c r="AK8" s="29"/>
    </row>
    <row r="9" spans="1:37" x14ac:dyDescent="0.25">
      <c r="A9">
        <f>Input!G10</f>
        <v>6</v>
      </c>
      <c r="B9">
        <f t="shared" si="0"/>
        <v>6</v>
      </c>
      <c r="C9">
        <f t="shared" si="1"/>
        <v>0.16256797478404925</v>
      </c>
      <c r="D9">
        <f t="shared" si="2"/>
        <v>1.1361429473461668E-2</v>
      </c>
      <c r="E9" s="4">
        <f>Input!I10</f>
        <v>4.9522400000000006</v>
      </c>
      <c r="F9">
        <f t="shared" si="3"/>
        <v>4.1891945714285725</v>
      </c>
      <c r="G9">
        <f t="shared" si="4"/>
        <v>16.56078607583893</v>
      </c>
      <c r="H9">
        <f t="shared" si="5"/>
        <v>153.05627635199852</v>
      </c>
      <c r="I9">
        <f t="shared" si="6"/>
        <v>107642.41021916176</v>
      </c>
      <c r="N9">
        <f>Input!J10</f>
        <v>1.1559004285714294</v>
      </c>
      <c r="O9">
        <f t="shared" si="7"/>
        <v>0.91792100000000088</v>
      </c>
      <c r="P9">
        <f t="shared" si="8"/>
        <v>1.0996650691683805</v>
      </c>
      <c r="Q9">
        <f t="shared" si="9"/>
        <v>3.303090667788075E-2</v>
      </c>
      <c r="R9">
        <f t="shared" si="10"/>
        <v>48.927463044994028</v>
      </c>
      <c r="AD9" s="29"/>
      <c r="AE9" s="29"/>
      <c r="AF9" s="29"/>
      <c r="AG9" s="29"/>
      <c r="AH9" s="29"/>
      <c r="AI9" s="29"/>
      <c r="AJ9" s="29"/>
      <c r="AK9" s="29"/>
    </row>
    <row r="10" spans="1:37" x14ac:dyDescent="0.25">
      <c r="A10">
        <f>Input!G11</f>
        <v>7</v>
      </c>
      <c r="B10">
        <f t="shared" si="0"/>
        <v>7</v>
      </c>
      <c r="C10">
        <f t="shared" si="1"/>
        <v>0.18966263724805746</v>
      </c>
      <c r="D10">
        <f t="shared" si="2"/>
        <v>1.6612582533600245E-2</v>
      </c>
      <c r="E10" s="4">
        <f>Input!I11</f>
        <v>6.3007905714285712</v>
      </c>
      <c r="F10">
        <f t="shared" si="3"/>
        <v>5.5377451428571431</v>
      </c>
      <c r="G10">
        <f t="shared" si="4"/>
        <v>24.151688942686338</v>
      </c>
      <c r="H10">
        <f t="shared" si="5"/>
        <v>346.47890378319971</v>
      </c>
      <c r="I10">
        <f t="shared" si="6"/>
        <v>102719.04814077404</v>
      </c>
      <c r="N10">
        <f>Input!J11</f>
        <v>1.3485505714285706</v>
      </c>
      <c r="O10">
        <f t="shared" si="7"/>
        <v>1.1105711428571421</v>
      </c>
      <c r="P10">
        <f t="shared" si="8"/>
        <v>1.5994993126627211</v>
      </c>
      <c r="Q10">
        <f t="shared" si="9"/>
        <v>0.23905075522943306</v>
      </c>
      <c r="R10">
        <f t="shared" si="10"/>
        <v>42.184799318756532</v>
      </c>
      <c r="AD10" s="29"/>
      <c r="AE10" s="29"/>
      <c r="AF10" s="29"/>
      <c r="AG10" s="29"/>
      <c r="AH10" s="29"/>
      <c r="AI10" s="29"/>
      <c r="AJ10" s="29"/>
      <c r="AK10" s="29"/>
    </row>
    <row r="11" spans="1:37" x14ac:dyDescent="0.25">
      <c r="A11">
        <f>Input!G12</f>
        <v>8</v>
      </c>
      <c r="B11">
        <f t="shared" si="0"/>
        <v>8</v>
      </c>
      <c r="C11">
        <f t="shared" si="1"/>
        <v>0.21675729971206567</v>
      </c>
      <c r="D11">
        <f t="shared" si="2"/>
        <v>2.3087147048390277E-2</v>
      </c>
      <c r="E11" s="4">
        <f>Input!I12</f>
        <v>7.9364274285714282</v>
      </c>
      <c r="F11">
        <f t="shared" si="3"/>
        <v>7.1733820000000001</v>
      </c>
      <c r="G11">
        <f t="shared" si="4"/>
        <v>33.456410298339527</v>
      </c>
      <c r="H11">
        <f t="shared" si="5"/>
        <v>690.79757653131639</v>
      </c>
      <c r="I11">
        <f t="shared" si="6"/>
        <v>96841.334483655926</v>
      </c>
      <c r="N11">
        <f>Input!J12</f>
        <v>1.635636857142857</v>
      </c>
      <c r="O11">
        <f t="shared" si="7"/>
        <v>1.3976574285714285</v>
      </c>
      <c r="P11">
        <f t="shared" si="8"/>
        <v>2.2085401945666527</v>
      </c>
      <c r="Q11">
        <f t="shared" si="9"/>
        <v>0.65753086018806561</v>
      </c>
      <c r="R11">
        <f t="shared" si="10"/>
        <v>34.644310220977701</v>
      </c>
      <c r="AD11" s="29"/>
      <c r="AE11" s="29"/>
      <c r="AF11" s="29"/>
      <c r="AG11" s="29"/>
      <c r="AH11" s="29"/>
      <c r="AI11" s="29"/>
      <c r="AJ11" s="29"/>
      <c r="AK11" s="29"/>
    </row>
    <row r="12" spans="1:37" x14ac:dyDescent="0.25">
      <c r="A12">
        <f>Input!G13</f>
        <v>9</v>
      </c>
      <c r="B12">
        <f t="shared" si="0"/>
        <v>9</v>
      </c>
      <c r="C12">
        <f t="shared" si="1"/>
        <v>0.24385196217607388</v>
      </c>
      <c r="D12">
        <f t="shared" si="2"/>
        <v>3.0863573850898565E-2</v>
      </c>
      <c r="E12" s="4">
        <f>Input!I13</f>
        <v>9.8818152857142856</v>
      </c>
      <c r="F12">
        <f t="shared" si="3"/>
        <v>9.1187698571428566</v>
      </c>
      <c r="G12">
        <f t="shared" si="4"/>
        <v>44.552722568979974</v>
      </c>
      <c r="H12">
        <f t="shared" si="5"/>
        <v>1255.5650047847089</v>
      </c>
      <c r="I12">
        <f t="shared" si="6"/>
        <v>90058.264262436802</v>
      </c>
      <c r="N12">
        <f>Input!J13</f>
        <v>1.9453878571428573</v>
      </c>
      <c r="O12">
        <f t="shared" si="7"/>
        <v>1.7074084285714288</v>
      </c>
      <c r="P12">
        <f t="shared" si="8"/>
        <v>2.9295707656413374</v>
      </c>
      <c r="Q12">
        <f t="shared" si="9"/>
        <v>1.493680778152181</v>
      </c>
      <c r="R12">
        <f t="shared" si="10"/>
        <v>26.676307430540746</v>
      </c>
      <c r="AD12" s="29"/>
      <c r="AE12" s="29"/>
      <c r="AF12" s="29"/>
      <c r="AG12" s="29"/>
      <c r="AH12" s="29"/>
      <c r="AI12" s="29"/>
      <c r="AJ12" s="29"/>
      <c r="AK12" s="29"/>
    </row>
    <row r="13" spans="1:37" x14ac:dyDescent="0.25">
      <c r="A13">
        <f>Input!G14</f>
        <v>10</v>
      </c>
      <c r="B13">
        <f t="shared" si="0"/>
        <v>10</v>
      </c>
      <c r="C13">
        <f t="shared" si="1"/>
        <v>0.27094662464008207</v>
      </c>
      <c r="D13">
        <f t="shared" si="2"/>
        <v>4.0015199772868396E-2</v>
      </c>
      <c r="E13" s="4">
        <f>Input!I14</f>
        <v>12.042518142857144</v>
      </c>
      <c r="F13">
        <f t="shared" si="3"/>
        <v>11.279472714285715</v>
      </c>
      <c r="G13">
        <f t="shared" si="4"/>
        <v>57.501279861381157</v>
      </c>
      <c r="H13">
        <f t="shared" si="5"/>
        <v>2136.4554559432831</v>
      </c>
      <c r="I13">
        <f t="shared" si="6"/>
        <v>82454.280636025374</v>
      </c>
      <c r="N13">
        <f>Input!J14</f>
        <v>2.1607028571428586</v>
      </c>
      <c r="O13">
        <f t="shared" si="7"/>
        <v>1.9227234285714301</v>
      </c>
      <c r="P13">
        <f t="shared" si="8"/>
        <v>3.7636416684163549</v>
      </c>
      <c r="Q13">
        <f t="shared" si="9"/>
        <v>3.3889799657937365</v>
      </c>
      <c r="R13">
        <f t="shared" si="10"/>
        <v>18.75617745086495</v>
      </c>
      <c r="AD13" s="29"/>
      <c r="AE13" s="29"/>
      <c r="AF13" s="29"/>
      <c r="AG13" s="29"/>
      <c r="AH13" s="29"/>
      <c r="AI13" s="29"/>
      <c r="AJ13" s="29"/>
      <c r="AK13" s="29"/>
    </row>
    <row r="14" spans="1:37" x14ac:dyDescent="0.25">
      <c r="A14">
        <f>Input!G15</f>
        <v>11</v>
      </c>
      <c r="B14">
        <f t="shared" si="0"/>
        <v>11</v>
      </c>
      <c r="C14">
        <f t="shared" si="1"/>
        <v>0.29804128710409028</v>
      </c>
      <c r="D14">
        <f t="shared" si="2"/>
        <v>5.0611102923680824E-2</v>
      </c>
      <c r="E14" s="4">
        <f>Input!I15</f>
        <v>14.546969000000001</v>
      </c>
      <c r="F14">
        <f t="shared" si="3"/>
        <v>13.783923571428572</v>
      </c>
      <c r="G14">
        <f t="shared" si="4"/>
        <v>72.346050699043957</v>
      </c>
      <c r="H14">
        <f t="shared" si="5"/>
        <v>3429.5227337109854</v>
      </c>
      <c r="I14">
        <f t="shared" si="6"/>
        <v>74149.339487064746</v>
      </c>
      <c r="N14">
        <f>Input!J15</f>
        <v>2.5044508571428565</v>
      </c>
      <c r="O14">
        <f t="shared" si="7"/>
        <v>2.2664714285714282</v>
      </c>
      <c r="P14">
        <f t="shared" si="8"/>
        <v>4.7100697446499167</v>
      </c>
      <c r="Q14">
        <f t="shared" si="9"/>
        <v>5.9711727303416247</v>
      </c>
      <c r="R14">
        <f t="shared" si="10"/>
        <v>11.454245902481455</v>
      </c>
      <c r="AD14" s="29"/>
      <c r="AE14" s="29"/>
      <c r="AF14" s="29"/>
      <c r="AG14" s="29"/>
      <c r="AH14" s="29"/>
      <c r="AI14" s="29"/>
      <c r="AJ14" s="29"/>
      <c r="AK14" s="29"/>
    </row>
    <row r="15" spans="1:37" x14ac:dyDescent="0.25">
      <c r="A15">
        <f>Input!G16</f>
        <v>12</v>
      </c>
      <c r="B15">
        <f t="shared" si="0"/>
        <v>12</v>
      </c>
      <c r="C15">
        <f t="shared" si="1"/>
        <v>0.32513594956809849</v>
      </c>
      <c r="D15">
        <f t="shared" si="2"/>
        <v>6.2716744367330324E-2</v>
      </c>
      <c r="E15" s="4">
        <f>Input!I16</f>
        <v>17.568930857142856</v>
      </c>
      <c r="F15">
        <f t="shared" si="3"/>
        <v>16.805885428571429</v>
      </c>
      <c r="G15">
        <f t="shared" si="4"/>
        <v>89.114556538023791</v>
      </c>
      <c r="H15">
        <f t="shared" si="5"/>
        <v>5228.5439176149503</v>
      </c>
      <c r="I15">
        <f t="shared" si="6"/>
        <v>65298.267786640863</v>
      </c>
      <c r="N15">
        <f>Input!J16</f>
        <v>3.0219618571428555</v>
      </c>
      <c r="O15">
        <f t="shared" si="7"/>
        <v>2.7839824285714272</v>
      </c>
      <c r="P15">
        <f t="shared" si="8"/>
        <v>5.7664380292935959</v>
      </c>
      <c r="Q15">
        <f t="shared" si="9"/>
        <v>8.8950414102790329</v>
      </c>
      <c r="R15">
        <f t="shared" si="10"/>
        <v>5.4197884463574697</v>
      </c>
      <c r="AD15" s="29"/>
      <c r="AE15" s="29"/>
      <c r="AF15" s="29"/>
      <c r="AG15" s="29"/>
      <c r="AH15" s="29"/>
      <c r="AI15" s="29"/>
      <c r="AJ15" s="29"/>
      <c r="AK15" s="29"/>
    </row>
    <row r="16" spans="1:37" x14ac:dyDescent="0.25">
      <c r="A16">
        <f>Input!G17</f>
        <v>13</v>
      </c>
      <c r="B16">
        <f t="shared" si="0"/>
        <v>13</v>
      </c>
      <c r="C16">
        <f t="shared" si="1"/>
        <v>0.3522306120321067</v>
      </c>
      <c r="D16">
        <f t="shared" si="2"/>
        <v>7.6394464072389381E-2</v>
      </c>
      <c r="E16" s="4">
        <f>Input!I17</f>
        <v>20.840204571428568</v>
      </c>
      <c r="F16">
        <f t="shared" si="3"/>
        <v>20.077159142857141</v>
      </c>
      <c r="G16">
        <f t="shared" si="4"/>
        <v>107.81802739635701</v>
      </c>
      <c r="H16">
        <f t="shared" si="5"/>
        <v>7698.4599618780212</v>
      </c>
      <c r="I16">
        <f t="shared" si="6"/>
        <v>56089.295127784448</v>
      </c>
      <c r="N16">
        <f>Input!J17</f>
        <v>3.2712737142857122</v>
      </c>
      <c r="O16">
        <f t="shared" si="7"/>
        <v>3.0332942857142839</v>
      </c>
      <c r="P16">
        <f t="shared" si="8"/>
        <v>6.9286058070671679</v>
      </c>
      <c r="Q16">
        <f t="shared" si="9"/>
        <v>15.17345184838452</v>
      </c>
      <c r="R16">
        <f t="shared" si="10"/>
        <v>1.3592671554295237</v>
      </c>
      <c r="AD16" s="29"/>
      <c r="AE16" s="29"/>
      <c r="AF16" s="29"/>
      <c r="AG16" s="29"/>
      <c r="AH16" s="29"/>
      <c r="AI16" s="29"/>
      <c r="AJ16" s="29"/>
      <c r="AK16" s="29"/>
    </row>
    <row r="17" spans="1:37" x14ac:dyDescent="0.25">
      <c r="A17">
        <f>Input!G18</f>
        <v>14</v>
      </c>
      <c r="B17">
        <f t="shared" si="0"/>
        <v>14</v>
      </c>
      <c r="C17">
        <f t="shared" si="1"/>
        <v>0.37932527449611492</v>
      </c>
      <c r="D17">
        <f t="shared" si="2"/>
        <v>9.1703873572832634E-2</v>
      </c>
      <c r="E17" s="4">
        <f>Input!I18</f>
        <v>24.481668571428571</v>
      </c>
      <c r="F17">
        <f t="shared" si="3"/>
        <v>23.718623142857144</v>
      </c>
      <c r="G17">
        <f t="shared" si="4"/>
        <v>128.45154763700455</v>
      </c>
      <c r="H17">
        <f t="shared" si="5"/>
        <v>10968.985473096784</v>
      </c>
      <c r="I17">
        <f t="shared" si="6"/>
        <v>46741.690361851666</v>
      </c>
      <c r="N17">
        <f>Input!J18</f>
        <v>3.6414640000000027</v>
      </c>
      <c r="O17">
        <f t="shared" si="7"/>
        <v>3.4034845714285744</v>
      </c>
      <c r="P17">
        <f t="shared" si="8"/>
        <v>8.1907345920869261</v>
      </c>
      <c r="Q17">
        <f t="shared" si="9"/>
        <v>22.917762760293389</v>
      </c>
      <c r="R17">
        <f t="shared" si="10"/>
        <v>9.2645731916917145E-3</v>
      </c>
      <c r="AD17" s="29"/>
      <c r="AE17" s="29"/>
      <c r="AF17" s="29"/>
      <c r="AG17" s="29"/>
      <c r="AH17" s="29"/>
      <c r="AI17" s="29"/>
      <c r="AJ17" s="29"/>
      <c r="AK17" s="29"/>
    </row>
    <row r="18" spans="1:37" x14ac:dyDescent="0.25">
      <c r="A18">
        <f>Input!G19</f>
        <v>15</v>
      </c>
      <c r="B18">
        <f t="shared" si="0"/>
        <v>15</v>
      </c>
      <c r="C18">
        <f t="shared" si="1"/>
        <v>0.40641993696012313</v>
      </c>
      <c r="D18">
        <f t="shared" si="2"/>
        <v>0.10870217310534366</v>
      </c>
      <c r="E18" s="4">
        <f>Input!I19</f>
        <v>28.644420999999998</v>
      </c>
      <c r="F18">
        <f t="shared" si="3"/>
        <v>27.88137557142857</v>
      </c>
      <c r="G18">
        <f t="shared" si="4"/>
        <v>150.99424204987054</v>
      </c>
      <c r="H18">
        <f t="shared" si="5"/>
        <v>15156.777892538677</v>
      </c>
      <c r="I18">
        <f t="shared" si="6"/>
        <v>37502.480532540496</v>
      </c>
      <c r="N18">
        <f>Input!J19</f>
        <v>4.1627524285714266</v>
      </c>
      <c r="O18">
        <f t="shared" si="7"/>
        <v>3.9247729999999983</v>
      </c>
      <c r="P18">
        <f t="shared" si="8"/>
        <v>9.5453340469132755</v>
      </c>
      <c r="Q18">
        <f t="shared" si="9"/>
        <v>31.590706482078875</v>
      </c>
      <c r="R18">
        <f t="shared" si="10"/>
        <v>2.104971838515151</v>
      </c>
      <c r="AD18" s="29"/>
      <c r="AE18" s="29"/>
      <c r="AF18" s="29"/>
      <c r="AG18" s="29"/>
      <c r="AH18" s="29"/>
      <c r="AI18" s="29"/>
      <c r="AJ18" s="29"/>
      <c r="AK18" s="29"/>
    </row>
    <row r="19" spans="1:37" ht="14.45" x14ac:dyDescent="0.3">
      <c r="A19">
        <f>Input!G20</f>
        <v>16</v>
      </c>
      <c r="B19">
        <f t="shared" si="0"/>
        <v>16</v>
      </c>
      <c r="C19">
        <f t="shared" si="1"/>
        <v>0.43351459942413134</v>
      </c>
      <c r="D19">
        <f t="shared" si="2"/>
        <v>0.12744441207746085</v>
      </c>
      <c r="E19" s="4">
        <f>Input!I20</f>
        <v>33.283132571428574</v>
      </c>
      <c r="F19">
        <f t="shared" si="3"/>
        <v>32.520087142857143</v>
      </c>
      <c r="G19">
        <f t="shared" si="4"/>
        <v>175.40953758543105</v>
      </c>
      <c r="H19">
        <f t="shared" si="5"/>
        <v>20417.395047780788</v>
      </c>
      <c r="I19">
        <f t="shared" si="6"/>
        <v>28642.271147953255</v>
      </c>
      <c r="N19">
        <f>Input!J20</f>
        <v>4.6387115714285763</v>
      </c>
      <c r="O19">
        <f t="shared" si="7"/>
        <v>4.400732142857148</v>
      </c>
      <c r="P19">
        <f t="shared" si="8"/>
        <v>10.983330505094456</v>
      </c>
      <c r="Q19">
        <f t="shared" si="9"/>
        <v>43.330601198529287</v>
      </c>
      <c r="R19">
        <f t="shared" si="10"/>
        <v>8.3454460367881236</v>
      </c>
    </row>
    <row r="20" spans="1:37" ht="14.45" x14ac:dyDescent="0.3">
      <c r="A20">
        <f>Input!G21</f>
        <v>17</v>
      </c>
      <c r="B20">
        <f t="shared" si="0"/>
        <v>17</v>
      </c>
      <c r="C20">
        <f t="shared" si="1"/>
        <v>0.46060926188813955</v>
      </c>
      <c r="D20">
        <f t="shared" si="2"/>
        <v>0.14798370607372016</v>
      </c>
      <c r="E20" s="4">
        <f>Input!I21</f>
        <v>38.216485285714292</v>
      </c>
      <c r="F20">
        <f t="shared" si="3"/>
        <v>37.453439857142861</v>
      </c>
      <c r="G20">
        <f t="shared" si="4"/>
        <v>201.64552577929985</v>
      </c>
      <c r="H20">
        <f t="shared" si="5"/>
        <v>26959.041079468985</v>
      </c>
      <c r="I20">
        <f t="shared" si="6"/>
        <v>20450.22643858652</v>
      </c>
      <c r="N20">
        <f>Input!J21</f>
        <v>4.9333527142857179</v>
      </c>
      <c r="O20">
        <f t="shared" si="7"/>
        <v>4.6953732857142896</v>
      </c>
      <c r="P20">
        <f t="shared" si="8"/>
        <v>12.494159668006059</v>
      </c>
      <c r="Q20">
        <f t="shared" si="9"/>
        <v>60.821069036619548</v>
      </c>
      <c r="R20">
        <f t="shared" si="10"/>
        <v>19.357164117531255</v>
      </c>
    </row>
    <row r="21" spans="1:37" ht="14.45" x14ac:dyDescent="0.3">
      <c r="A21">
        <f>Input!G22</f>
        <v>18</v>
      </c>
      <c r="B21">
        <f t="shared" si="0"/>
        <v>18</v>
      </c>
      <c r="C21">
        <f t="shared" si="1"/>
        <v>0.48770392435214777</v>
      </c>
      <c r="D21">
        <f t="shared" si="2"/>
        <v>0.17037141989838514</v>
      </c>
      <c r="E21" s="4">
        <f>Input!I22</f>
        <v>43.542693</v>
      </c>
      <c r="F21">
        <f t="shared" si="3"/>
        <v>42.779647571428569</v>
      </c>
      <c r="G21">
        <f t="shared" si="4"/>
        <v>229.63544317381957</v>
      </c>
      <c r="H21">
        <f t="shared" si="5"/>
        <v>34915.088350202524</v>
      </c>
      <c r="I21">
        <f t="shared" si="6"/>
        <v>13228.30548775743</v>
      </c>
      <c r="N21">
        <f>Input!J22</f>
        <v>5.3262077142857081</v>
      </c>
      <c r="O21">
        <f t="shared" si="7"/>
        <v>5.0882282857142798</v>
      </c>
      <c r="P21">
        <f t="shared" si="8"/>
        <v>14.065884096273111</v>
      </c>
      <c r="Q21">
        <f t="shared" si="9"/>
        <v>80.598303852860738</v>
      </c>
      <c r="R21">
        <f t="shared" si="10"/>
        <v>35.657643721740634</v>
      </c>
    </row>
    <row r="22" spans="1:37" ht="14.45" x14ac:dyDescent="0.3">
      <c r="A22">
        <f>Input!G23</f>
        <v>19</v>
      </c>
      <c r="B22">
        <f t="shared" si="0"/>
        <v>19</v>
      </c>
      <c r="C22">
        <f t="shared" si="1"/>
        <v>0.51479858681615598</v>
      </c>
      <c r="D22">
        <f t="shared" si="2"/>
        <v>0.19465732364283989</v>
      </c>
      <c r="E22" s="4">
        <f>Input!I23</f>
        <v>49.220203857142863</v>
      </c>
      <c r="F22">
        <f t="shared" si="3"/>
        <v>48.457158428571432</v>
      </c>
      <c r="G22">
        <f t="shared" si="4"/>
        <v>259.2982808524435</v>
      </c>
      <c r="H22">
        <f t="shared" si="5"/>
        <v>44453.97890495821</v>
      </c>
      <c r="I22">
        <f t="shared" si="6"/>
        <v>7284.8842041193493</v>
      </c>
      <c r="N22">
        <f>Input!J23</f>
        <v>5.6775108571428632</v>
      </c>
      <c r="O22">
        <f t="shared" si="7"/>
        <v>5.4395314285714349</v>
      </c>
      <c r="P22">
        <f t="shared" si="8"/>
        <v>15.685335251145142</v>
      </c>
      <c r="Q22">
        <f t="shared" si="9"/>
        <v>104.97649597066599</v>
      </c>
      <c r="R22">
        <f t="shared" si="10"/>
        <v>57.621054003777729</v>
      </c>
    </row>
    <row r="23" spans="1:37" ht="14.45" x14ac:dyDescent="0.3">
      <c r="A23">
        <f>Input!G24</f>
        <v>20</v>
      </c>
      <c r="B23">
        <f t="shared" si="0"/>
        <v>20</v>
      </c>
      <c r="C23">
        <f t="shared" si="1"/>
        <v>0.54189324928016414</v>
      </c>
      <c r="D23">
        <f t="shared" si="2"/>
        <v>0.22088972702111898</v>
      </c>
      <c r="E23" s="4">
        <f>Input!I24</f>
        <v>55.736309142857138</v>
      </c>
      <c r="F23">
        <f t="shared" si="3"/>
        <v>54.973263714285707</v>
      </c>
      <c r="G23">
        <f t="shared" si="4"/>
        <v>290.53952897606956</v>
      </c>
      <c r="H23">
        <f t="shared" si="5"/>
        <v>55491.465329385115</v>
      </c>
      <c r="I23">
        <f t="shared" si="6"/>
        <v>2927.9229412380869</v>
      </c>
      <c r="N23">
        <f>Input!J24</f>
        <v>6.5161052857142749</v>
      </c>
      <c r="O23">
        <f t="shared" si="7"/>
        <v>6.2781258571428467</v>
      </c>
      <c r="P23">
        <f t="shared" si="8"/>
        <v>17.338279036515576</v>
      </c>
      <c r="Q23">
        <f t="shared" si="9"/>
        <v>122.3269883511887</v>
      </c>
      <c r="R23">
        <f t="shared" si="10"/>
        <v>85.447784776716404</v>
      </c>
    </row>
    <row r="24" spans="1:37" ht="14.45" x14ac:dyDescent="0.3">
      <c r="A24">
        <f>Input!G25</f>
        <v>21</v>
      </c>
      <c r="B24">
        <f t="shared" si="0"/>
        <v>21</v>
      </c>
      <c r="C24">
        <f t="shared" si="1"/>
        <v>0.5689879117441724</v>
      </c>
      <c r="D24">
        <f t="shared" si="2"/>
        <v>0.24911559597669455</v>
      </c>
      <c r="E24" s="4">
        <f>Input!I25</f>
        <v>63.26854914285714</v>
      </c>
      <c r="F24">
        <f t="shared" si="3"/>
        <v>62.505503714285709</v>
      </c>
      <c r="G24">
        <f t="shared" si="4"/>
        <v>323.25205762350572</v>
      </c>
      <c r="H24">
        <f t="shared" si="5"/>
        <v>67988.765375533767</v>
      </c>
      <c r="I24">
        <f t="shared" si="6"/>
        <v>457.86397631345665</v>
      </c>
      <c r="N24">
        <f>Input!J25</f>
        <v>7.5322400000000016</v>
      </c>
      <c r="O24">
        <f t="shared" si="7"/>
        <v>7.2942605714285733</v>
      </c>
      <c r="P24">
        <f t="shared" si="8"/>
        <v>19.009603040418938</v>
      </c>
      <c r="Q24">
        <f t="shared" si="9"/>
        <v>137.24924916572925</v>
      </c>
      <c r="R24">
        <f t="shared" si="10"/>
        <v>119.13986865471952</v>
      </c>
    </row>
    <row r="25" spans="1:37" ht="14.45" x14ac:dyDescent="0.3">
      <c r="A25">
        <f>Input!G26</f>
        <v>22</v>
      </c>
      <c r="B25">
        <f t="shared" si="0"/>
        <v>22</v>
      </c>
      <c r="C25">
        <f t="shared" si="1"/>
        <v>0.59608257420818056</v>
      </c>
      <c r="D25">
        <f t="shared" si="2"/>
        <v>0.27938065466387235</v>
      </c>
      <c r="E25" s="4">
        <f>Input!I26</f>
        <v>70.781901857142856</v>
      </c>
      <c r="F25">
        <f t="shared" si="3"/>
        <v>70.018856428571425</v>
      </c>
      <c r="G25">
        <f t="shared" si="4"/>
        <v>357.31713111479593</v>
      </c>
      <c r="H25">
        <f t="shared" si="5"/>
        <v>82540.298637681291</v>
      </c>
      <c r="I25">
        <f t="shared" si="6"/>
        <v>160.4609238543222</v>
      </c>
      <c r="N25">
        <f>Input!J26</f>
        <v>7.5133527142857162</v>
      </c>
      <c r="O25">
        <f t="shared" si="7"/>
        <v>7.2753732857142879</v>
      </c>
      <c r="P25">
        <f t="shared" si="8"/>
        <v>20.683522978765847</v>
      </c>
      <c r="Q25">
        <f t="shared" si="9"/>
        <v>179.77847819127862</v>
      </c>
      <c r="R25">
        <f t="shared" si="10"/>
        <v>158.48395429638592</v>
      </c>
    </row>
    <row r="26" spans="1:37" x14ac:dyDescent="0.25">
      <c r="A26">
        <f>Input!G27</f>
        <v>23</v>
      </c>
      <c r="B26">
        <f t="shared" si="0"/>
        <v>23</v>
      </c>
      <c r="C26">
        <f t="shared" si="1"/>
        <v>0.62317723667218883</v>
      </c>
      <c r="D26">
        <f t="shared" si="2"/>
        <v>0.31172947524271438</v>
      </c>
      <c r="E26" s="4">
        <f>Input!I27</f>
        <v>79.243394999999992</v>
      </c>
      <c r="F26">
        <f t="shared" si="3"/>
        <v>78.480349571428562</v>
      </c>
      <c r="G26">
        <f t="shared" si="4"/>
        <v>392.60554924878784</v>
      </c>
      <c r="H26">
        <f t="shared" si="5"/>
        <v>98674.641072340833</v>
      </c>
      <c r="I26">
        <f t="shared" si="6"/>
        <v>2299.7525469146563</v>
      </c>
      <c r="N26">
        <f>Input!J27</f>
        <v>8.4614931428571367</v>
      </c>
      <c r="O26">
        <f t="shared" si="7"/>
        <v>8.2235137142857084</v>
      </c>
      <c r="P26">
        <f t="shared" si="8"/>
        <v>22.343805212690039</v>
      </c>
      <c r="Q26">
        <f t="shared" si="9"/>
        <v>199.38263199990962</v>
      </c>
      <c r="R26">
        <f t="shared" si="10"/>
        <v>203.04321375300532</v>
      </c>
    </row>
    <row r="27" spans="1:37" x14ac:dyDescent="0.25">
      <c r="A27">
        <f>Input!G28</f>
        <v>24</v>
      </c>
      <c r="B27">
        <f t="shared" si="0"/>
        <v>24</v>
      </c>
      <c r="C27">
        <f t="shared" si="1"/>
        <v>0.65027189913619698</v>
      </c>
      <c r="D27">
        <f t="shared" si="2"/>
        <v>0.34620555742785536</v>
      </c>
      <c r="E27" s="4">
        <f>Input!I28</f>
        <v>88.150627571428558</v>
      </c>
      <c r="F27">
        <f t="shared" si="3"/>
        <v>87.387582142857127</v>
      </c>
      <c r="G27">
        <f t="shared" si="4"/>
        <v>428.97890548163821</v>
      </c>
      <c r="H27">
        <f t="shared" si="5"/>
        <v>116684.63218033969</v>
      </c>
      <c r="I27">
        <f t="shared" si="6"/>
        <v>7111.3956765595003</v>
      </c>
      <c r="N27">
        <f>Input!J28</f>
        <v>8.9072325714285654</v>
      </c>
      <c r="O27">
        <f t="shared" si="7"/>
        <v>8.6692531428571371</v>
      </c>
      <c r="P27">
        <f t="shared" si="8"/>
        <v>23.97400165619645</v>
      </c>
      <c r="Q27">
        <f t="shared" si="9"/>
        <v>234.23532705656189</v>
      </c>
      <c r="R27">
        <f t="shared" si="10"/>
        <v>252.15914644312582</v>
      </c>
    </row>
    <row r="28" spans="1:37" x14ac:dyDescent="0.25">
      <c r="A28">
        <f>Input!G29</f>
        <v>25</v>
      </c>
      <c r="B28">
        <f t="shared" si="0"/>
        <v>25</v>
      </c>
      <c r="C28">
        <f t="shared" si="1"/>
        <v>0.67736656160020525</v>
      </c>
      <c r="D28">
        <f t="shared" si="2"/>
        <v>0.38285139935212281</v>
      </c>
      <c r="E28" s="4">
        <f>Input!I29</f>
        <v>97.734024142857152</v>
      </c>
      <c r="F28">
        <f t="shared" si="3"/>
        <v>96.970978714285721</v>
      </c>
      <c r="G28">
        <f t="shared" si="4"/>
        <v>466.29094901040366</v>
      </c>
      <c r="H28">
        <f t="shared" si="5"/>
        <v>136397.24045952546</v>
      </c>
      <c r="I28">
        <f t="shared" si="6"/>
        <v>14796.565735910113</v>
      </c>
      <c r="N28">
        <f>Input!J29</f>
        <v>9.5833965714285938</v>
      </c>
      <c r="O28">
        <f t="shared" si="7"/>
        <v>9.3454171428571655</v>
      </c>
      <c r="P28">
        <f t="shared" si="8"/>
        <v>25.557692925989024</v>
      </c>
      <c r="Q28">
        <f t="shared" si="9"/>
        <v>262.83788606832371</v>
      </c>
      <c r="R28">
        <f t="shared" si="10"/>
        <v>304.96373796982016</v>
      </c>
    </row>
    <row r="29" spans="1:37" x14ac:dyDescent="0.25">
      <c r="A29">
        <f>Input!G30</f>
        <v>26</v>
      </c>
      <c r="B29">
        <f t="shared" si="0"/>
        <v>26</v>
      </c>
      <c r="C29">
        <f t="shared" si="1"/>
        <v>0.70446122406421341</v>
      </c>
      <c r="D29">
        <f t="shared" si="2"/>
        <v>0.42170856101326759</v>
      </c>
      <c r="E29" s="4">
        <f>Input!I30</f>
        <v>107.74805028571429</v>
      </c>
      <c r="F29">
        <f t="shared" si="3"/>
        <v>106.98500485714285</v>
      </c>
      <c r="G29">
        <f t="shared" si="4"/>
        <v>504.38903502414962</v>
      </c>
      <c r="H29">
        <f t="shared" si="5"/>
        <v>157929.96319297925</v>
      </c>
      <c r="I29">
        <f t="shared" si="6"/>
        <v>25516.618745602889</v>
      </c>
      <c r="N29">
        <f>Input!J30</f>
        <v>10.014026142857134</v>
      </c>
      <c r="O29">
        <f t="shared" si="7"/>
        <v>9.7760467142857053</v>
      </c>
      <c r="P29">
        <f t="shared" si="8"/>
        <v>27.078735223307056</v>
      </c>
      <c r="Q29">
        <f t="shared" si="9"/>
        <v>299.38302964021949</v>
      </c>
      <c r="R29">
        <f t="shared" si="10"/>
        <v>360.40187275590284</v>
      </c>
    </row>
    <row r="30" spans="1:37" x14ac:dyDescent="0.25">
      <c r="A30">
        <f>Input!G31</f>
        <v>27</v>
      </c>
      <c r="B30">
        <f t="shared" si="0"/>
        <v>27</v>
      </c>
      <c r="C30">
        <f t="shared" si="1"/>
        <v>0.73155588652822168</v>
      </c>
      <c r="D30">
        <f t="shared" si="2"/>
        <v>0.46281772134383881</v>
      </c>
      <c r="E30" s="4">
        <f>Input!I31</f>
        <v>117.67897242857143</v>
      </c>
      <c r="F30">
        <f t="shared" si="3"/>
        <v>116.915927</v>
      </c>
      <c r="G30">
        <f t="shared" si="4"/>
        <v>543.11564507291939</v>
      </c>
      <c r="H30">
        <f t="shared" si="5"/>
        <v>181646.19968543597</v>
      </c>
      <c r="I30">
        <f t="shared" si="6"/>
        <v>39388.686118623249</v>
      </c>
      <c r="N30">
        <f>Input!J31</f>
        <v>9.9309221428571419</v>
      </c>
      <c r="O30">
        <f t="shared" si="7"/>
        <v>9.6929427142857136</v>
      </c>
      <c r="P30">
        <f t="shared" si="8"/>
        <v>28.521506189786447</v>
      </c>
      <c r="Q30">
        <f t="shared" si="9"/>
        <v>354.51480255096021</v>
      </c>
      <c r="R30">
        <f t="shared" si="10"/>
        <v>417.26331973487885</v>
      </c>
    </row>
    <row r="31" spans="1:37" x14ac:dyDescent="0.25">
      <c r="A31">
        <f>Input!G32</f>
        <v>28</v>
      </c>
      <c r="B31">
        <f t="shared" si="0"/>
        <v>28</v>
      </c>
      <c r="C31">
        <f t="shared" si="1"/>
        <v>0.75865054899222983</v>
      </c>
      <c r="D31">
        <f t="shared" si="2"/>
        <v>0.50621872976420146</v>
      </c>
      <c r="E31" s="4">
        <f>Input!I32</f>
        <v>127.39457971428571</v>
      </c>
      <c r="F31">
        <f t="shared" si="3"/>
        <v>126.63153428571428</v>
      </c>
      <c r="G31">
        <f t="shared" si="4"/>
        <v>582.30995761466215</v>
      </c>
      <c r="H31">
        <f t="shared" si="5"/>
        <v>207642.82548755582</v>
      </c>
      <c r="I31">
        <f t="shared" si="6"/>
        <v>56482.343881094144</v>
      </c>
      <c r="N31">
        <f>Input!J32</f>
        <v>9.7156072857142846</v>
      </c>
      <c r="O31">
        <f t="shared" si="7"/>
        <v>9.4776278571428563</v>
      </c>
      <c r="P31">
        <f t="shared" si="8"/>
        <v>29.871144854957329</v>
      </c>
      <c r="Q31">
        <f t="shared" si="9"/>
        <v>415.89553554014782</v>
      </c>
      <c r="R31">
        <f t="shared" si="10"/>
        <v>474.22304774740752</v>
      </c>
    </row>
    <row r="32" spans="1:37" x14ac:dyDescent="0.25">
      <c r="A32">
        <f>Input!G33</f>
        <v>29</v>
      </c>
      <c r="B32">
        <f t="shared" si="0"/>
        <v>29</v>
      </c>
      <c r="C32">
        <f t="shared" si="1"/>
        <v>0.7857452114562381</v>
      </c>
      <c r="D32">
        <f t="shared" si="2"/>
        <v>0.55195065293532508</v>
      </c>
      <c r="E32" s="4">
        <f>Input!I33</f>
        <v>137.70324714285715</v>
      </c>
      <c r="F32">
        <f t="shared" si="3"/>
        <v>136.94020171428573</v>
      </c>
      <c r="G32">
        <f t="shared" si="4"/>
        <v>621.80944736280594</v>
      </c>
      <c r="H32">
        <f t="shared" si="5"/>
        <v>235098.185375765</v>
      </c>
      <c r="I32">
        <f t="shared" si="6"/>
        <v>76817.462386974265</v>
      </c>
      <c r="N32">
        <f>Input!J33</f>
        <v>10.308667428571439</v>
      </c>
      <c r="O32">
        <f t="shared" si="7"/>
        <v>10.070688000000011</v>
      </c>
      <c r="P32">
        <f t="shared" si="8"/>
        <v>31.113780798152387</v>
      </c>
      <c r="Q32">
        <f t="shared" si="9"/>
        <v>442.8117545116524</v>
      </c>
      <c r="R32">
        <f t="shared" si="10"/>
        <v>529.88811995870435</v>
      </c>
    </row>
    <row r="33" spans="1:18" x14ac:dyDescent="0.25">
      <c r="A33">
        <f>Input!G34</f>
        <v>30</v>
      </c>
      <c r="B33">
        <f t="shared" si="0"/>
        <v>30</v>
      </c>
      <c r="C33">
        <f t="shared" si="1"/>
        <v>0.81283987392024626</v>
      </c>
      <c r="D33">
        <f t="shared" si="2"/>
        <v>0.60005181731273383</v>
      </c>
      <c r="E33" s="4">
        <f>Input!I34</f>
        <v>147.41885457142857</v>
      </c>
      <c r="F33">
        <f t="shared" si="3"/>
        <v>146.65580914285715</v>
      </c>
      <c r="G33">
        <f t="shared" si="4"/>
        <v>661.45149109855606</v>
      </c>
      <c r="H33">
        <f t="shared" si="5"/>
        <v>265014.5941602331</v>
      </c>
      <c r="I33">
        <f t="shared" si="6"/>
        <v>100363.30263665486</v>
      </c>
      <c r="N33">
        <f>Input!J34</f>
        <v>9.7156074285714169</v>
      </c>
      <c r="O33">
        <f t="shared" si="7"/>
        <v>9.4776279999999886</v>
      </c>
      <c r="P33">
        <f t="shared" si="8"/>
        <v>32.236747784951461</v>
      </c>
      <c r="Q33">
        <f t="shared" si="9"/>
        <v>517.97753338576956</v>
      </c>
      <c r="R33">
        <f t="shared" si="10"/>
        <v>582.84900016792096</v>
      </c>
    </row>
    <row r="34" spans="1:18" x14ac:dyDescent="0.25">
      <c r="A34">
        <f>Input!G35</f>
        <v>31</v>
      </c>
      <c r="B34">
        <f t="shared" si="0"/>
        <v>31</v>
      </c>
      <c r="C34">
        <f t="shared" si="1"/>
        <v>0.83993453638425453</v>
      </c>
      <c r="D34">
        <f t="shared" si="2"/>
        <v>0.6505598480096404</v>
      </c>
      <c r="E34" s="4">
        <f>Input!I35</f>
        <v>156.94181185714282</v>
      </c>
      <c r="F34">
        <f t="shared" si="3"/>
        <v>156.17876642857141</v>
      </c>
      <c r="G34">
        <f t="shared" si="4"/>
        <v>701.07495715055586</v>
      </c>
      <c r="H34">
        <f t="shared" si="5"/>
        <v>296911.85866332927</v>
      </c>
      <c r="I34">
        <f t="shared" si="6"/>
        <v>127038.88269711773</v>
      </c>
      <c r="N34">
        <f>Input!J35</f>
        <v>9.5229572857142557</v>
      </c>
      <c r="O34">
        <f t="shared" si="7"/>
        <v>9.2849778571428274</v>
      </c>
      <c r="P34">
        <f t="shared" si="8"/>
        <v>33.228777406555274</v>
      </c>
      <c r="Q34">
        <f t="shared" si="9"/>
        <v>573.30553686244366</v>
      </c>
      <c r="R34">
        <f t="shared" si="10"/>
        <v>631.7328086413396</v>
      </c>
    </row>
    <row r="35" spans="1:18" x14ac:dyDescent="0.25">
      <c r="A35">
        <f>Input!G36</f>
        <v>32</v>
      </c>
      <c r="B35">
        <f t="shared" si="0"/>
        <v>32</v>
      </c>
      <c r="C35">
        <f t="shared" si="1"/>
        <v>0.86702919884826268</v>
      </c>
      <c r="D35">
        <f t="shared" si="2"/>
        <v>0.70351170440100419</v>
      </c>
      <c r="E35" s="4">
        <f>Input!I36</f>
        <v>165.83393471428573</v>
      </c>
      <c r="F35">
        <f t="shared" si="3"/>
        <v>165.07088928571432</v>
      </c>
      <c r="G35">
        <f t="shared" si="4"/>
        <v>740.52175578887432</v>
      </c>
      <c r="H35">
        <f t="shared" si="5"/>
        <v>331143.6997592377</v>
      </c>
      <c r="I35">
        <f t="shared" si="6"/>
        <v>156714.59432593032</v>
      </c>
      <c r="N35">
        <f>Input!J36</f>
        <v>8.8921228571429083</v>
      </c>
      <c r="O35">
        <f t="shared" si="7"/>
        <v>8.65414342857148</v>
      </c>
      <c r="P35">
        <f t="shared" si="8"/>
        <v>34.080168644314035</v>
      </c>
      <c r="Q35">
        <f t="shared" si="9"/>
        <v>646.48275827157624</v>
      </c>
      <c r="R35">
        <f t="shared" si="10"/>
        <v>675.25591353739878</v>
      </c>
    </row>
    <row r="36" spans="1:18" x14ac:dyDescent="0.25">
      <c r="A36">
        <f>Input!G37</f>
        <v>33</v>
      </c>
      <c r="B36">
        <f t="shared" si="0"/>
        <v>33</v>
      </c>
      <c r="C36">
        <f t="shared" si="1"/>
        <v>0.89412386131227084</v>
      </c>
      <c r="D36">
        <f t="shared" si="2"/>
        <v>0.75894371283753614</v>
      </c>
      <c r="E36" s="4">
        <f>Input!I37</f>
        <v>174.81293885714285</v>
      </c>
      <c r="F36">
        <f t="shared" si="3"/>
        <v>174.04989342857144</v>
      </c>
      <c r="G36">
        <f t="shared" si="4"/>
        <v>779.63832832801347</v>
      </c>
      <c r="H36">
        <f t="shared" si="5"/>
        <v>366737.35248395579</v>
      </c>
      <c r="I36">
        <f t="shared" si="6"/>
        <v>189215.00763051648</v>
      </c>
      <c r="N36">
        <f>Input!J37</f>
        <v>8.9790041428571215</v>
      </c>
      <c r="O36">
        <f t="shared" si="7"/>
        <v>8.7410247142856932</v>
      </c>
      <c r="P36">
        <f t="shared" si="8"/>
        <v>34.782929791614471</v>
      </c>
      <c r="Q36">
        <f t="shared" si="9"/>
        <v>678.18082005660233</v>
      </c>
      <c r="R36">
        <f t="shared" si="10"/>
        <v>712.27324877213368</v>
      </c>
    </row>
    <row r="37" spans="1:18" x14ac:dyDescent="0.25">
      <c r="A37">
        <f>Input!G38</f>
        <v>34</v>
      </c>
      <c r="B37">
        <f t="shared" si="0"/>
        <v>34</v>
      </c>
      <c r="C37">
        <f t="shared" si="1"/>
        <v>0.92121852377627911</v>
      </c>
      <c r="D37">
        <f t="shared" si="2"/>
        <v>0.81689159678670697</v>
      </c>
      <c r="E37" s="4">
        <f>Input!I38</f>
        <v>183.66350971428571</v>
      </c>
      <c r="F37">
        <f t="shared" si="3"/>
        <v>182.90046428571429</v>
      </c>
      <c r="G37">
        <f t="shared" si="4"/>
        <v>818.27705377047459</v>
      </c>
      <c r="H37">
        <f t="shared" si="5"/>
        <v>403703.41046528559</v>
      </c>
      <c r="I37">
        <f t="shared" si="6"/>
        <v>224322.76228877393</v>
      </c>
      <c r="N37">
        <f>Input!J38</f>
        <v>8.8505708571428556</v>
      </c>
      <c r="O37">
        <f t="shared" si="7"/>
        <v>8.6125914285714273</v>
      </c>
      <c r="P37">
        <f t="shared" si="8"/>
        <v>35.330889778125702</v>
      </c>
      <c r="Q37">
        <f t="shared" si="9"/>
        <v>713.86746669579463</v>
      </c>
      <c r="R37">
        <f t="shared" si="10"/>
        <v>741.82191196940278</v>
      </c>
    </row>
    <row r="38" spans="1:18" x14ac:dyDescent="0.25">
      <c r="A38">
        <f>Input!G39</f>
        <v>35</v>
      </c>
      <c r="B38">
        <f t="shared" si="0"/>
        <v>35</v>
      </c>
      <c r="C38">
        <f t="shared" si="1"/>
        <v>0.94831318624028726</v>
      </c>
      <c r="D38">
        <f t="shared" si="2"/>
        <v>0.87739050467452939</v>
      </c>
      <c r="E38" s="4">
        <f>Input!I39</f>
        <v>192.82005428571429</v>
      </c>
      <c r="F38">
        <f t="shared" si="3"/>
        <v>192.05700885714288</v>
      </c>
      <c r="G38">
        <f t="shared" si="4"/>
        <v>856.29755332211539</v>
      </c>
      <c r="H38">
        <f t="shared" si="5"/>
        <v>441215.50091112318</v>
      </c>
      <c r="I38">
        <f t="shared" si="6"/>
        <v>261783.40919251062</v>
      </c>
      <c r="N38">
        <f>Input!J39</f>
        <v>9.1565445714285829</v>
      </c>
      <c r="O38">
        <f t="shared" si="7"/>
        <v>8.9185651428571546</v>
      </c>
      <c r="P38">
        <f t="shared" si="8"/>
        <v>35.719776640144964</v>
      </c>
      <c r="Q38">
        <f t="shared" si="9"/>
        <v>718.30493772235229</v>
      </c>
      <c r="R38">
        <f t="shared" si="10"/>
        <v>763.15690731518316</v>
      </c>
    </row>
    <row r="39" spans="1:18" x14ac:dyDescent="0.25">
      <c r="A39">
        <f>Input!G40</f>
        <v>36</v>
      </c>
      <c r="B39">
        <f t="shared" si="0"/>
        <v>36</v>
      </c>
      <c r="C39">
        <f t="shared" si="1"/>
        <v>0.97540784870429553</v>
      </c>
      <c r="D39">
        <f t="shared" si="2"/>
        <v>0.9404750356656052</v>
      </c>
      <c r="E39" s="4">
        <f>Input!I40</f>
        <v>201.83305557142856</v>
      </c>
      <c r="F39">
        <f t="shared" si="3"/>
        <v>201.07001014285714</v>
      </c>
      <c r="G39">
        <f t="shared" si="4"/>
        <v>893.56787503496935</v>
      </c>
      <c r="H39">
        <f t="shared" si="5"/>
        <v>479553.29288013402</v>
      </c>
      <c r="I39">
        <f t="shared" si="6"/>
        <v>301311.03777231625</v>
      </c>
      <c r="N39">
        <f>Input!J40</f>
        <v>9.0130012857142674</v>
      </c>
      <c r="O39">
        <f t="shared" si="7"/>
        <v>8.7750218571428391</v>
      </c>
      <c r="P39">
        <f t="shared" si="8"/>
        <v>35.94726164554087</v>
      </c>
      <c r="Q39">
        <f t="shared" si="9"/>
        <v>738.33061511820108</v>
      </c>
      <c r="R39">
        <f t="shared" si="10"/>
        <v>775.77733737108827</v>
      </c>
    </row>
    <row r="40" spans="1:18" x14ac:dyDescent="0.25">
      <c r="A40">
        <f>Input!G41</f>
        <v>37</v>
      </c>
      <c r="B40">
        <f t="shared" si="0"/>
        <v>37</v>
      </c>
      <c r="C40">
        <f t="shared" si="1"/>
        <v>1.0025025111683037</v>
      </c>
      <c r="D40">
        <f t="shared" si="2"/>
        <v>1.0061792635883284</v>
      </c>
      <c r="E40" s="4">
        <f>Input!I41</f>
        <v>211.70353857142854</v>
      </c>
      <c r="F40">
        <f t="shared" si="3"/>
        <v>210.94049314285712</v>
      </c>
      <c r="G40">
        <f t="shared" si="4"/>
        <v>929.9655431332975</v>
      </c>
      <c r="H40">
        <f t="shared" si="5"/>
        <v>516997.02251375531</v>
      </c>
      <c r="I40">
        <f t="shared" si="6"/>
        <v>342594.50281554973</v>
      </c>
      <c r="N40">
        <f>Input!J41</f>
        <v>9.8704829999999788</v>
      </c>
      <c r="O40">
        <f t="shared" si="7"/>
        <v>9.6325035714285505</v>
      </c>
      <c r="P40">
        <f t="shared" si="8"/>
        <v>36.012968390230064</v>
      </c>
      <c r="Q40">
        <f t="shared" si="9"/>
        <v>695.92892405602436</v>
      </c>
      <c r="R40">
        <f t="shared" si="10"/>
        <v>779.44188571748646</v>
      </c>
    </row>
    <row r="41" spans="1:18" x14ac:dyDescent="0.25">
      <c r="A41">
        <f>Input!G42</f>
        <v>38</v>
      </c>
      <c r="B41">
        <f t="shared" si="0"/>
        <v>38</v>
      </c>
      <c r="C41">
        <f t="shared" si="1"/>
        <v>1.029597173632312</v>
      </c>
      <c r="D41">
        <f t="shared" si="2"/>
        <v>1.0745367591862529</v>
      </c>
      <c r="E41" s="4">
        <f>Input!I42</f>
        <v>221.74778442857141</v>
      </c>
      <c r="F41">
        <f t="shared" si="3"/>
        <v>220.98473899999999</v>
      </c>
      <c r="G41">
        <f t="shared" si="4"/>
        <v>965.37845919560084</v>
      </c>
      <c r="H41">
        <f t="shared" si="5"/>
        <v>554122.01066664653</v>
      </c>
      <c r="I41">
        <f t="shared" si="6"/>
        <v>385304.05101377697</v>
      </c>
      <c r="N41">
        <f>Input!J42</f>
        <v>10.044245857142869</v>
      </c>
      <c r="O41">
        <f t="shared" si="7"/>
        <v>9.8062664285714405</v>
      </c>
      <c r="P41">
        <f t="shared" si="8"/>
        <v>35.918447011257356</v>
      </c>
      <c r="Q41">
        <f t="shared" si="9"/>
        <v>681.84597478279943</v>
      </c>
      <c r="R41">
        <f t="shared" si="10"/>
        <v>774.17303233220105</v>
      </c>
    </row>
    <row r="42" spans="1:18" x14ac:dyDescent="0.25">
      <c r="A42">
        <f>Input!G43</f>
        <v>39</v>
      </c>
      <c r="B42">
        <f t="shared" si="0"/>
        <v>39</v>
      </c>
      <c r="C42">
        <f t="shared" si="1"/>
        <v>1.0566918360963202</v>
      </c>
      <c r="D42">
        <f t="shared" si="2"/>
        <v>1.1455806108545539</v>
      </c>
      <c r="E42" s="4">
        <f>Input!I43</f>
        <v>231.77314285714283</v>
      </c>
      <c r="F42">
        <f t="shared" si="3"/>
        <v>231.01009742857141</v>
      </c>
      <c r="G42">
        <f t="shared" si="4"/>
        <v>999.70564523203711</v>
      </c>
      <c r="H42">
        <f t="shared" si="5"/>
        <v>590892.84521287028</v>
      </c>
      <c r="I42">
        <f t="shared" si="6"/>
        <v>429098.14208112768</v>
      </c>
      <c r="N42">
        <f>Input!J43</f>
        <v>10.025358428571423</v>
      </c>
      <c r="O42">
        <f t="shared" si="7"/>
        <v>9.7873789999999943</v>
      </c>
      <c r="P42">
        <f t="shared" si="8"/>
        <v>35.667114484577816</v>
      </c>
      <c r="Q42">
        <f t="shared" si="9"/>
        <v>669.76070875171649</v>
      </c>
      <c r="R42">
        <f t="shared" si="10"/>
        <v>760.250065483551</v>
      </c>
    </row>
    <row r="43" spans="1:18" x14ac:dyDescent="0.25">
      <c r="A43">
        <f>Input!G44</f>
        <v>40</v>
      </c>
      <c r="B43">
        <f t="shared" si="0"/>
        <v>40</v>
      </c>
      <c r="C43">
        <f t="shared" si="1"/>
        <v>1.0837864985603283</v>
      </c>
      <c r="D43">
        <f t="shared" si="2"/>
        <v>1.2193434440016762</v>
      </c>
      <c r="E43" s="4">
        <f>Input!I44</f>
        <v>241.545412</v>
      </c>
      <c r="F43">
        <f t="shared" si="3"/>
        <v>240.78236657142858</v>
      </c>
      <c r="G43">
        <f t="shared" si="4"/>
        <v>1032.8578217399693</v>
      </c>
      <c r="H43">
        <f t="shared" si="5"/>
        <v>627383.52668045089</v>
      </c>
      <c r="I43">
        <f t="shared" si="6"/>
        <v>473630.26196998236</v>
      </c>
      <c r="N43">
        <f>Input!J44</f>
        <v>9.7722691428571693</v>
      </c>
      <c r="O43">
        <f t="shared" si="7"/>
        <v>9.534289714285741</v>
      </c>
      <c r="P43">
        <f t="shared" si="8"/>
        <v>35.264162768832499</v>
      </c>
      <c r="Q43">
        <f t="shared" si="9"/>
        <v>662.02636740309129</v>
      </c>
      <c r="R43">
        <f t="shared" si="10"/>
        <v>738.19155638520635</v>
      </c>
    </row>
    <row r="44" spans="1:18" x14ac:dyDescent="0.25">
      <c r="A44">
        <f>Input!G45</f>
        <v>41</v>
      </c>
      <c r="B44">
        <f t="shared" si="0"/>
        <v>41</v>
      </c>
      <c r="C44">
        <f t="shared" si="1"/>
        <v>1.1108811610243365</v>
      </c>
      <c r="D44">
        <f t="shared" si="2"/>
        <v>1.2958574391600532</v>
      </c>
      <c r="E44" s="4">
        <f>Input!I45</f>
        <v>251.34034585714289</v>
      </c>
      <c r="F44">
        <f t="shared" si="3"/>
        <v>250.57730042857148</v>
      </c>
      <c r="G44">
        <f t="shared" si="4"/>
        <v>1064.7578169628173</v>
      </c>
      <c r="H44">
        <f t="shared" si="5"/>
        <v>662889.91350397142</v>
      </c>
      <c r="I44">
        <f t="shared" si="6"/>
        <v>518555.53598609811</v>
      </c>
      <c r="N44">
        <f>Input!J45</f>
        <v>9.7949338571428939</v>
      </c>
      <c r="O44">
        <f t="shared" si="7"/>
        <v>9.5569544285714656</v>
      </c>
      <c r="P44">
        <f t="shared" si="8"/>
        <v>34.716437296003463</v>
      </c>
      <c r="Q44">
        <f t="shared" si="9"/>
        <v>632.99957815660423</v>
      </c>
      <c r="R44">
        <f t="shared" si="10"/>
        <v>708.72850702072094</v>
      </c>
    </row>
    <row r="45" spans="1:18" x14ac:dyDescent="0.25">
      <c r="A45">
        <f>Input!G46</f>
        <v>42</v>
      </c>
      <c r="B45">
        <f t="shared" si="0"/>
        <v>42</v>
      </c>
      <c r="C45">
        <f t="shared" si="1"/>
        <v>1.1379758234883448</v>
      </c>
      <c r="D45">
        <f t="shared" si="2"/>
        <v>1.3751543489558071</v>
      </c>
      <c r="E45" s="4">
        <f>Input!I46</f>
        <v>260.83308357142863</v>
      </c>
      <c r="F45">
        <f t="shared" si="3"/>
        <v>260.07003814285719</v>
      </c>
      <c r="G45">
        <f t="shared" si="4"/>
        <v>1095.340806739918</v>
      </c>
      <c r="H45">
        <f t="shared" si="5"/>
        <v>697677.25687272474</v>
      </c>
      <c r="I45">
        <f t="shared" si="6"/>
        <v>563536.96663818078</v>
      </c>
      <c r="N45">
        <f>Input!J46</f>
        <v>9.4927377142857381</v>
      </c>
      <c r="O45">
        <f t="shared" si="7"/>
        <v>9.2547582857143098</v>
      </c>
      <c r="P45">
        <f t="shared" si="8"/>
        <v>34.032288973892662</v>
      </c>
      <c r="Q45">
        <f t="shared" si="9"/>
        <v>613.92602700361999</v>
      </c>
      <c r="R45">
        <f t="shared" si="10"/>
        <v>672.76983377000863</v>
      </c>
    </row>
    <row r="46" spans="1:18" x14ac:dyDescent="0.25">
      <c r="A46">
        <f>Input!G47</f>
        <v>43</v>
      </c>
      <c r="B46">
        <f t="shared" si="0"/>
        <v>43</v>
      </c>
      <c r="C46">
        <f t="shared" si="1"/>
        <v>1.1650704859523531</v>
      </c>
      <c r="D46">
        <f t="shared" si="2"/>
        <v>1.4572655140352706</v>
      </c>
      <c r="E46" s="4">
        <f>Input!I47</f>
        <v>270.39381542857143</v>
      </c>
      <c r="F46">
        <f t="shared" si="3"/>
        <v>269.63076999999998</v>
      </c>
      <c r="G46">
        <f t="shared" si="4"/>
        <v>1124.5543874392849</v>
      </c>
      <c r="H46">
        <f t="shared" si="5"/>
        <v>730894.39165547281</v>
      </c>
      <c r="I46">
        <f t="shared" si="6"/>
        <v>608251.14373108139</v>
      </c>
      <c r="N46">
        <f>Input!J47</f>
        <v>9.5607318571427982</v>
      </c>
      <c r="O46">
        <f t="shared" si="7"/>
        <v>9.3227524285713699</v>
      </c>
      <c r="P46">
        <f t="shared" si="8"/>
        <v>33.221403434589206</v>
      </c>
      <c r="Q46">
        <f t="shared" si="9"/>
        <v>571.14551990743735</v>
      </c>
      <c r="R46">
        <f t="shared" si="10"/>
        <v>631.36218383647565</v>
      </c>
    </row>
    <row r="47" spans="1:18" x14ac:dyDescent="0.25">
      <c r="A47">
        <f>Input!G48</f>
        <v>44</v>
      </c>
      <c r="B47">
        <f t="shared" si="0"/>
        <v>44</v>
      </c>
      <c r="C47">
        <f t="shared" si="1"/>
        <v>1.1921651484163611</v>
      </c>
      <c r="D47">
        <f t="shared" si="2"/>
        <v>1.5422218780356358</v>
      </c>
      <c r="E47" s="4">
        <f>Input!I48</f>
        <v>279.19527928571432</v>
      </c>
      <c r="F47">
        <f t="shared" si="3"/>
        <v>278.43223385714288</v>
      </c>
      <c r="G47">
        <f t="shared" si="4"/>
        <v>1152.3584874355147</v>
      </c>
      <c r="H47">
        <f t="shared" si="5"/>
        <v>763747.0966935287</v>
      </c>
      <c r="I47">
        <f t="shared" si="6"/>
        <v>652393.30120465101</v>
      </c>
      <c r="N47">
        <f>Input!J48</f>
        <v>8.8014638571428918</v>
      </c>
      <c r="O47">
        <f t="shared" si="7"/>
        <v>8.5634844285714635</v>
      </c>
      <c r="P47">
        <f t="shared" si="8"/>
        <v>32.294611721487797</v>
      </c>
      <c r="Q47">
        <f t="shared" si="9"/>
        <v>563.1664025925985</v>
      </c>
      <c r="R47">
        <f t="shared" si="10"/>
        <v>585.64628148055851</v>
      </c>
    </row>
    <row r="48" spans="1:18" x14ac:dyDescent="0.25">
      <c r="A48">
        <f>Input!G49</f>
        <v>45</v>
      </c>
      <c r="B48">
        <f t="shared" si="0"/>
        <v>45</v>
      </c>
      <c r="C48">
        <f t="shared" si="1"/>
        <v>1.2192598108803694</v>
      </c>
      <c r="D48">
        <f t="shared" si="2"/>
        <v>1.6300540016779024</v>
      </c>
      <c r="E48" s="4">
        <f>Input!I49</f>
        <v>287.91741671428576</v>
      </c>
      <c r="F48">
        <f t="shared" si="3"/>
        <v>287.15437128571432</v>
      </c>
      <c r="G48">
        <f t="shared" si="4"/>
        <v>1178.7251253615018</v>
      </c>
      <c r="H48">
        <f t="shared" si="5"/>
        <v>794898.40952326835</v>
      </c>
      <c r="I48">
        <f t="shared" si="6"/>
        <v>695681.62508649216</v>
      </c>
      <c r="N48">
        <f>Input!J49</f>
        <v>8.7221374285714433</v>
      </c>
      <c r="O48">
        <f t="shared" si="7"/>
        <v>8.484158000000015</v>
      </c>
      <c r="P48">
        <f t="shared" si="8"/>
        <v>31.263686942904485</v>
      </c>
      <c r="Q48">
        <f t="shared" si="9"/>
        <v>518.9069388606224</v>
      </c>
      <c r="R48">
        <f t="shared" si="10"/>
        <v>536.81206050462868</v>
      </c>
    </row>
    <row r="49" spans="1:18" x14ac:dyDescent="0.25">
      <c r="A49">
        <f>Input!G50</f>
        <v>46</v>
      </c>
      <c r="B49">
        <f t="shared" si="0"/>
        <v>46</v>
      </c>
      <c r="C49">
        <f t="shared" si="1"/>
        <v>1.2463544733443777</v>
      </c>
      <c r="D49">
        <f t="shared" si="2"/>
        <v>1.7207920760522522</v>
      </c>
      <c r="E49" s="4">
        <f>Input!I50</f>
        <v>296.83975914285713</v>
      </c>
      <c r="F49">
        <f t="shared" si="3"/>
        <v>296.07671371428569</v>
      </c>
      <c r="G49">
        <f t="shared" si="4"/>
        <v>1203.6380258622239</v>
      </c>
      <c r="H49">
        <f t="shared" si="5"/>
        <v>823667.53530768736</v>
      </c>
      <c r="I49">
        <f t="shared" si="6"/>
        <v>737860.74818386964</v>
      </c>
      <c r="N49">
        <f>Input!J50</f>
        <v>8.9223424285713691</v>
      </c>
      <c r="O49">
        <f t="shared" si="7"/>
        <v>8.6843629999999408</v>
      </c>
      <c r="P49">
        <f t="shared" si="8"/>
        <v>30.141131625102286</v>
      </c>
      <c r="Q49">
        <f t="shared" si="9"/>
        <v>460.39291983117641</v>
      </c>
      <c r="R49">
        <f t="shared" si="10"/>
        <v>486.05476237379338</v>
      </c>
    </row>
    <row r="50" spans="1:18" x14ac:dyDescent="0.25">
      <c r="A50">
        <f>Input!G51</f>
        <v>47</v>
      </c>
      <c r="B50">
        <f t="shared" si="0"/>
        <v>47</v>
      </c>
      <c r="C50">
        <f t="shared" si="1"/>
        <v>1.2734491358083859</v>
      </c>
      <c r="D50">
        <f t="shared" si="2"/>
        <v>1.8144659351589814</v>
      </c>
      <c r="E50" s="4">
        <f>Input!I51</f>
        <v>306.17384385714286</v>
      </c>
      <c r="F50">
        <f t="shared" si="3"/>
        <v>305.41079842857141</v>
      </c>
      <c r="G50">
        <f t="shared" si="4"/>
        <v>1227.0921057579233</v>
      </c>
      <c r="H50">
        <f t="shared" si="5"/>
        <v>849496.43228034314</v>
      </c>
      <c r="I50">
        <f t="shared" si="6"/>
        <v>778704.39835037594</v>
      </c>
      <c r="N50">
        <f>Input!J51</f>
        <v>9.3340847142857228</v>
      </c>
      <c r="O50">
        <f t="shared" si="7"/>
        <v>9.0961052857142946</v>
      </c>
      <c r="P50">
        <f t="shared" si="8"/>
        <v>28.939960568310511</v>
      </c>
      <c r="Q50">
        <f t="shared" si="9"/>
        <v>393.77859247662178</v>
      </c>
      <c r="R50">
        <f t="shared" si="10"/>
        <v>434.53397927755213</v>
      </c>
    </row>
    <row r="51" spans="1:18" x14ac:dyDescent="0.25">
      <c r="A51">
        <f>Input!G52</f>
        <v>48</v>
      </c>
      <c r="B51">
        <f t="shared" si="0"/>
        <v>48</v>
      </c>
      <c r="C51">
        <f t="shared" si="1"/>
        <v>1.300543798272394</v>
      </c>
      <c r="D51">
        <f t="shared" si="2"/>
        <v>1.9111050677618913</v>
      </c>
      <c r="E51" s="4">
        <f>Input!I52</f>
        <v>315.11129614285721</v>
      </c>
      <c r="F51">
        <f t="shared" si="3"/>
        <v>314.34825071428577</v>
      </c>
      <c r="G51">
        <f t="shared" si="4"/>
        <v>1249.0928453393421</v>
      </c>
      <c r="H51">
        <f t="shared" si="5"/>
        <v>873747.45718076103</v>
      </c>
      <c r="I51">
        <f t="shared" si="6"/>
        <v>818017.1970073788</v>
      </c>
      <c r="N51">
        <f>Input!J52</f>
        <v>8.9374522857143575</v>
      </c>
      <c r="O51">
        <f t="shared" si="7"/>
        <v>8.6994728571429292</v>
      </c>
      <c r="P51">
        <f t="shared" si="8"/>
        <v>27.673483947390945</v>
      </c>
      <c r="Q51">
        <f t="shared" si="9"/>
        <v>360.01309685285469</v>
      </c>
      <c r="R51">
        <f t="shared" si="10"/>
        <v>383.33731963754258</v>
      </c>
    </row>
    <row r="52" spans="1:18" x14ac:dyDescent="0.25">
      <c r="A52">
        <f>Input!G53</f>
        <v>49</v>
      </c>
      <c r="B52">
        <f t="shared" si="0"/>
        <v>49</v>
      </c>
      <c r="C52">
        <f t="shared" si="1"/>
        <v>1.3276384607364022</v>
      </c>
      <c r="D52">
        <f t="shared" si="2"/>
        <v>2.0107386286056088</v>
      </c>
      <c r="E52" s="4">
        <f>Input!I53</f>
        <v>323.47079814285723</v>
      </c>
      <c r="F52">
        <f t="shared" si="3"/>
        <v>322.70775271428579</v>
      </c>
      <c r="G52">
        <f t="shared" si="4"/>
        <v>1269.6555609376767</v>
      </c>
      <c r="H52">
        <f t="shared" si="5"/>
        <v>896710.15149908385</v>
      </c>
      <c r="I52">
        <f t="shared" si="6"/>
        <v>855635.63193838031</v>
      </c>
      <c r="N52">
        <f>Input!J53</f>
        <v>8.3595020000000204</v>
      </c>
      <c r="O52">
        <f t="shared" si="7"/>
        <v>8.1215225714285921</v>
      </c>
      <c r="P52">
        <f t="shared" si="8"/>
        <v>26.355095209895534</v>
      </c>
      <c r="Q52">
        <f t="shared" si="9"/>
        <v>332.46317116225032</v>
      </c>
      <c r="R52">
        <f t="shared" si="10"/>
        <v>333.44999702264568</v>
      </c>
    </row>
    <row r="53" spans="1:18" x14ac:dyDescent="0.25">
      <c r="A53">
        <f>Input!G54</f>
        <v>50</v>
      </c>
      <c r="B53">
        <f t="shared" si="0"/>
        <v>50</v>
      </c>
      <c r="C53">
        <f t="shared" si="1"/>
        <v>1.3547331232004105</v>
      </c>
      <c r="D53">
        <f t="shared" si="2"/>
        <v>2.113395449043431</v>
      </c>
      <c r="E53" s="4">
        <f>Input!I54</f>
        <v>331.41100300000005</v>
      </c>
      <c r="F53">
        <f t="shared" si="3"/>
        <v>330.64795757142861</v>
      </c>
      <c r="G53">
        <f t="shared" si="4"/>
        <v>1288.8045959171848</v>
      </c>
      <c r="H53">
        <f t="shared" si="5"/>
        <v>918064.14360604016</v>
      </c>
      <c r="I53">
        <f t="shared" si="6"/>
        <v>891428.25228920043</v>
      </c>
      <c r="N53">
        <f>Input!J54</f>
        <v>7.9402048571428168</v>
      </c>
      <c r="O53">
        <f t="shared" si="7"/>
        <v>7.7022254285713885</v>
      </c>
      <c r="P53">
        <f t="shared" si="8"/>
        <v>24.998068018222934</v>
      </c>
      <c r="Q53">
        <f t="shared" si="9"/>
        <v>299.14617088600431</v>
      </c>
      <c r="R53">
        <f t="shared" si="10"/>
        <v>285.73122233162644</v>
      </c>
    </row>
    <row r="54" spans="1:18" x14ac:dyDescent="0.25">
      <c r="A54">
        <f>Input!G55</f>
        <v>51</v>
      </c>
      <c r="B54">
        <f t="shared" si="0"/>
        <v>51</v>
      </c>
      <c r="C54">
        <f t="shared" si="1"/>
        <v>1.3818277856644186</v>
      </c>
      <c r="D54">
        <f t="shared" si="2"/>
        <v>2.2191040471180408</v>
      </c>
      <c r="E54" s="4">
        <f>Input!I55</f>
        <v>339.25299414285712</v>
      </c>
      <c r="F54">
        <f t="shared" si="3"/>
        <v>338.48994871428567</v>
      </c>
      <c r="G54">
        <f t="shared" si="4"/>
        <v>1306.5724478219602</v>
      </c>
      <c r="H54">
        <f t="shared" si="5"/>
        <v>937183.72507856064</v>
      </c>
      <c r="I54">
        <f t="shared" si="6"/>
        <v>925295.15353244776</v>
      </c>
      <c r="N54">
        <f>Input!J55</f>
        <v>7.8419911428570686</v>
      </c>
      <c r="O54">
        <f t="shared" si="7"/>
        <v>7.6040117142856403</v>
      </c>
      <c r="P54">
        <f t="shared" si="8"/>
        <v>23.61536607290757</v>
      </c>
      <c r="Q54">
        <f t="shared" si="9"/>
        <v>256.36346839736143</v>
      </c>
      <c r="R54">
        <f t="shared" si="10"/>
        <v>240.89784429260757</v>
      </c>
    </row>
    <row r="55" spans="1:18" x14ac:dyDescent="0.25">
      <c r="A55">
        <f>Input!G56</f>
        <v>52</v>
      </c>
      <c r="B55">
        <f t="shared" si="0"/>
        <v>52</v>
      </c>
      <c r="C55">
        <f t="shared" si="1"/>
        <v>1.4089224481284268</v>
      </c>
      <c r="D55">
        <f t="shared" si="2"/>
        <v>2.3278926371335773</v>
      </c>
      <c r="E55" s="4">
        <f>Input!I56</f>
        <v>347.20075385714284</v>
      </c>
      <c r="F55">
        <f t="shared" si="3"/>
        <v>346.4377084285714</v>
      </c>
      <c r="G55">
        <f t="shared" si="4"/>
        <v>1322.9988495754151</v>
      </c>
      <c r="H55">
        <f t="shared" si="5"/>
        <v>953671.66239802563</v>
      </c>
      <c r="I55">
        <f t="shared" si="6"/>
        <v>957166.83548607025</v>
      </c>
      <c r="N55">
        <f>Input!J56</f>
        <v>7.9477597142857235</v>
      </c>
      <c r="O55">
        <f t="shared" si="7"/>
        <v>7.7097802857142952</v>
      </c>
      <c r="P55">
        <f t="shared" si="8"/>
        <v>22.219469157305053</v>
      </c>
      <c r="Q55">
        <f t="shared" si="9"/>
        <v>210.53107115036468</v>
      </c>
      <c r="R55">
        <f t="shared" si="10"/>
        <v>199.51526391220645</v>
      </c>
    </row>
    <row r="56" spans="1:18" x14ac:dyDescent="0.25">
      <c r="A56">
        <f>Input!G57</f>
        <v>53</v>
      </c>
      <c r="B56">
        <f t="shared" si="0"/>
        <v>53</v>
      </c>
      <c r="C56">
        <f t="shared" si="1"/>
        <v>1.4360171105924351</v>
      </c>
      <c r="D56">
        <f t="shared" si="2"/>
        <v>2.439789138754155</v>
      </c>
      <c r="E56" s="4">
        <f>Input!I57</f>
        <v>355.56025585714281</v>
      </c>
      <c r="F56">
        <f t="shared" si="3"/>
        <v>354.79721042857136</v>
      </c>
      <c r="G56">
        <f t="shared" si="4"/>
        <v>1338.1298223981782</v>
      </c>
      <c r="H56">
        <f t="shared" si="5"/>
        <v>966943.02576296951</v>
      </c>
      <c r="I56">
        <f t="shared" si="6"/>
        <v>987002.52716272546</v>
      </c>
      <c r="N56">
        <f>Input!J57</f>
        <v>8.3595019999999636</v>
      </c>
      <c r="O56">
        <f t="shared" si="7"/>
        <v>8.1215225714285353</v>
      </c>
      <c r="P56">
        <f t="shared" si="8"/>
        <v>20.822218178934452</v>
      </c>
      <c r="Q56">
        <f t="shared" si="9"/>
        <v>161.30766891452009</v>
      </c>
      <c r="R56">
        <f t="shared" si="10"/>
        <v>161.99526978876813</v>
      </c>
    </row>
    <row r="57" spans="1:18" x14ac:dyDescent="0.25">
      <c r="A57">
        <f>Input!G58</f>
        <v>54</v>
      </c>
      <c r="B57">
        <f t="shared" si="0"/>
        <v>54</v>
      </c>
      <c r="C57">
        <f t="shared" si="1"/>
        <v>1.4631117730564434</v>
      </c>
      <c r="D57">
        <f t="shared" si="2"/>
        <v>2.5548211856608858</v>
      </c>
      <c r="E57" s="4">
        <f>Input!I58</f>
        <v>363.49290585714289</v>
      </c>
      <c r="F57">
        <f t="shared" si="3"/>
        <v>362.72986042857144</v>
      </c>
      <c r="G57">
        <f t="shared" si="4"/>
        <v>1352.0167175045892</v>
      </c>
      <c r="H57">
        <f t="shared" si="5"/>
        <v>978688.48558334529</v>
      </c>
      <c r="I57">
        <f t="shared" si="6"/>
        <v>1014788.0783533662</v>
      </c>
      <c r="N57">
        <f>Input!J58</f>
        <v>7.9326500000000806</v>
      </c>
      <c r="O57">
        <f t="shared" si="7"/>
        <v>7.6946705714286523</v>
      </c>
      <c r="P57">
        <f t="shared" si="8"/>
        <v>19.434681369910663</v>
      </c>
      <c r="Q57">
        <f t="shared" si="9"/>
        <v>137.82785354847422</v>
      </c>
      <c r="R57">
        <f t="shared" si="10"/>
        <v>128.60012312875236</v>
      </c>
    </row>
    <row r="58" spans="1:18" x14ac:dyDescent="0.25">
      <c r="A58">
        <f>Input!G59</f>
        <v>55</v>
      </c>
      <c r="B58">
        <f t="shared" si="0"/>
        <v>55</v>
      </c>
      <c r="C58">
        <f t="shared" si="1"/>
        <v>1.4902064355204514</v>
      </c>
      <c r="D58">
        <f t="shared" si="2"/>
        <v>2.6730161337967098</v>
      </c>
      <c r="E58" s="4">
        <f>Input!I59</f>
        <v>371.68997742857147</v>
      </c>
      <c r="F58">
        <f t="shared" si="3"/>
        <v>370.92693200000002</v>
      </c>
      <c r="G58">
        <f t="shared" si="4"/>
        <v>1364.7152626959992</v>
      </c>
      <c r="H58">
        <f t="shared" si="5"/>
        <v>987615.24622754043</v>
      </c>
      <c r="I58">
        <f t="shared" si="6"/>
        <v>1040533.5197012819</v>
      </c>
      <c r="N58">
        <f>Input!J59</f>
        <v>8.1970715714285802</v>
      </c>
      <c r="O58">
        <f t="shared" si="7"/>
        <v>7.9590921428571519</v>
      </c>
      <c r="P58">
        <f t="shared" si="8"/>
        <v>18.06704316938011</v>
      </c>
      <c r="Q58">
        <f t="shared" si="9"/>
        <v>102.17067395458652</v>
      </c>
      <c r="R58">
        <f t="shared" si="10"/>
        <v>99.451977490097633</v>
      </c>
    </row>
    <row r="59" spans="1:18" x14ac:dyDescent="0.25">
      <c r="A59">
        <f>Input!G60</f>
        <v>56</v>
      </c>
      <c r="B59">
        <f t="shared" si="0"/>
        <v>56</v>
      </c>
      <c r="C59">
        <f t="shared" si="1"/>
        <v>1.5173010979844597</v>
      </c>
      <c r="D59">
        <f t="shared" si="2"/>
        <v>2.7944010692259149</v>
      </c>
      <c r="E59" s="4">
        <f>Input!I60</f>
        <v>380.23079714285717</v>
      </c>
      <c r="F59">
        <f t="shared" si="3"/>
        <v>379.46775171428573</v>
      </c>
      <c r="G59">
        <f t="shared" si="4"/>
        <v>1376.2846287345369</v>
      </c>
      <c r="H59">
        <f t="shared" si="5"/>
        <v>993643.88631240674</v>
      </c>
      <c r="I59">
        <f t="shared" si="6"/>
        <v>1064270.3910511576</v>
      </c>
      <c r="N59">
        <f>Input!J60</f>
        <v>8.5408197142857034</v>
      </c>
      <c r="O59">
        <f t="shared" si="7"/>
        <v>8.3028402857142751</v>
      </c>
      <c r="P59">
        <f t="shared" si="8"/>
        <v>16.728516665695615</v>
      </c>
      <c r="Q59">
        <f t="shared" si="9"/>
        <v>70.992022460175463</v>
      </c>
      <c r="R59">
        <f t="shared" si="10"/>
        <v>74.5465556586839</v>
      </c>
    </row>
    <row r="60" spans="1:18" x14ac:dyDescent="0.25">
      <c r="A60">
        <f>Input!G61</f>
        <v>57</v>
      </c>
      <c r="B60">
        <f t="shared" si="0"/>
        <v>57</v>
      </c>
      <c r="C60">
        <f t="shared" si="1"/>
        <v>1.5443957604484679</v>
      </c>
      <c r="D60">
        <f t="shared" si="2"/>
        <v>2.9190028156329797</v>
      </c>
      <c r="E60" s="4">
        <f>Input!I61</f>
        <v>388.8282785714286</v>
      </c>
      <c r="F60">
        <f t="shared" si="3"/>
        <v>388.06523314285715</v>
      </c>
      <c r="G60">
        <f t="shared" si="4"/>
        <v>1386.7865289033764</v>
      </c>
      <c r="H60">
        <f t="shared" si="5"/>
        <v>997444.22660557064</v>
      </c>
      <c r="I60">
        <f t="shared" si="6"/>
        <v>1086048.9326291988</v>
      </c>
      <c r="N60">
        <f>Input!J61</f>
        <v>8.5974814285714274</v>
      </c>
      <c r="O60">
        <f t="shared" si="7"/>
        <v>8.3595019999999991</v>
      </c>
      <c r="P60">
        <f t="shared" si="8"/>
        <v>15.427279845392693</v>
      </c>
      <c r="Q60">
        <f t="shared" si="9"/>
        <v>49.95348367182379</v>
      </c>
      <c r="R60">
        <f t="shared" si="10"/>
        <v>53.769925133362626</v>
      </c>
    </row>
    <row r="61" spans="1:18" x14ac:dyDescent="0.25">
      <c r="A61">
        <f>Input!G62</f>
        <v>58</v>
      </c>
      <c r="B61">
        <f t="shared" si="0"/>
        <v>58</v>
      </c>
      <c r="C61">
        <f t="shared" si="1"/>
        <v>1.5714904229124762</v>
      </c>
      <c r="D61">
        <f t="shared" si="2"/>
        <v>3.04684794148343</v>
      </c>
      <c r="E61" s="4">
        <f>Input!I62</f>
        <v>397.52775128571426</v>
      </c>
      <c r="F61">
        <f t="shared" si="3"/>
        <v>396.76470585714281</v>
      </c>
      <c r="G61">
        <f t="shared" si="4"/>
        <v>1396.2843634923115</v>
      </c>
      <c r="H61">
        <f t="shared" si="5"/>
        <v>999039.54599912476</v>
      </c>
      <c r="I61">
        <f t="shared" si="6"/>
        <v>1105935.2257662199</v>
      </c>
      <c r="N61">
        <f>Input!J62</f>
        <v>8.6994727142856618</v>
      </c>
      <c r="O61">
        <f t="shared" si="7"/>
        <v>8.4614932857142335</v>
      </c>
      <c r="P61">
        <f t="shared" si="8"/>
        <v>14.170435298432276</v>
      </c>
      <c r="Q61">
        <f t="shared" si="9"/>
        <v>32.592018904577131</v>
      </c>
      <c r="R61">
        <f t="shared" si="10"/>
        <v>36.917209223813465</v>
      </c>
    </row>
    <row r="62" spans="1:18" x14ac:dyDescent="0.25">
      <c r="A62">
        <f>Input!G63</f>
        <v>59</v>
      </c>
      <c r="B62">
        <f t="shared" si="0"/>
        <v>59</v>
      </c>
      <c r="C62">
        <f t="shared" si="1"/>
        <v>1.5985850853764842</v>
      </c>
      <c r="D62">
        <f t="shared" si="2"/>
        <v>3.1779627668675809</v>
      </c>
      <c r="E62" s="4">
        <f>Input!I63</f>
        <v>406.29144057142861</v>
      </c>
      <c r="F62">
        <f t="shared" si="3"/>
        <v>405.52839514285716</v>
      </c>
      <c r="G62">
        <f t="shared" si="4"/>
        <v>1404.8424191458903</v>
      </c>
      <c r="H62">
        <f t="shared" si="5"/>
        <v>998628.51856913476</v>
      </c>
      <c r="I62">
        <f t="shared" si="6"/>
        <v>1124008.3600870064</v>
      </c>
      <c r="N62">
        <f>Input!J63</f>
        <v>8.7636892857143494</v>
      </c>
      <c r="O62">
        <f t="shared" si="7"/>
        <v>8.5257098571429211</v>
      </c>
      <c r="P62">
        <f t="shared" si="8"/>
        <v>12.963992481034383</v>
      </c>
      <c r="Q62">
        <f t="shared" si="9"/>
        <v>19.698352649536883</v>
      </c>
      <c r="R62">
        <f t="shared" si="10"/>
        <v>23.712132917234538</v>
      </c>
    </row>
    <row r="63" spans="1:18" x14ac:dyDescent="0.25">
      <c r="A63">
        <f>Input!G64</f>
        <v>60</v>
      </c>
      <c r="B63">
        <f t="shared" si="0"/>
        <v>60</v>
      </c>
      <c r="C63">
        <f t="shared" si="1"/>
        <v>1.6256797478404925</v>
      </c>
      <c r="D63">
        <f t="shared" si="2"/>
        <v>3.3123733700464015</v>
      </c>
      <c r="E63" s="4">
        <f>Input!I64</f>
        <v>415.69729685714282</v>
      </c>
      <c r="F63">
        <f t="shared" si="3"/>
        <v>414.93425142857137</v>
      </c>
      <c r="G63">
        <f t="shared" si="4"/>
        <v>1412.5251311309128</v>
      </c>
      <c r="H63">
        <f t="shared" si="5"/>
        <v>995187.56326529151</v>
      </c>
      <c r="I63">
        <f t="shared" si="6"/>
        <v>1140357.6930190108</v>
      </c>
      <c r="N63">
        <f>Input!J64</f>
        <v>9.4058562857142078</v>
      </c>
      <c r="O63">
        <f t="shared" si="7"/>
        <v>9.1678768571427796</v>
      </c>
      <c r="P63">
        <f t="shared" si="8"/>
        <v>11.81287115243418</v>
      </c>
      <c r="Q63">
        <f t="shared" si="9"/>
        <v>6.9959948221240538</v>
      </c>
      <c r="R63">
        <f t="shared" si="10"/>
        <v>13.826418341247766</v>
      </c>
    </row>
    <row r="64" spans="1:18" x14ac:dyDescent="0.25">
      <c r="A64">
        <f>Input!G65</f>
        <v>61</v>
      </c>
      <c r="B64">
        <f t="shared" si="0"/>
        <v>61</v>
      </c>
      <c r="C64">
        <f t="shared" si="1"/>
        <v>1.6527744103045008</v>
      </c>
      <c r="D64">
        <f t="shared" si="2"/>
        <v>3.4501055937172835</v>
      </c>
      <c r="E64" s="4">
        <f>Input!I65</f>
        <v>425.00493942857145</v>
      </c>
      <c r="F64">
        <f t="shared" si="3"/>
        <v>424.241894</v>
      </c>
      <c r="G64">
        <f t="shared" si="4"/>
        <v>1419.3964146744181</v>
      </c>
      <c r="H64">
        <f t="shared" si="5"/>
        <v>990332.52001873089</v>
      </c>
      <c r="I64">
        <f t="shared" si="6"/>
        <v>1155080.2557433054</v>
      </c>
      <c r="N64">
        <f>Input!J65</f>
        <v>9.3076425714286302</v>
      </c>
      <c r="O64">
        <f t="shared" si="7"/>
        <v>9.0696631428572019</v>
      </c>
      <c r="P64">
        <f t="shared" si="8"/>
        <v>10.72092419069943</v>
      </c>
      <c r="Q64">
        <f t="shared" si="9"/>
        <v>2.7266630481210123</v>
      </c>
      <c r="R64">
        <f t="shared" si="10"/>
        <v>6.8981989005683753</v>
      </c>
    </row>
    <row r="65" spans="1:18" x14ac:dyDescent="0.25">
      <c r="A65">
        <f>Input!G66</f>
        <v>62</v>
      </c>
      <c r="B65">
        <f t="shared" si="0"/>
        <v>62</v>
      </c>
      <c r="C65">
        <f t="shared" si="1"/>
        <v>1.6798690727685091</v>
      </c>
      <c r="D65">
        <f t="shared" si="2"/>
        <v>3.5911850510161556</v>
      </c>
      <c r="E65" s="4">
        <f>Input!I66</f>
        <v>434.70543700000002</v>
      </c>
      <c r="F65">
        <f t="shared" si="3"/>
        <v>433.94239157142857</v>
      </c>
      <c r="G65">
        <f t="shared" si="4"/>
        <v>1425.5190696427308</v>
      </c>
      <c r="H65">
        <f t="shared" si="5"/>
        <v>983224.30849491898</v>
      </c>
      <c r="I65">
        <f t="shared" si="6"/>
        <v>1168278.3478762268</v>
      </c>
      <c r="N65">
        <f>Input!J66</f>
        <v>9.7004975714285706</v>
      </c>
      <c r="O65">
        <f t="shared" si="7"/>
        <v>9.4625181428571423</v>
      </c>
      <c r="P65">
        <f t="shared" si="8"/>
        <v>9.6909776627635384</v>
      </c>
      <c r="Q65">
        <f t="shared" si="9"/>
        <v>5.2193752235861007E-2</v>
      </c>
      <c r="R65">
        <f t="shared" si="10"/>
        <v>2.5487985954216956</v>
      </c>
    </row>
    <row r="66" spans="1:18" x14ac:dyDescent="0.25">
      <c r="A66">
        <f>Input!G67</f>
        <v>63</v>
      </c>
      <c r="B66">
        <f t="shared" si="0"/>
        <v>63</v>
      </c>
      <c r="C66">
        <f t="shared" si="1"/>
        <v>1.7069637352325171</v>
      </c>
      <c r="D66">
        <f t="shared" si="2"/>
        <v>3.7356371312711536</v>
      </c>
      <c r="E66" s="4">
        <f>Input!I67</f>
        <v>444.71568571428571</v>
      </c>
      <c r="F66">
        <f t="shared" si="3"/>
        <v>443.95264028571427</v>
      </c>
      <c r="G66">
        <f t="shared" si="4"/>
        <v>1430.9542610224605</v>
      </c>
      <c r="H66">
        <f t="shared" si="5"/>
        <v>974172.19933696382</v>
      </c>
      <c r="I66">
        <f t="shared" si="6"/>
        <v>1180057.3517037448</v>
      </c>
      <c r="N66">
        <f>Input!J67</f>
        <v>10.010248714285694</v>
      </c>
      <c r="O66">
        <f t="shared" si="7"/>
        <v>9.7722692857142661</v>
      </c>
      <c r="P66">
        <f t="shared" si="8"/>
        <v>8.7248857791473675</v>
      </c>
      <c r="Q66">
        <f t="shared" si="9"/>
        <v>1.0970122098283726</v>
      </c>
      <c r="R66">
        <f t="shared" si="10"/>
        <v>0.39740900144606423</v>
      </c>
    </row>
    <row r="67" spans="1:18" x14ac:dyDescent="0.25">
      <c r="A67">
        <f>Input!G68</f>
        <v>64</v>
      </c>
      <c r="B67">
        <f t="shared" si="0"/>
        <v>64</v>
      </c>
      <c r="C67">
        <f t="shared" si="1"/>
        <v>1.7340583976965254</v>
      </c>
      <c r="D67">
        <f t="shared" si="2"/>
        <v>3.8834870055219648</v>
      </c>
      <c r="E67" s="4">
        <f>Input!I68</f>
        <v>454.55972657142854</v>
      </c>
      <c r="F67">
        <f t="shared" si="3"/>
        <v>453.7966811428571</v>
      </c>
      <c r="G67">
        <f t="shared" si="4"/>
        <v>1435.761075965459</v>
      </c>
      <c r="H67">
        <f t="shared" si="5"/>
        <v>964254.07269931876</v>
      </c>
      <c r="I67">
        <f t="shared" si="6"/>
        <v>1190523.7860711946</v>
      </c>
      <c r="N67">
        <f>Input!J68</f>
        <v>9.8440408571428293</v>
      </c>
      <c r="O67">
        <f t="shared" si="7"/>
        <v>9.606061428571401</v>
      </c>
      <c r="P67">
        <f t="shared" si="8"/>
        <v>7.8235982053312485</v>
      </c>
      <c r="Q67">
        <f t="shared" si="9"/>
        <v>3.1771751422036738</v>
      </c>
      <c r="R67">
        <f t="shared" si="10"/>
        <v>7.3377997263642761E-2</v>
      </c>
    </row>
    <row r="68" spans="1:18" x14ac:dyDescent="0.25">
      <c r="A68">
        <f>Input!G69</f>
        <v>65</v>
      </c>
      <c r="B68">
        <f t="shared" ref="B68:B83" si="11">A68-$A$3</f>
        <v>65</v>
      </c>
      <c r="C68">
        <f t="shared" ref="C68:C83" si="12">B68*$AA$3</f>
        <v>1.7611530601605336</v>
      </c>
      <c r="D68">
        <f t="shared" ref="D68:D83" si="13">POWER(C68,$AB$3)</f>
        <v>4.0347596318179324</v>
      </c>
      <c r="E68" s="4">
        <f>Input!I69</f>
        <v>464.12801328571419</v>
      </c>
      <c r="F68">
        <f t="shared" ref="F68:F83" si="14">E68-$E$3</f>
        <v>463.36496785714274</v>
      </c>
      <c r="G68">
        <f t="shared" ref="G68:G83" si="15">$Z$3*(1-EXP(-1*D68))</f>
        <v>1439.9961566050342</v>
      </c>
      <c r="H68">
        <f t="shared" ref="H68:H83" si="16">(F68-G68)^2</f>
        <v>953808.47883511952</v>
      </c>
      <c r="I68">
        <f t="shared" ref="I68:I83" si="17">(G68-$J$4)^2</f>
        <v>1199783.6103418868</v>
      </c>
      <c r="N68">
        <f>Input!J69</f>
        <v>9.568286714285648</v>
      </c>
      <c r="O68">
        <f t="shared" ref="O68:O83" si="18">N68-$N$3</f>
        <v>9.3303072857142197</v>
      </c>
      <c r="P68">
        <f t="shared" ref="P68:P83" si="19">POWER(C68,$AB$3)*EXP(-D68)*$Z$3*$AA$3*$AB$3</f>
        <v>6.9872371272344598</v>
      </c>
      <c r="Q68">
        <f t="shared" ref="Q68:Q83" si="20">(O68-P68)^2</f>
        <v>5.4899777675583676</v>
      </c>
      <c r="R68">
        <f t="shared" ref="R68:R83" si="21">(P68-$S$4)^2</f>
        <v>1.2259910735795034</v>
      </c>
    </row>
    <row r="69" spans="1:18" x14ac:dyDescent="0.25">
      <c r="A69">
        <f>Input!G70</f>
        <v>66</v>
      </c>
      <c r="B69">
        <f t="shared" si="11"/>
        <v>66</v>
      </c>
      <c r="C69">
        <f t="shared" si="12"/>
        <v>1.7882477226245417</v>
      </c>
      <c r="D69">
        <f t="shared" si="13"/>
        <v>4.1894797603071101</v>
      </c>
      <c r="E69" s="4">
        <f>Input!I70</f>
        <v>473.79451385714276</v>
      </c>
      <c r="F69">
        <f t="shared" si="14"/>
        <v>473.03146842857132</v>
      </c>
      <c r="G69">
        <f t="shared" si="15"/>
        <v>1443.7134064664847</v>
      </c>
      <c r="H69">
        <f t="shared" si="16"/>
        <v>942223.42483303952</v>
      </c>
      <c r="I69">
        <f t="shared" si="17"/>
        <v>1207940.7803692806</v>
      </c>
      <c r="N69">
        <f>Input!J70</f>
        <v>9.6665005714285712</v>
      </c>
      <c r="O69">
        <f t="shared" si="18"/>
        <v>9.4285211428571429</v>
      </c>
      <c r="P69">
        <f t="shared" si="19"/>
        <v>6.2151814728871555</v>
      </c>
      <c r="Q69">
        <f t="shared" si="20"/>
        <v>10.325551834602829</v>
      </c>
      <c r="R69">
        <f t="shared" si="21"/>
        <v>3.5317702426071258</v>
      </c>
    </row>
    <row r="70" spans="1:18" x14ac:dyDescent="0.25">
      <c r="A70">
        <f>Input!G71</f>
        <v>67</v>
      </c>
      <c r="B70">
        <f t="shared" si="11"/>
        <v>67</v>
      </c>
      <c r="C70">
        <f t="shared" si="12"/>
        <v>1.8153423850885499</v>
      </c>
      <c r="D70">
        <f t="shared" si="13"/>
        <v>4.347671938127589</v>
      </c>
      <c r="E70" s="4">
        <f>Input!I71</f>
        <v>482.66019457142858</v>
      </c>
      <c r="F70">
        <f t="shared" si="14"/>
        <v>481.89714914285713</v>
      </c>
      <c r="G70">
        <f t="shared" si="15"/>
        <v>1446.9637671001774</v>
      </c>
      <c r="H70">
        <f t="shared" si="16"/>
        <v>931353.57709558029</v>
      </c>
      <c r="I70">
        <f t="shared" si="17"/>
        <v>1215096.0512835339</v>
      </c>
      <c r="N70">
        <f>Input!J71</f>
        <v>8.8656807142858156</v>
      </c>
      <c r="O70">
        <f t="shared" si="18"/>
        <v>8.6277012857143873</v>
      </c>
      <c r="P70">
        <f t="shared" si="19"/>
        <v>5.5061557689541312</v>
      </c>
      <c r="Q70">
        <f t="shared" si="20"/>
        <v>9.7440464132060551</v>
      </c>
      <c r="R70">
        <f t="shared" si="21"/>
        <v>6.6994323634742168</v>
      </c>
    </row>
    <row r="71" spans="1:18" x14ac:dyDescent="0.25">
      <c r="A71">
        <f>Input!G72</f>
        <v>68</v>
      </c>
      <c r="B71">
        <f t="shared" si="11"/>
        <v>68</v>
      </c>
      <c r="C71">
        <f t="shared" si="12"/>
        <v>1.8424370475525582</v>
      </c>
      <c r="D71">
        <f t="shared" si="13"/>
        <v>4.5093605141116351</v>
      </c>
      <c r="E71" s="4">
        <f>Input!I72</f>
        <v>492.23603614285719</v>
      </c>
      <c r="F71">
        <f t="shared" si="14"/>
        <v>491.47299071428574</v>
      </c>
      <c r="G71">
        <f t="shared" si="15"/>
        <v>1449.7950605717001</v>
      </c>
      <c r="H71">
        <f t="shared" si="16"/>
        <v>918381.18957579893</v>
      </c>
      <c r="I71">
        <f t="shared" si="17"/>
        <v>1221346.0161044339</v>
      </c>
      <c r="N71">
        <f>Input!J72</f>
        <v>9.5758415714286116</v>
      </c>
      <c r="O71">
        <f t="shared" si="18"/>
        <v>9.3378621428571833</v>
      </c>
      <c r="P71">
        <f t="shared" si="19"/>
        <v>4.8583212502578235</v>
      </c>
      <c r="Q71">
        <f t="shared" si="20"/>
        <v>20.06628660846987</v>
      </c>
      <c r="R71">
        <f t="shared" si="21"/>
        <v>10.472736004522885</v>
      </c>
    </row>
    <row r="72" spans="1:18" x14ac:dyDescent="0.25">
      <c r="A72">
        <f>Input!G73</f>
        <v>69</v>
      </c>
      <c r="B72">
        <f t="shared" si="11"/>
        <v>69</v>
      </c>
      <c r="C72">
        <f t="shared" si="12"/>
        <v>1.8695317100165665</v>
      </c>
      <c r="D72">
        <f t="shared" si="13"/>
        <v>4.6745696433124913</v>
      </c>
      <c r="E72" s="4">
        <f>Input!I73</f>
        <v>501.78543557142854</v>
      </c>
      <c r="F72">
        <f t="shared" si="14"/>
        <v>501.02239014285709</v>
      </c>
      <c r="G72">
        <f t="shared" si="15"/>
        <v>1452.2518926557395</v>
      </c>
      <c r="H72">
        <f t="shared" si="16"/>
        <v>904837.56645090575</v>
      </c>
      <c r="I72">
        <f t="shared" si="17"/>
        <v>1226782.3647271127</v>
      </c>
      <c r="N72">
        <f>Input!J73</f>
        <v>9.5493994285713484</v>
      </c>
      <c r="O72">
        <f t="shared" si="18"/>
        <v>9.3114199999999201</v>
      </c>
      <c r="P72">
        <f t="shared" si="19"/>
        <v>4.2693670324736752</v>
      </c>
      <c r="Q72">
        <f t="shared" si="20"/>
        <v>25.422298127340213</v>
      </c>
      <c r="R72">
        <f t="shared" si="21"/>
        <v>14.631504049504134</v>
      </c>
    </row>
    <row r="73" spans="1:18" x14ac:dyDescent="0.25">
      <c r="A73">
        <f>Input!G74</f>
        <v>70</v>
      </c>
      <c r="B73">
        <f t="shared" si="11"/>
        <v>70</v>
      </c>
      <c r="C73">
        <f t="shared" si="12"/>
        <v>1.8966263724805745</v>
      </c>
      <c r="D73">
        <f t="shared" si="13"/>
        <v>4.8433232913630402</v>
      </c>
      <c r="E73" s="4">
        <f>Input!I74</f>
        <v>511.61814400000009</v>
      </c>
      <c r="F73">
        <f t="shared" si="14"/>
        <v>510.85509857142864</v>
      </c>
      <c r="G73">
        <f t="shared" si="15"/>
        <v>1454.3756109966425</v>
      </c>
      <c r="H73">
        <f t="shared" si="16"/>
        <v>890230.95736713812</v>
      </c>
      <c r="I73">
        <f t="shared" si="17"/>
        <v>1231491.3446045935</v>
      </c>
      <c r="N73">
        <f>Input!J74</f>
        <v>9.83270842857155</v>
      </c>
      <c r="O73">
        <f t="shared" si="18"/>
        <v>9.5947290000001217</v>
      </c>
      <c r="P73">
        <f t="shared" si="19"/>
        <v>3.7365993915298752</v>
      </c>
      <c r="Q73">
        <f t="shared" si="20"/>
        <v>34.317682509635766</v>
      </c>
      <c r="R73">
        <f t="shared" si="21"/>
        <v>18.991140299110349</v>
      </c>
    </row>
    <row r="74" spans="1:18" x14ac:dyDescent="0.25">
      <c r="A74">
        <f>Input!G75</f>
        <v>71</v>
      </c>
      <c r="B74">
        <f t="shared" si="11"/>
        <v>71</v>
      </c>
      <c r="C74">
        <f t="shared" si="12"/>
        <v>1.9237210349445828</v>
      </c>
      <c r="D74">
        <f t="shared" si="13"/>
        <v>5.0156452386748827</v>
      </c>
      <c r="E74" s="4">
        <f>Input!I75</f>
        <v>521.71905142857145</v>
      </c>
      <c r="F74">
        <f t="shared" si="14"/>
        <v>520.956006</v>
      </c>
      <c r="G74">
        <f t="shared" si="15"/>
        <v>1456.2043121116167</v>
      </c>
      <c r="H74">
        <f t="shared" si="16"/>
        <v>874689.39408464823</v>
      </c>
      <c r="I74">
        <f t="shared" si="17"/>
        <v>1235553.4023570677</v>
      </c>
      <c r="N74">
        <f>Input!J75</f>
        <v>10.100907428571361</v>
      </c>
      <c r="O74">
        <f t="shared" si="18"/>
        <v>9.8629279999999326</v>
      </c>
      <c r="P74">
        <f t="shared" si="19"/>
        <v>3.2570274564038031</v>
      </c>
      <c r="Q74">
        <f t="shared" si="20"/>
        <v>43.637921991883644</v>
      </c>
      <c r="R74">
        <f t="shared" si="21"/>
        <v>23.400965872927983</v>
      </c>
    </row>
    <row r="75" spans="1:18" x14ac:dyDescent="0.25">
      <c r="A75">
        <f>Input!G76</f>
        <v>72</v>
      </c>
      <c r="B75">
        <f t="shared" si="11"/>
        <v>72</v>
      </c>
      <c r="C75">
        <f t="shared" si="12"/>
        <v>1.9508156974085911</v>
      </c>
      <c r="D75">
        <f t="shared" si="13"/>
        <v>5.1915590844858892</v>
      </c>
      <c r="E75" s="4">
        <f>Input!I76</f>
        <v>532.28458557142858</v>
      </c>
      <c r="F75">
        <f t="shared" si="14"/>
        <v>531.52154014285713</v>
      </c>
      <c r="G75">
        <f t="shared" si="15"/>
        <v>1457.7728909099326</v>
      </c>
      <c r="H75">
        <f t="shared" si="16"/>
        <v>857941.56479783182</v>
      </c>
      <c r="I75">
        <f t="shared" si="17"/>
        <v>1239042.9844344552</v>
      </c>
      <c r="N75">
        <f>Input!J76</f>
        <v>10.565534142857132</v>
      </c>
      <c r="O75">
        <f t="shared" si="18"/>
        <v>10.327554714285704</v>
      </c>
      <c r="P75">
        <f t="shared" si="19"/>
        <v>2.8274439035805203</v>
      </c>
      <c r="Q75">
        <f t="shared" si="20"/>
        <v>56.251662172856761</v>
      </c>
      <c r="R75">
        <f t="shared" si="21"/>
        <v>27.741689668447766</v>
      </c>
    </row>
    <row r="76" spans="1:18" x14ac:dyDescent="0.25">
      <c r="A76">
        <f>Input!G77</f>
        <v>73</v>
      </c>
      <c r="B76">
        <f t="shared" si="11"/>
        <v>73</v>
      </c>
      <c r="C76">
        <f t="shared" si="12"/>
        <v>1.9779103598725993</v>
      </c>
      <c r="D76">
        <f t="shared" si="13"/>
        <v>5.3710882507637248</v>
      </c>
      <c r="E76" s="4">
        <f>Input!I77</f>
        <v>542.65746971428575</v>
      </c>
      <c r="F76">
        <f t="shared" si="14"/>
        <v>541.89442428571431</v>
      </c>
      <c r="G76">
        <f t="shared" si="15"/>
        <v>1459.1131263669761</v>
      </c>
      <c r="H76">
        <f t="shared" si="16"/>
        <v>841290.14744763437</v>
      </c>
      <c r="I76">
        <f t="shared" si="17"/>
        <v>1242028.4746970939</v>
      </c>
      <c r="N76">
        <f>Input!J77</f>
        <v>10.372884142857174</v>
      </c>
      <c r="O76">
        <f t="shared" si="18"/>
        <v>10.134904714285746</v>
      </c>
      <c r="P76">
        <f t="shared" si="19"/>
        <v>2.4444995305971742</v>
      </c>
      <c r="Q76">
        <f t="shared" si="20"/>
        <v>59.14233188930406</v>
      </c>
      <c r="R76">
        <f t="shared" si="21"/>
        <v>31.922301217291256</v>
      </c>
    </row>
    <row r="77" spans="1:18" x14ac:dyDescent="0.25">
      <c r="A77">
        <f>Input!G78</f>
        <v>74</v>
      </c>
      <c r="B77">
        <f t="shared" si="11"/>
        <v>74</v>
      </c>
      <c r="C77">
        <f t="shared" si="12"/>
        <v>2.0050050223366074</v>
      </c>
      <c r="D77">
        <f t="shared" si="13"/>
        <v>5.5542559859724143</v>
      </c>
      <c r="E77" s="4">
        <f>Input!I78</f>
        <v>553.25700100000006</v>
      </c>
      <c r="F77">
        <f t="shared" si="14"/>
        <v>552.49395557142861</v>
      </c>
      <c r="G77">
        <f t="shared" si="15"/>
        <v>1460.2537971062795</v>
      </c>
      <c r="H77">
        <f t="shared" si="16"/>
        <v>824027.92990337766</v>
      </c>
      <c r="I77">
        <f t="shared" si="17"/>
        <v>1244572.2472078048</v>
      </c>
      <c r="N77">
        <f>Input!J78</f>
        <v>10.599531285714306</v>
      </c>
      <c r="O77">
        <f t="shared" si="18"/>
        <v>10.361551857142878</v>
      </c>
      <c r="P77">
        <f t="shared" si="19"/>
        <v>2.104770872926502</v>
      </c>
      <c r="Q77">
        <f t="shared" si="20"/>
        <v>68.174432221317161</v>
      </c>
      <c r="R77">
        <f t="shared" si="21"/>
        <v>35.87663865719523</v>
      </c>
    </row>
    <row r="78" spans="1:18" x14ac:dyDescent="0.25">
      <c r="A78">
        <f>Input!G79</f>
        <v>75</v>
      </c>
      <c r="B78">
        <f t="shared" si="11"/>
        <v>75</v>
      </c>
      <c r="C78">
        <f t="shared" si="12"/>
        <v>2.0320996848006159</v>
      </c>
      <c r="D78">
        <f t="shared" si="13"/>
        <v>5.7410853687085499</v>
      </c>
      <c r="E78" s="4">
        <f>Input!I79</f>
        <v>563.58455571428578</v>
      </c>
      <c r="F78">
        <f t="shared" si="14"/>
        <v>562.82151028571434</v>
      </c>
      <c r="G78">
        <f t="shared" si="15"/>
        <v>1461.2208208843758</v>
      </c>
      <c r="H78">
        <f t="shared" si="16"/>
        <v>807121.32128415024</v>
      </c>
      <c r="I78">
        <f t="shared" si="17"/>
        <v>1246730.8135000716</v>
      </c>
      <c r="N78">
        <f>Input!J79</f>
        <v>10.327554714285725</v>
      </c>
      <c r="O78">
        <f t="shared" si="18"/>
        <v>10.089575285714297</v>
      </c>
      <c r="P78">
        <f t="shared" si="19"/>
        <v>1.8048203042314024</v>
      </c>
      <c r="Q78">
        <f t="shared" si="20"/>
        <v>68.637165103205632</v>
      </c>
      <c r="R78">
        <f t="shared" si="21"/>
        <v>39.559843482139662</v>
      </c>
    </row>
    <row r="79" spans="1:18" x14ac:dyDescent="0.25">
      <c r="A79">
        <f>Input!G80</f>
        <v>76</v>
      </c>
      <c r="B79">
        <f t="shared" si="11"/>
        <v>76</v>
      </c>
      <c r="C79">
        <f t="shared" si="12"/>
        <v>2.0591943472646239</v>
      </c>
      <c r="D79">
        <f t="shared" si="13"/>
        <v>5.9315993112133114</v>
      </c>
      <c r="E79" s="4">
        <f>Input!I80</f>
        <v>573.71568285714295</v>
      </c>
      <c r="F79">
        <f t="shared" si="14"/>
        <v>572.95263742857151</v>
      </c>
      <c r="G79">
        <f t="shared" si="15"/>
        <v>1462.0374123200486</v>
      </c>
      <c r="H79">
        <f t="shared" si="16"/>
        <v>790471.73694382852</v>
      </c>
      <c r="I79">
        <f t="shared" si="17"/>
        <v>1248555.0449647913</v>
      </c>
      <c r="N79">
        <f>Input!J80</f>
        <v>10.131127142857167</v>
      </c>
      <c r="O79">
        <f t="shared" si="18"/>
        <v>9.8931477142857389</v>
      </c>
      <c r="P79">
        <f t="shared" si="19"/>
        <v>1.5412483174196845</v>
      </c>
      <c r="Q79">
        <f t="shared" si="20"/>
        <v>69.754223535371565</v>
      </c>
      <c r="R79">
        <f t="shared" si="21"/>
        <v>42.944870901365015</v>
      </c>
    </row>
    <row r="80" spans="1:18" x14ac:dyDescent="0.25">
      <c r="A80">
        <f>Input!G81</f>
        <v>77</v>
      </c>
      <c r="B80">
        <f t="shared" si="11"/>
        <v>77</v>
      </c>
      <c r="C80">
        <f t="shared" si="12"/>
        <v>2.086289009728632</v>
      </c>
      <c r="D80">
        <f t="shared" si="13"/>
        <v>6.1258205627662177</v>
      </c>
      <c r="E80" s="4">
        <f>Input!I81</f>
        <v>583.29530185714282</v>
      </c>
      <c r="F80">
        <f t="shared" si="14"/>
        <v>582.53225642857137</v>
      </c>
      <c r="G80">
        <f t="shared" si="15"/>
        <v>1462.7242536385809</v>
      </c>
      <c r="H80">
        <f t="shared" si="16"/>
        <v>774737.95195254532</v>
      </c>
      <c r="I80">
        <f t="shared" si="17"/>
        <v>1250090.4526585243</v>
      </c>
      <c r="N80">
        <f>Input!J81</f>
        <v>9.579618999999866</v>
      </c>
      <c r="O80">
        <f t="shared" si="18"/>
        <v>9.3416395714284377</v>
      </c>
      <c r="P80">
        <f t="shared" si="19"/>
        <v>1.3107379171238935</v>
      </c>
      <c r="Q80">
        <f t="shared" si="20"/>
        <v>64.495381381111471</v>
      </c>
      <c r="R80">
        <f t="shared" si="21"/>
        <v>46.019182956776987</v>
      </c>
    </row>
    <row r="81" spans="1:18" x14ac:dyDescent="0.25">
      <c r="A81">
        <f>Input!G82</f>
        <v>78</v>
      </c>
      <c r="B81">
        <f t="shared" si="11"/>
        <v>78</v>
      </c>
      <c r="C81">
        <f t="shared" si="12"/>
        <v>2.1133836721926405</v>
      </c>
      <c r="D81">
        <f t="shared" si="13"/>
        <v>6.3237717129660105</v>
      </c>
      <c r="E81" s="4">
        <f>Input!I82</f>
        <v>593.26777614285709</v>
      </c>
      <c r="F81">
        <f t="shared" si="14"/>
        <v>592.50473071428564</v>
      </c>
      <c r="G81">
        <f t="shared" si="15"/>
        <v>1463.2996736907887</v>
      </c>
      <c r="H81">
        <f t="shared" si="16"/>
        <v>758283.83271345124</v>
      </c>
      <c r="I81">
        <f t="shared" si="17"/>
        <v>1251377.5086716628</v>
      </c>
      <c r="N81">
        <f>Input!J82</f>
        <v>9.9724742857142701</v>
      </c>
      <c r="O81">
        <f t="shared" si="18"/>
        <v>9.7344948571428418</v>
      </c>
      <c r="P81">
        <f t="shared" si="19"/>
        <v>1.1100912589600793</v>
      </c>
      <c r="Q81">
        <f t="shared" si="20"/>
        <v>74.380337424347786</v>
      </c>
      <c r="R81">
        <f t="shared" si="21"/>
        <v>48.781713173937774</v>
      </c>
    </row>
    <row r="82" spans="1:18" x14ac:dyDescent="0.25">
      <c r="A82">
        <f>Input!G83</f>
        <v>79</v>
      </c>
      <c r="B82">
        <f t="shared" si="11"/>
        <v>79</v>
      </c>
      <c r="C82">
        <f t="shared" si="12"/>
        <v>2.1404783346566485</v>
      </c>
      <c r="D82">
        <f t="shared" si="13"/>
        <v>6.5254751949038621</v>
      </c>
      <c r="E82" s="4">
        <f>Input!I83</f>
        <v>602.56030885714279</v>
      </c>
      <c r="F82">
        <f t="shared" si="14"/>
        <v>601.79726342857134</v>
      </c>
      <c r="G82">
        <f t="shared" si="15"/>
        <v>1463.7798310349835</v>
      </c>
      <c r="H82">
        <f t="shared" si="16"/>
        <v>743013.94685734296</v>
      </c>
      <c r="I82">
        <f t="shared" si="17"/>
        <v>1252451.9951142007</v>
      </c>
      <c r="N82">
        <f>Input!J83</f>
        <v>9.2925327142856986</v>
      </c>
      <c r="O82">
        <f t="shared" si="18"/>
        <v>9.0545532857142703</v>
      </c>
      <c r="P82">
        <f t="shared" si="19"/>
        <v>0.93625884444206975</v>
      </c>
      <c r="Q82">
        <f t="shared" si="20"/>
        <v>65.906704635191105</v>
      </c>
      <c r="R82">
        <f t="shared" si="21"/>
        <v>51.240157874034232</v>
      </c>
    </row>
    <row r="83" spans="1:18" x14ac:dyDescent="0.25">
      <c r="A83">
        <f>Input!G84</f>
        <v>80</v>
      </c>
      <c r="B83">
        <f t="shared" si="11"/>
        <v>80</v>
      </c>
      <c r="C83">
        <f t="shared" si="12"/>
        <v>2.1675729971206565</v>
      </c>
      <c r="D83">
        <f t="shared" si="13"/>
        <v>6.7309532882338079</v>
      </c>
      <c r="E83" s="4">
        <f>Input!I84</f>
        <v>612.13237300000003</v>
      </c>
      <c r="F83">
        <f t="shared" si="14"/>
        <v>611.36932757142858</v>
      </c>
      <c r="G83">
        <f t="shared" si="15"/>
        <v>1464.1788974182377</v>
      </c>
      <c r="H83">
        <f t="shared" si="16"/>
        <v>727284.16242229962</v>
      </c>
      <c r="I83">
        <f t="shared" si="17"/>
        <v>1253345.3687047882</v>
      </c>
      <c r="N83">
        <f>Input!J84</f>
        <v>9.5720641428572435</v>
      </c>
      <c r="O83">
        <f t="shared" si="18"/>
        <v>9.3340847142858152</v>
      </c>
      <c r="P83">
        <f t="shared" si="19"/>
        <v>0.78636172144689709</v>
      </c>
      <c r="Q83">
        <f t="shared" si="20"/>
        <v>73.063568362307123</v>
      </c>
      <c r="R83">
        <f t="shared" si="21"/>
        <v>53.408621116833977</v>
      </c>
    </row>
    <row r="84" spans="1:18" x14ac:dyDescent="0.25">
      <c r="A84">
        <f>Input!G85</f>
        <v>81</v>
      </c>
      <c r="E84" s="4">
        <f>Input!I85</f>
        <v>620.89983985714287</v>
      </c>
      <c r="N84">
        <f>Input!J85</f>
        <v>8.7674668571428356</v>
      </c>
    </row>
    <row r="85" spans="1:18" x14ac:dyDescent="0.25">
      <c r="A85">
        <f>Input!G86</f>
        <v>82</v>
      </c>
      <c r="E85" s="4">
        <f>Input!I86</f>
        <v>629.26311928571431</v>
      </c>
      <c r="N85">
        <f>Input!J86</f>
        <v>8.3632794285714454</v>
      </c>
    </row>
    <row r="86" spans="1:18" x14ac:dyDescent="0.25">
      <c r="A86">
        <f>Input!G87</f>
        <v>83</v>
      </c>
      <c r="E86" s="4">
        <f>Input!I87</f>
        <v>637.66039585714293</v>
      </c>
      <c r="N86">
        <f>Input!J87</f>
        <v>8.3972765714286197</v>
      </c>
    </row>
    <row r="87" spans="1:18" x14ac:dyDescent="0.25">
      <c r="A87">
        <f>Input!G88</f>
        <v>84</v>
      </c>
      <c r="E87" s="4">
        <f>Input!I88</f>
        <v>646.1785508571428</v>
      </c>
      <c r="N87">
        <f>Input!J88</f>
        <v>8.5181549999998651</v>
      </c>
    </row>
    <row r="88" spans="1:18" x14ac:dyDescent="0.25">
      <c r="A88">
        <f>Input!G89</f>
        <v>85</v>
      </c>
      <c r="E88" s="4">
        <f>Input!I89</f>
        <v>655.30109814285709</v>
      </c>
      <c r="N88">
        <f>Input!J89</f>
        <v>9.1225472857142904</v>
      </c>
    </row>
    <row r="89" spans="1:18" x14ac:dyDescent="0.25">
      <c r="A89">
        <f>Input!G90</f>
        <v>86</v>
      </c>
      <c r="E89" s="4">
        <f>Input!I90</f>
        <v>665.78352842857146</v>
      </c>
      <c r="N89">
        <f>Input!J90</f>
        <v>10.482430285714372</v>
      </c>
    </row>
    <row r="90" spans="1:18" x14ac:dyDescent="0.25">
      <c r="A90">
        <f>Input!G91</f>
        <v>87</v>
      </c>
      <c r="E90" s="4">
        <f>Input!I91</f>
        <v>677.09699814285705</v>
      </c>
      <c r="N90">
        <f>Input!J91</f>
        <v>11.313469714285588</v>
      </c>
    </row>
    <row r="91" spans="1:18" x14ac:dyDescent="0.25">
      <c r="A91">
        <f>Input!G92</f>
        <v>88</v>
      </c>
      <c r="E91" s="4">
        <f>Input!I92</f>
        <v>689.05263471428577</v>
      </c>
      <c r="N91">
        <f>Input!J92</f>
        <v>11.955636571428727</v>
      </c>
    </row>
    <row r="92" spans="1:18" x14ac:dyDescent="0.25">
      <c r="A92">
        <f>Input!G93</f>
        <v>89</v>
      </c>
      <c r="E92" s="4">
        <f>Input!I93</f>
        <v>700.97049685714296</v>
      </c>
      <c r="N92">
        <f>Input!J93</f>
        <v>11.917862142857189</v>
      </c>
    </row>
    <row r="93" spans="1:18" x14ac:dyDescent="0.25">
      <c r="A93">
        <f>Input!G94</f>
        <v>90</v>
      </c>
      <c r="E93" s="4">
        <f>Input!I94</f>
        <v>712.88080414285719</v>
      </c>
      <c r="N93">
        <f>Input!J94</f>
        <v>11.910307285714225</v>
      </c>
    </row>
    <row r="94" spans="1:18" x14ac:dyDescent="0.25">
      <c r="A94">
        <f>Input!G95</f>
        <v>91</v>
      </c>
      <c r="E94" s="4">
        <f>Input!I95</f>
        <v>724.8439957142856</v>
      </c>
      <c r="N94">
        <f>Input!J95</f>
        <v>11.96319157142841</v>
      </c>
    </row>
    <row r="95" spans="1:18" x14ac:dyDescent="0.25">
      <c r="A95">
        <f>Input!G96</f>
        <v>92</v>
      </c>
      <c r="E95" s="4">
        <f>Input!I96</f>
        <v>736.29345371428565</v>
      </c>
      <c r="N95">
        <f>Input!J96</f>
        <v>11.44945800000005</v>
      </c>
    </row>
    <row r="96" spans="1:18" x14ac:dyDescent="0.25">
      <c r="A96">
        <f>Input!G97</f>
        <v>93</v>
      </c>
      <c r="E96" s="4">
        <f>Input!I97</f>
        <v>746.98742128571428</v>
      </c>
      <c r="N96">
        <f>Input!J97</f>
        <v>10.69396757142863</v>
      </c>
    </row>
    <row r="97" spans="1:14" x14ac:dyDescent="0.25">
      <c r="A97">
        <f>Input!G98</f>
        <v>94</v>
      </c>
      <c r="E97" s="4">
        <f>Input!I98</f>
        <v>756.91456614285721</v>
      </c>
      <c r="N97">
        <f>Input!J98</f>
        <v>9.9271448571429346</v>
      </c>
    </row>
    <row r="98" spans="1:14" x14ac:dyDescent="0.25">
      <c r="A98">
        <f>Input!G99</f>
        <v>95</v>
      </c>
      <c r="E98" s="4">
        <f>Input!I99</f>
        <v>766.86815300000012</v>
      </c>
      <c r="N98">
        <f>Input!J99</f>
        <v>9.9535868571429091</v>
      </c>
    </row>
    <row r="99" spans="1:14" x14ac:dyDescent="0.25">
      <c r="A99">
        <f>Input!G100</f>
        <v>96</v>
      </c>
      <c r="E99" s="4">
        <f>Input!I100</f>
        <v>777.66788914285723</v>
      </c>
      <c r="N99">
        <f>Input!J100</f>
        <v>10.799736142857114</v>
      </c>
    </row>
    <row r="100" spans="1:14" x14ac:dyDescent="0.25">
      <c r="A100">
        <f>Input!G101</f>
        <v>97</v>
      </c>
      <c r="E100" s="4">
        <f>Input!I101</f>
        <v>788.29764</v>
      </c>
      <c r="N100">
        <f>Input!J101</f>
        <v>10.629750857142767</v>
      </c>
    </row>
    <row r="101" spans="1:14" x14ac:dyDescent="0.25">
      <c r="A101">
        <f>Input!G102</f>
        <v>98</v>
      </c>
      <c r="E101" s="4">
        <f>Input!I102</f>
        <v>798.64408199999991</v>
      </c>
      <c r="N101">
        <f>Input!J102</f>
        <v>10.346441999999911</v>
      </c>
    </row>
    <row r="102" spans="1:14" x14ac:dyDescent="0.25">
      <c r="A102">
        <f>Input!G103</f>
        <v>99</v>
      </c>
      <c r="E102" s="4">
        <f>Input!I103</f>
        <v>808.47679042857146</v>
      </c>
      <c r="N102">
        <f>Input!J103</f>
        <v>9.83270842857155</v>
      </c>
    </row>
    <row r="103" spans="1:14" x14ac:dyDescent="0.25">
      <c r="A103">
        <f>Input!G104</f>
        <v>100</v>
      </c>
      <c r="E103" s="4">
        <f>Input!I104</f>
        <v>818.06774185714289</v>
      </c>
      <c r="N103">
        <f>Input!J104</f>
        <v>9.5909514285714295</v>
      </c>
    </row>
  </sheetData>
  <mergeCells count="3">
    <mergeCell ref="E1:L1"/>
    <mergeCell ref="N1:U1"/>
    <mergeCell ref="AD3:AK18"/>
  </mergeCells>
  <conditionalFormatting sqref="Y6">
    <cfRule type="cellIs" dxfId="5" priority="1" operator="greaterThan">
      <formula>0.05</formula>
    </cfRule>
    <cfRule type="cellIs" dxfId="4" priority="2" operator="between">
      <formula>0.05</formula>
      <formula>0.025</formula>
    </cfRule>
    <cfRule type="cellIs" dxfId="3" priority="3" operator="lessThan">
      <formula>0.025</formula>
    </cfRule>
  </conditionalFormatting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84"/>
  <sheetViews>
    <sheetView topLeftCell="H1" zoomScale="86" zoomScaleNormal="86" workbookViewId="0">
      <selection activeCell="J25" sqref="J25"/>
    </sheetView>
  </sheetViews>
  <sheetFormatPr defaultRowHeight="15" x14ac:dyDescent="0.25"/>
  <cols>
    <col min="7" max="7" width="12.42578125" bestFit="1" customWidth="1"/>
    <col min="8" max="8" width="12" bestFit="1" customWidth="1"/>
    <col min="9" max="10" width="12" customWidth="1"/>
    <col min="11" max="11" width="12" bestFit="1" customWidth="1"/>
    <col min="16" max="17" width="12" bestFit="1" customWidth="1"/>
    <col min="18" max="19" width="12" customWidth="1"/>
    <col min="20" max="20" width="12" bestFit="1" customWidth="1"/>
    <col min="23" max="23" width="11.28515625" bestFit="1" customWidth="1"/>
  </cols>
  <sheetData>
    <row r="1" spans="1:27" ht="18" x14ac:dyDescent="0.35">
      <c r="D1" s="30"/>
      <c r="E1" s="30"/>
      <c r="F1" s="30"/>
      <c r="G1" s="30"/>
      <c r="H1" s="30"/>
      <c r="I1" s="30"/>
      <c r="J1" s="30"/>
      <c r="K1" s="30"/>
      <c r="L1" s="30"/>
      <c r="N1" s="31" t="s">
        <v>19</v>
      </c>
      <c r="O1" s="31"/>
      <c r="P1" s="31"/>
      <c r="Q1" s="31"/>
      <c r="R1" s="31"/>
      <c r="S1" s="31"/>
      <c r="T1" s="31"/>
      <c r="U1" s="31"/>
    </row>
    <row r="2" spans="1:27" ht="14.45" x14ac:dyDescent="0.3">
      <c r="A2" t="s">
        <v>30</v>
      </c>
      <c r="B2" t="s">
        <v>9</v>
      </c>
      <c r="C2" t="s">
        <v>464</v>
      </c>
      <c r="D2" t="s">
        <v>15</v>
      </c>
      <c r="E2" t="s">
        <v>0</v>
      </c>
      <c r="F2" t="s">
        <v>16</v>
      </c>
      <c r="G2" t="s">
        <v>8</v>
      </c>
      <c r="H2" t="s">
        <v>2</v>
      </c>
      <c r="K2" t="s">
        <v>4</v>
      </c>
      <c r="L2" t="s">
        <v>3</v>
      </c>
      <c r="N2" t="s">
        <v>0</v>
      </c>
      <c r="O2" t="s">
        <v>16</v>
      </c>
      <c r="P2" t="s">
        <v>8</v>
      </c>
      <c r="Q2" t="s">
        <v>2</v>
      </c>
      <c r="T2" t="s">
        <v>4</v>
      </c>
      <c r="U2" t="s">
        <v>3</v>
      </c>
      <c r="W2" t="s">
        <v>7</v>
      </c>
      <c r="Y2" t="s">
        <v>10</v>
      </c>
      <c r="Z2" t="s">
        <v>13</v>
      </c>
      <c r="AA2" t="s">
        <v>12</v>
      </c>
    </row>
    <row r="3" spans="1:27" ht="14.45" x14ac:dyDescent="0.3">
      <c r="A3">
        <f>Input!G4</f>
        <v>0</v>
      </c>
      <c r="B3">
        <f>A3-$A$3</f>
        <v>0</v>
      </c>
      <c r="C3">
        <f>EXP(B3)</f>
        <v>1</v>
      </c>
      <c r="D3" s="4">
        <f>((C3-$Z$3)/$AA$3)</f>
        <v>-2.742751828078053</v>
      </c>
      <c r="E3" s="4">
        <f>Input!I4</f>
        <v>0.76304542857142843</v>
      </c>
      <c r="F3">
        <f>E3-$E$3</f>
        <v>0</v>
      </c>
      <c r="G3">
        <f>P3</f>
        <v>0</v>
      </c>
      <c r="H3">
        <f>(F3-G3)^2</f>
        <v>0</v>
      </c>
      <c r="I3">
        <f>(G3-$J$4)^2</f>
        <v>65647.264357495922</v>
      </c>
      <c r="J3" s="2" t="s">
        <v>11</v>
      </c>
      <c r="K3" s="23">
        <f>SUM(H3:H161)</f>
        <v>6492763.7574628452</v>
      </c>
      <c r="L3">
        <f>1-(K3/K5)</f>
        <v>-0.93001723808242232</v>
      </c>
      <c r="N3" s="4">
        <f>Input!J4</f>
        <v>0.23797942857142851</v>
      </c>
      <c r="O3">
        <f>N3-$N$3</f>
        <v>0</v>
      </c>
      <c r="P3" s="4">
        <v>0</v>
      </c>
      <c r="Q3">
        <f>(O3-P3)^2</f>
        <v>0</v>
      </c>
      <c r="R3">
        <f>(O3-$S$4)^2</f>
        <v>53.693232190628272</v>
      </c>
      <c r="S3" s="2" t="s">
        <v>11</v>
      </c>
      <c r="T3" s="23">
        <f>SUM(Q4:Q167)</f>
        <v>6459.3724879326046</v>
      </c>
      <c r="U3">
        <f>1-(T3/T5)</f>
        <v>-7.6605832187135192</v>
      </c>
      <c r="W3">
        <f>COUNT(B4:B500)</f>
        <v>81</v>
      </c>
      <c r="Y3">
        <v>1960.5215182617712</v>
      </c>
      <c r="Z3">
        <v>34.861429552128349</v>
      </c>
      <c r="AA3">
        <v>12.345786886543175</v>
      </c>
    </row>
    <row r="4" spans="1:27" ht="14.45" x14ac:dyDescent="0.3">
      <c r="A4">
        <f>Input!G5</f>
        <v>1</v>
      </c>
      <c r="B4">
        <f t="shared" ref="B4:B67" si="0">A4-$A$3</f>
        <v>1</v>
      </c>
      <c r="C4">
        <f t="shared" ref="C4:C67" si="1">EXP(B4)</f>
        <v>2.7182818284590451</v>
      </c>
      <c r="D4" s="4">
        <f t="shared" ref="D4:D67" si="2">((C4-$Z$3)/$AA$3)</f>
        <v>-2.6035722160978754</v>
      </c>
      <c r="E4" s="4">
        <f>Input!I5</f>
        <v>1.1332357142857141</v>
      </c>
      <c r="F4">
        <f t="shared" ref="F4:F67" si="3">E4-$E$3</f>
        <v>0.37019028571428569</v>
      </c>
      <c r="G4">
        <f>P4</f>
        <v>2.1370326615924773</v>
      </c>
      <c r="H4">
        <f>(F4-G4)^2</f>
        <v>3.1217319811988933</v>
      </c>
      <c r="I4">
        <f t="shared" ref="I4:I67" si="4">(G4-$J$4)^2</f>
        <v>64556.742126442448</v>
      </c>
      <c r="J4">
        <f>AVERAGE(F3:F161)</f>
        <v>256.21722104006966</v>
      </c>
      <c r="K4" t="s">
        <v>5</v>
      </c>
      <c r="L4" t="s">
        <v>6</v>
      </c>
      <c r="N4" s="4">
        <f>Input!J5</f>
        <v>0.37019028571428569</v>
      </c>
      <c r="O4">
        <f>N4-$N$3</f>
        <v>0.13221085714285719</v>
      </c>
      <c r="P4">
        <f>$Y$3*((1/$AA$3)*(1/SQRT(2*PI()))*EXP(-1*D4*D4/2))</f>
        <v>2.1370326615924773</v>
      </c>
      <c r="Q4">
        <f>(O4-P4)^2</f>
        <v>4.0193104675966307</v>
      </c>
      <c r="R4">
        <f t="shared" ref="R4:R67" si="5">(O4-$S$4)^2</f>
        <v>51.77314418102624</v>
      </c>
      <c r="S4">
        <f>AVERAGE(O3:O167)</f>
        <v>7.3275665940766634</v>
      </c>
      <c r="T4" t="s">
        <v>5</v>
      </c>
      <c r="U4" t="s">
        <v>6</v>
      </c>
    </row>
    <row r="5" spans="1:27" ht="14.45" x14ac:dyDescent="0.3">
      <c r="A5">
        <f>Input!G6</f>
        <v>2</v>
      </c>
      <c r="B5">
        <f t="shared" si="0"/>
        <v>2</v>
      </c>
      <c r="C5">
        <f t="shared" si="1"/>
        <v>7.3890560989306504</v>
      </c>
      <c r="D5" s="4">
        <f t="shared" si="2"/>
        <v>-2.2252428059601774</v>
      </c>
      <c r="E5" s="4">
        <f>Input!I6</f>
        <v>1.5412005714285715</v>
      </c>
      <c r="F5">
        <f t="shared" si="3"/>
        <v>0.77815514285714305</v>
      </c>
      <c r="G5">
        <f>G4+P5</f>
        <v>7.4644130315874202</v>
      </c>
      <c r="H5">
        <f t="shared" ref="H5:H68" si="6">(F5-G5)^2</f>
        <v>44.706044554607864</v>
      </c>
      <c r="I5">
        <f t="shared" si="4"/>
        <v>61877.959492104826</v>
      </c>
      <c r="K5">
        <f>SUM(I3:I161)</f>
        <v>3364096.2522768765</v>
      </c>
      <c r="L5">
        <f>1-((1-L3)*(W3-1)/(W3-1-1))</f>
        <v>-0.95444783603283256</v>
      </c>
      <c r="N5" s="4">
        <f>Input!J6</f>
        <v>0.40796485714285735</v>
      </c>
      <c r="O5">
        <f t="shared" ref="O5:O68" si="7">N5-$N$3</f>
        <v>0.16998542857142884</v>
      </c>
      <c r="P5">
        <f t="shared" ref="P5:P68" si="8">$Y$3*((1/$AA$3)*(1/SQRT(2*PI()))*EXP(-1*D5*D5/2))</f>
        <v>5.3273803699949429</v>
      </c>
      <c r="Q5">
        <f t="shared" ref="Q5:Q68" si="9">(O5-P5)^2</f>
        <v>26.598722581820855</v>
      </c>
      <c r="R5">
        <f t="shared" si="5"/>
        <v>51.230968140795277</v>
      </c>
      <c r="T5">
        <f>SUM(R4:R167)</f>
        <v>745.83573932704587</v>
      </c>
      <c r="U5">
        <f>1-((1-U3)*(Y3-1)/(Y3-1-1))</f>
        <v>-7.6650052192572762</v>
      </c>
    </row>
    <row r="6" spans="1:27" ht="14.45" x14ac:dyDescent="0.3">
      <c r="A6">
        <f>Input!G7</f>
        <v>3</v>
      </c>
      <c r="B6">
        <f t="shared" si="0"/>
        <v>3</v>
      </c>
      <c r="C6">
        <f t="shared" si="1"/>
        <v>20.085536923187668</v>
      </c>
      <c r="D6" s="4">
        <f t="shared" si="2"/>
        <v>-1.1968368452112441</v>
      </c>
      <c r="E6" s="4">
        <f>Input!I7</f>
        <v>2.1493702857142858</v>
      </c>
      <c r="F6">
        <f t="shared" si="3"/>
        <v>1.3863248571428572</v>
      </c>
      <c r="G6">
        <f t="shared" ref="G6:G69" si="10">G5+P6</f>
        <v>38.418442554684681</v>
      </c>
      <c r="H6">
        <f t="shared" si="6"/>
        <v>1371.3777411645901</v>
      </c>
      <c r="I6">
        <f t="shared" si="4"/>
        <v>47436.307909725801</v>
      </c>
      <c r="N6" s="4">
        <f>Input!J7</f>
        <v>0.60816971428571431</v>
      </c>
      <c r="O6">
        <f t="shared" si="7"/>
        <v>0.3701902857142858</v>
      </c>
      <c r="P6">
        <f t="shared" si="8"/>
        <v>30.954029523097262</v>
      </c>
      <c r="Q6">
        <f t="shared" si="9"/>
        <v>935.37122249808647</v>
      </c>
      <c r="R6">
        <f t="shared" si="5"/>
        <v>48.405085096162104</v>
      </c>
    </row>
    <row r="7" spans="1:27" ht="14.45" x14ac:dyDescent="0.3">
      <c r="A7">
        <f>Input!G8</f>
        <v>4</v>
      </c>
      <c r="B7">
        <f t="shared" si="0"/>
        <v>4</v>
      </c>
      <c r="C7">
        <f t="shared" si="1"/>
        <v>54.598150033144236</v>
      </c>
      <c r="D7" s="4">
        <f t="shared" si="2"/>
        <v>1.5986603901715475</v>
      </c>
      <c r="E7" s="4">
        <f>Input!I8</f>
        <v>2.9653</v>
      </c>
      <c r="F7">
        <f t="shared" si="3"/>
        <v>2.2022545714285715</v>
      </c>
      <c r="G7">
        <f t="shared" si="10"/>
        <v>56.070544748267977</v>
      </c>
      <c r="H7">
        <f t="shared" si="6"/>
        <v>2901.7926865761733</v>
      </c>
      <c r="I7">
        <f t="shared" si="4"/>
        <v>40058.692030655242</v>
      </c>
      <c r="N7" s="4">
        <f>Input!J8</f>
        <v>0.81592971428571426</v>
      </c>
      <c r="O7">
        <f t="shared" si="7"/>
        <v>0.57795028571428575</v>
      </c>
      <c r="P7">
        <f t="shared" si="8"/>
        <v>17.652102193583296</v>
      </c>
      <c r="Q7">
        <f t="shared" si="9"/>
        <v>291.52666337298695</v>
      </c>
      <c r="R7">
        <f t="shared" si="5"/>
        <v>45.557320310111372</v>
      </c>
      <c r="T7" s="17"/>
      <c r="U7" s="18"/>
    </row>
    <row r="8" spans="1:27" ht="14.45" x14ac:dyDescent="0.3">
      <c r="A8">
        <f>Input!G9</f>
        <v>5</v>
      </c>
      <c r="B8">
        <f t="shared" si="0"/>
        <v>5</v>
      </c>
      <c r="C8">
        <f t="shared" si="1"/>
        <v>148.4131591025766</v>
      </c>
      <c r="D8" s="4">
        <f t="shared" si="2"/>
        <v>9.1976097266200885</v>
      </c>
      <c r="E8" s="4">
        <f>Input!I9</f>
        <v>3.7963395714285713</v>
      </c>
      <c r="F8">
        <f t="shared" si="3"/>
        <v>3.0332941428571427</v>
      </c>
      <c r="G8">
        <f t="shared" si="10"/>
        <v>56.070544748267977</v>
      </c>
      <c r="H8">
        <f t="shared" si="6"/>
        <v>2812.9499517811519</v>
      </c>
      <c r="I8">
        <f t="shared" si="4"/>
        <v>40058.692030655242</v>
      </c>
      <c r="N8" s="4">
        <f>Input!J9</f>
        <v>0.83103957142857121</v>
      </c>
      <c r="O8">
        <f t="shared" si="7"/>
        <v>0.5930601428571427</v>
      </c>
      <c r="P8">
        <f t="shared" si="8"/>
        <v>2.7037687730027737E-17</v>
      </c>
      <c r="Q8">
        <f t="shared" si="9"/>
        <v>0.35172033304573452</v>
      </c>
      <c r="R8">
        <f t="shared" si="5"/>
        <v>45.353577141517349</v>
      </c>
      <c r="T8" s="19" t="s">
        <v>28</v>
      </c>
      <c r="U8" s="24">
        <f>SQRT((U5-L5)^2)</f>
        <v>6.7105573832244438</v>
      </c>
    </row>
    <row r="9" spans="1:27" ht="14.45" x14ac:dyDescent="0.3">
      <c r="A9">
        <f>Input!G10</f>
        <v>6</v>
      </c>
      <c r="B9">
        <f t="shared" si="0"/>
        <v>6</v>
      </c>
      <c r="C9">
        <f t="shared" si="1"/>
        <v>403.42879349273511</v>
      </c>
      <c r="D9" s="4">
        <f t="shared" si="2"/>
        <v>29.853695623269076</v>
      </c>
      <c r="E9" s="4">
        <f>Input!I10</f>
        <v>4.9522400000000006</v>
      </c>
      <c r="F9">
        <f t="shared" si="3"/>
        <v>4.1891945714285725</v>
      </c>
      <c r="G9">
        <f t="shared" si="10"/>
        <v>56.070544748267977</v>
      </c>
      <c r="H9">
        <f t="shared" si="6"/>
        <v>2691.6744961718341</v>
      </c>
      <c r="I9">
        <f t="shared" si="4"/>
        <v>40058.692030655242</v>
      </c>
      <c r="N9" s="4">
        <f>Input!J10</f>
        <v>1.1559004285714294</v>
      </c>
      <c r="O9">
        <f t="shared" si="7"/>
        <v>0.91792100000000088</v>
      </c>
      <c r="P9">
        <f t="shared" si="8"/>
        <v>1.8654066528481725E-192</v>
      </c>
      <c r="Q9">
        <f t="shared" si="9"/>
        <v>0.84257896224100159</v>
      </c>
      <c r="R9">
        <f t="shared" si="5"/>
        <v>41.083556641666377</v>
      </c>
      <c r="T9" s="21"/>
      <c r="U9" s="22"/>
    </row>
    <row r="10" spans="1:27" ht="14.45" x14ac:dyDescent="0.3">
      <c r="A10">
        <f>Input!G11</f>
        <v>7</v>
      </c>
      <c r="B10">
        <f t="shared" si="0"/>
        <v>7</v>
      </c>
      <c r="C10">
        <f t="shared" si="1"/>
        <v>1096.6331584284585</v>
      </c>
      <c r="D10" s="4">
        <f t="shared" si="2"/>
        <v>86.002758563219189</v>
      </c>
      <c r="E10" s="4">
        <f>Input!I11</f>
        <v>6.3007905714285712</v>
      </c>
      <c r="F10">
        <f t="shared" si="3"/>
        <v>5.5377451428571431</v>
      </c>
      <c r="G10">
        <f t="shared" si="10"/>
        <v>56.070544748267977</v>
      </c>
      <c r="H10">
        <f t="shared" si="6"/>
        <v>2553.5638359606096</v>
      </c>
      <c r="I10">
        <f t="shared" si="4"/>
        <v>40058.692030655242</v>
      </c>
      <c r="N10" s="4">
        <f>Input!J11</f>
        <v>1.3485505714285706</v>
      </c>
      <c r="O10">
        <f t="shared" si="7"/>
        <v>1.1105711428571421</v>
      </c>
      <c r="P10">
        <f t="shared" si="8"/>
        <v>0</v>
      </c>
      <c r="Q10">
        <f t="shared" si="9"/>
        <v>1.2333682633470187</v>
      </c>
      <c r="R10">
        <f t="shared" si="5"/>
        <v>38.651032440484215</v>
      </c>
    </row>
    <row r="11" spans="1:27" ht="14.45" x14ac:dyDescent="0.3">
      <c r="A11">
        <f>Input!G12</f>
        <v>8</v>
      </c>
      <c r="B11">
        <f t="shared" si="0"/>
        <v>8</v>
      </c>
      <c r="C11">
        <f t="shared" si="1"/>
        <v>2980.9579870417283</v>
      </c>
      <c r="D11" s="4">
        <f t="shared" si="2"/>
        <v>238.6317360378888</v>
      </c>
      <c r="E11" s="4">
        <f>Input!I12</f>
        <v>7.9364274285714282</v>
      </c>
      <c r="F11">
        <f t="shared" si="3"/>
        <v>7.1733820000000001</v>
      </c>
      <c r="G11">
        <f t="shared" si="10"/>
        <v>56.070544748267977</v>
      </c>
      <c r="H11">
        <f t="shared" si="6"/>
        <v>2390.9325248306054</v>
      </c>
      <c r="I11">
        <f t="shared" si="4"/>
        <v>40058.692030655242</v>
      </c>
      <c r="N11" s="4">
        <f>Input!J12</f>
        <v>1.635636857142857</v>
      </c>
      <c r="O11">
        <f t="shared" si="7"/>
        <v>1.3976574285714285</v>
      </c>
      <c r="P11">
        <f t="shared" si="8"/>
        <v>0</v>
      </c>
      <c r="Q11">
        <f t="shared" si="9"/>
        <v>1.9534462876408978</v>
      </c>
      <c r="R11">
        <f t="shared" si="5"/>
        <v>35.163822711142991</v>
      </c>
    </row>
    <row r="12" spans="1:27" ht="14.45" x14ac:dyDescent="0.3">
      <c r="A12">
        <f>Input!G13</f>
        <v>9</v>
      </c>
      <c r="B12">
        <f t="shared" si="0"/>
        <v>9</v>
      </c>
      <c r="C12">
        <f t="shared" si="1"/>
        <v>8103.0839275753842</v>
      </c>
      <c r="D12" s="4">
        <f t="shared" si="2"/>
        <v>653.52031200356816</v>
      </c>
      <c r="E12" s="4">
        <f>Input!I13</f>
        <v>9.8818152857142856</v>
      </c>
      <c r="F12">
        <f t="shared" si="3"/>
        <v>9.1187698571428566</v>
      </c>
      <c r="G12">
        <f t="shared" si="10"/>
        <v>56.070544748267977</v>
      </c>
      <c r="H12">
        <f t="shared" si="6"/>
        <v>2204.4691654268872</v>
      </c>
      <c r="I12">
        <f t="shared" si="4"/>
        <v>40058.692030655242</v>
      </c>
      <c r="N12" s="4">
        <f>Input!J13</f>
        <v>1.9453878571428573</v>
      </c>
      <c r="O12">
        <f t="shared" si="7"/>
        <v>1.7074084285714288</v>
      </c>
      <c r="P12">
        <f t="shared" si="8"/>
        <v>0</v>
      </c>
      <c r="Q12">
        <f t="shared" si="9"/>
        <v>2.9152435419567562</v>
      </c>
      <c r="R12">
        <f t="shared" si="5"/>
        <v>31.586177805295161</v>
      </c>
    </row>
    <row r="13" spans="1:27" ht="14.45" x14ac:dyDescent="0.3">
      <c r="A13">
        <f>Input!G14</f>
        <v>10</v>
      </c>
      <c r="B13">
        <f t="shared" si="0"/>
        <v>10</v>
      </c>
      <c r="C13">
        <f t="shared" si="1"/>
        <v>22026.465794806718</v>
      </c>
      <c r="D13" s="4">
        <f t="shared" si="2"/>
        <v>1781.3043888863244</v>
      </c>
      <c r="E13" s="4">
        <f>Input!I14</f>
        <v>12.042518142857144</v>
      </c>
      <c r="F13">
        <f t="shared" si="3"/>
        <v>11.279472714285715</v>
      </c>
      <c r="G13">
        <f t="shared" si="10"/>
        <v>56.070544748267977</v>
      </c>
      <c r="H13">
        <f t="shared" si="6"/>
        <v>2006.2401339533878</v>
      </c>
      <c r="I13">
        <f t="shared" si="4"/>
        <v>40058.692030655242</v>
      </c>
      <c r="N13" s="4">
        <f>Input!J14</f>
        <v>2.1607028571428586</v>
      </c>
      <c r="O13">
        <f t="shared" si="7"/>
        <v>1.9227234285714301</v>
      </c>
      <c r="P13">
        <f t="shared" si="8"/>
        <v>0</v>
      </c>
      <c r="Q13">
        <f t="shared" si="9"/>
        <v>3.6968653827774753</v>
      </c>
      <c r="R13">
        <f t="shared" si="5"/>
        <v>29.212329643708628</v>
      </c>
    </row>
    <row r="14" spans="1:27" ht="14.45" x14ac:dyDescent="0.3">
      <c r="A14">
        <f>Input!G15</f>
        <v>11</v>
      </c>
      <c r="B14">
        <f t="shared" si="0"/>
        <v>11</v>
      </c>
      <c r="C14">
        <f t="shared" si="1"/>
        <v>59874.141715197817</v>
      </c>
      <c r="D14" s="4">
        <f t="shared" si="2"/>
        <v>4846.9393515021793</v>
      </c>
      <c r="E14" s="4">
        <f>Input!I15</f>
        <v>14.546969000000001</v>
      </c>
      <c r="F14">
        <f t="shared" si="3"/>
        <v>13.783923571428572</v>
      </c>
      <c r="G14">
        <f t="shared" si="10"/>
        <v>56.070544748267977</v>
      </c>
      <c r="H14">
        <f t="shared" si="6"/>
        <v>1788.1583305535228</v>
      </c>
      <c r="I14">
        <f t="shared" si="4"/>
        <v>40058.692030655242</v>
      </c>
      <c r="N14" s="4">
        <f>Input!J15</f>
        <v>2.5044508571428565</v>
      </c>
      <c r="O14">
        <f t="shared" si="7"/>
        <v>2.2664714285714282</v>
      </c>
      <c r="P14">
        <f t="shared" si="8"/>
        <v>0</v>
      </c>
      <c r="Q14">
        <f t="shared" si="9"/>
        <v>5.1368927365306112</v>
      </c>
      <c r="R14">
        <f t="shared" si="5"/>
        <v>25.614684274300465</v>
      </c>
    </row>
    <row r="15" spans="1:27" ht="14.45" x14ac:dyDescent="0.3">
      <c r="A15">
        <f>Input!G16</f>
        <v>12</v>
      </c>
      <c r="B15">
        <f t="shared" si="0"/>
        <v>12</v>
      </c>
      <c r="C15">
        <f t="shared" si="1"/>
        <v>162754.79141900392</v>
      </c>
      <c r="D15" s="4">
        <f t="shared" si="2"/>
        <v>13180.199163069581</v>
      </c>
      <c r="E15" s="4">
        <f>Input!I16</f>
        <v>17.568930857142856</v>
      </c>
      <c r="F15">
        <f t="shared" si="3"/>
        <v>16.805885428571429</v>
      </c>
      <c r="G15">
        <f t="shared" si="10"/>
        <v>56.070544748267977</v>
      </c>
      <c r="H15">
        <f t="shared" si="6"/>
        <v>1541.7134714918329</v>
      </c>
      <c r="I15">
        <f t="shared" si="4"/>
        <v>40058.692030655242</v>
      </c>
      <c r="N15" s="4">
        <f>Input!J16</f>
        <v>3.0219618571428555</v>
      </c>
      <c r="O15">
        <f t="shared" si="7"/>
        <v>2.7839824285714272</v>
      </c>
      <c r="P15">
        <f t="shared" si="8"/>
        <v>0</v>
      </c>
      <c r="Q15">
        <f t="shared" si="9"/>
        <v>7.7505581625944613</v>
      </c>
      <c r="R15">
        <f t="shared" si="5"/>
        <v>20.644157069029912</v>
      </c>
    </row>
    <row r="16" spans="1:27" ht="14.45" x14ac:dyDescent="0.3">
      <c r="A16">
        <f>Input!G17</f>
        <v>13</v>
      </c>
      <c r="B16">
        <f t="shared" si="0"/>
        <v>13</v>
      </c>
      <c r="C16">
        <f t="shared" si="1"/>
        <v>442413.39200892049</v>
      </c>
      <c r="D16" s="4">
        <f t="shared" si="2"/>
        <v>35832.3478806813</v>
      </c>
      <c r="E16" s="4">
        <f>Input!I17</f>
        <v>20.840204571428568</v>
      </c>
      <c r="F16">
        <f t="shared" si="3"/>
        <v>20.077159142857141</v>
      </c>
      <c r="G16">
        <f t="shared" si="10"/>
        <v>56.070544748267977</v>
      </c>
      <c r="H16">
        <f t="shared" si="6"/>
        <v>1295.5238073397959</v>
      </c>
      <c r="I16">
        <f t="shared" si="4"/>
        <v>40058.692030655242</v>
      </c>
      <c r="N16" s="4">
        <f>Input!J17</f>
        <v>3.2712737142857122</v>
      </c>
      <c r="O16">
        <f t="shared" si="7"/>
        <v>3.0332942857142839</v>
      </c>
      <c r="P16">
        <f t="shared" si="8"/>
        <v>0</v>
      </c>
      <c r="Q16">
        <f t="shared" si="9"/>
        <v>9.2008742237469274</v>
      </c>
      <c r="R16">
        <f t="shared" si="5"/>
        <v>18.44077465836796</v>
      </c>
    </row>
    <row r="17" spans="1:18" ht="14.45" x14ac:dyDescent="0.3">
      <c r="A17">
        <f>Input!G18</f>
        <v>14</v>
      </c>
      <c r="B17">
        <f t="shared" si="0"/>
        <v>14</v>
      </c>
      <c r="C17">
        <f t="shared" si="1"/>
        <v>1202604.2841647768</v>
      </c>
      <c r="D17" s="4">
        <f t="shared" si="2"/>
        <v>97407.272115317115</v>
      </c>
      <c r="E17" s="4">
        <f>Input!I18</f>
        <v>24.481668571428571</v>
      </c>
      <c r="F17">
        <f t="shared" si="3"/>
        <v>23.718623142857144</v>
      </c>
      <c r="G17">
        <f t="shared" si="10"/>
        <v>56.070544748267977</v>
      </c>
      <c r="H17">
        <f t="shared" si="6"/>
        <v>1046.6468315626485</v>
      </c>
      <c r="I17">
        <f t="shared" si="4"/>
        <v>40058.692030655242</v>
      </c>
      <c r="N17" s="4">
        <f>Input!J18</f>
        <v>3.6414640000000027</v>
      </c>
      <c r="O17">
        <f t="shared" si="7"/>
        <v>3.4034845714285744</v>
      </c>
      <c r="P17">
        <f t="shared" si="8"/>
        <v>0</v>
      </c>
      <c r="Q17">
        <f t="shared" si="9"/>
        <v>11.583707227952347</v>
      </c>
      <c r="R17">
        <f t="shared" si="5"/>
        <v>15.398419720469917</v>
      </c>
    </row>
    <row r="18" spans="1:18" ht="14.45" x14ac:dyDescent="0.3">
      <c r="A18">
        <f>Input!G19</f>
        <v>15</v>
      </c>
      <c r="B18">
        <f t="shared" si="0"/>
        <v>15</v>
      </c>
      <c r="C18">
        <f t="shared" si="1"/>
        <v>3269017.3724721107</v>
      </c>
      <c r="D18" s="4">
        <f t="shared" si="2"/>
        <v>264785.26975107013</v>
      </c>
      <c r="E18" s="4">
        <f>Input!I19</f>
        <v>28.644420999999998</v>
      </c>
      <c r="F18">
        <f t="shared" si="3"/>
        <v>27.88137557142857</v>
      </c>
      <c r="G18">
        <f t="shared" si="10"/>
        <v>56.070544748267977</v>
      </c>
      <c r="H18">
        <f t="shared" si="6"/>
        <v>794.62925888047289</v>
      </c>
      <c r="I18">
        <f t="shared" si="4"/>
        <v>40058.692030655242</v>
      </c>
      <c r="N18" s="4">
        <f>Input!J19</f>
        <v>4.1627524285714266</v>
      </c>
      <c r="O18">
        <f t="shared" si="7"/>
        <v>3.9247729999999983</v>
      </c>
      <c r="P18">
        <f t="shared" si="8"/>
        <v>0</v>
      </c>
      <c r="Q18">
        <f t="shared" si="9"/>
        <v>15.403843101528986</v>
      </c>
      <c r="R18">
        <f t="shared" si="5"/>
        <v>11.579004243889187</v>
      </c>
    </row>
    <row r="19" spans="1:18" ht="14.45" x14ac:dyDescent="0.3">
      <c r="A19">
        <f>Input!G20</f>
        <v>16</v>
      </c>
      <c r="B19">
        <f t="shared" si="0"/>
        <v>16</v>
      </c>
      <c r="C19">
        <f t="shared" si="1"/>
        <v>8886110.5205078721</v>
      </c>
      <c r="D19" s="4">
        <f t="shared" si="2"/>
        <v>719765.83920819848</v>
      </c>
      <c r="E19" s="4">
        <f>Input!I20</f>
        <v>33.283132571428574</v>
      </c>
      <c r="F19">
        <f t="shared" si="3"/>
        <v>32.520087142857143</v>
      </c>
      <c r="G19">
        <f t="shared" si="10"/>
        <v>56.070544748267977</v>
      </c>
      <c r="H19">
        <f t="shared" si="6"/>
        <v>554.62405342425302</v>
      </c>
      <c r="I19">
        <f t="shared" si="4"/>
        <v>40058.692030655242</v>
      </c>
      <c r="N19" s="4">
        <f>Input!J20</f>
        <v>4.6387115714285763</v>
      </c>
      <c r="O19">
        <f t="shared" si="7"/>
        <v>4.400732142857148</v>
      </c>
      <c r="P19">
        <f t="shared" si="8"/>
        <v>0</v>
      </c>
      <c r="Q19">
        <f t="shared" si="9"/>
        <v>19.366443393176066</v>
      </c>
      <c r="R19">
        <f t="shared" si="5"/>
        <v>8.5663599048454415</v>
      </c>
    </row>
    <row r="20" spans="1:18" ht="14.45" x14ac:dyDescent="0.3">
      <c r="A20">
        <f>Input!G21</f>
        <v>17</v>
      </c>
      <c r="B20">
        <f t="shared" si="0"/>
        <v>17</v>
      </c>
      <c r="C20">
        <f t="shared" si="1"/>
        <v>24154952.753575299</v>
      </c>
      <c r="D20" s="4">
        <f t="shared" si="2"/>
        <v>1956531.253465459</v>
      </c>
      <c r="E20" s="4">
        <f>Input!I21</f>
        <v>38.216485285714292</v>
      </c>
      <c r="F20">
        <f t="shared" si="3"/>
        <v>37.453439857142861</v>
      </c>
      <c r="G20">
        <f t="shared" si="10"/>
        <v>56.070544748267977</v>
      </c>
      <c r="H20">
        <f t="shared" si="6"/>
        <v>346.59659452715471</v>
      </c>
      <c r="I20">
        <f t="shared" si="4"/>
        <v>40058.692030655242</v>
      </c>
      <c r="N20" s="4">
        <f>Input!J21</f>
        <v>4.9333527142857179</v>
      </c>
      <c r="O20">
        <f t="shared" si="7"/>
        <v>4.6953732857142896</v>
      </c>
      <c r="P20">
        <f t="shared" si="8"/>
        <v>0</v>
      </c>
      <c r="Q20">
        <f t="shared" si="9"/>
        <v>22.046530292199403</v>
      </c>
      <c r="R20">
        <f t="shared" si="5"/>
        <v>6.9284416125876591</v>
      </c>
    </row>
    <row r="21" spans="1:18" ht="14.45" x14ac:dyDescent="0.3">
      <c r="A21">
        <f>Input!G22</f>
        <v>18</v>
      </c>
      <c r="B21">
        <f t="shared" si="0"/>
        <v>18</v>
      </c>
      <c r="C21">
        <f t="shared" si="1"/>
        <v>65659969.13733051</v>
      </c>
      <c r="D21" s="4">
        <f t="shared" si="2"/>
        <v>5318408.2051075939</v>
      </c>
      <c r="E21" s="4">
        <f>Input!I22</f>
        <v>43.542693</v>
      </c>
      <c r="F21">
        <f t="shared" si="3"/>
        <v>42.779647571428569</v>
      </c>
      <c r="G21">
        <f t="shared" si="10"/>
        <v>56.070544748267977</v>
      </c>
      <c r="H21">
        <f t="shared" si="6"/>
        <v>176.64794776531775</v>
      </c>
      <c r="I21">
        <f t="shared" si="4"/>
        <v>40058.692030655242</v>
      </c>
      <c r="N21" s="4">
        <f>Input!J22</f>
        <v>5.3262077142857081</v>
      </c>
      <c r="O21">
        <f t="shared" si="7"/>
        <v>5.0882282857142798</v>
      </c>
      <c r="P21">
        <f t="shared" si="8"/>
        <v>0</v>
      </c>
      <c r="Q21">
        <f t="shared" si="9"/>
        <v>25.890067087542878</v>
      </c>
      <c r="R21">
        <f t="shared" si="5"/>
        <v>5.0146360592993018</v>
      </c>
    </row>
    <row r="22" spans="1:18" ht="14.45" x14ac:dyDescent="0.3">
      <c r="A22">
        <f>Input!G23</f>
        <v>19</v>
      </c>
      <c r="B22">
        <f t="shared" si="0"/>
        <v>19</v>
      </c>
      <c r="C22">
        <f t="shared" si="1"/>
        <v>178482300.96318725</v>
      </c>
      <c r="D22" s="4">
        <f t="shared" si="2"/>
        <v>14456937.232271697</v>
      </c>
      <c r="E22" s="4">
        <f>Input!I23</f>
        <v>49.220203857142863</v>
      </c>
      <c r="F22">
        <f t="shared" si="3"/>
        <v>48.457158428571432</v>
      </c>
      <c r="G22">
        <f t="shared" si="10"/>
        <v>56.070544748267977</v>
      </c>
      <c r="H22">
        <f t="shared" si="6"/>
        <v>57.963651252942505</v>
      </c>
      <c r="I22">
        <f t="shared" si="4"/>
        <v>40058.692030655242</v>
      </c>
      <c r="N22" s="4">
        <f>Input!J23</f>
        <v>5.6775108571428632</v>
      </c>
      <c r="O22">
        <f t="shared" si="7"/>
        <v>5.4395314285714349</v>
      </c>
      <c r="P22">
        <f t="shared" si="8"/>
        <v>0</v>
      </c>
      <c r="Q22">
        <f t="shared" si="9"/>
        <v>29.588502162416397</v>
      </c>
      <c r="R22">
        <f t="shared" si="5"/>
        <v>3.5646767861843558</v>
      </c>
    </row>
    <row r="23" spans="1:18" ht="14.45" x14ac:dyDescent="0.3">
      <c r="A23">
        <f>Input!G24</f>
        <v>20</v>
      </c>
      <c r="B23">
        <f t="shared" si="0"/>
        <v>20</v>
      </c>
      <c r="C23">
        <f t="shared" si="1"/>
        <v>485165195.40979028</v>
      </c>
      <c r="D23" s="4">
        <f t="shared" si="2"/>
        <v>39298034.625657395</v>
      </c>
      <c r="E23" s="4">
        <f>Input!I24</f>
        <v>55.736309142857138</v>
      </c>
      <c r="F23">
        <f t="shared" si="3"/>
        <v>54.973263714285707</v>
      </c>
      <c r="G23">
        <f t="shared" si="10"/>
        <v>56.070544748267977</v>
      </c>
      <c r="H23">
        <f t="shared" si="6"/>
        <v>1.2040256675371996</v>
      </c>
      <c r="I23">
        <f t="shared" si="4"/>
        <v>40058.692030655242</v>
      </c>
      <c r="N23" s="4">
        <f>Input!J24</f>
        <v>6.5161052857142749</v>
      </c>
      <c r="O23">
        <f t="shared" si="7"/>
        <v>6.2781258571428467</v>
      </c>
      <c r="P23">
        <f t="shared" si="8"/>
        <v>0</v>
      </c>
      <c r="Q23">
        <f t="shared" si="9"/>
        <v>39.414864278125606</v>
      </c>
      <c r="R23">
        <f t="shared" si="5"/>
        <v>1.1013258603361924</v>
      </c>
    </row>
    <row r="24" spans="1:18" ht="14.45" x14ac:dyDescent="0.3">
      <c r="A24">
        <f>Input!G25</f>
        <v>21</v>
      </c>
      <c r="B24">
        <f t="shared" si="0"/>
        <v>21</v>
      </c>
      <c r="C24">
        <f t="shared" si="1"/>
        <v>1318815734.4832146</v>
      </c>
      <c r="D24" s="4">
        <f t="shared" si="2"/>
        <v>106823138.2690791</v>
      </c>
      <c r="E24" s="4">
        <f>Input!I25</f>
        <v>63.26854914285714</v>
      </c>
      <c r="F24">
        <f t="shared" si="3"/>
        <v>62.505503714285709</v>
      </c>
      <c r="G24">
        <f t="shared" si="10"/>
        <v>56.070544748267977</v>
      </c>
      <c r="H24">
        <f t="shared" si="6"/>
        <v>41.408696894331996</v>
      </c>
      <c r="I24">
        <f t="shared" si="4"/>
        <v>40058.692030655242</v>
      </c>
      <c r="N24" s="4">
        <f>Input!J25</f>
        <v>7.5322400000000016</v>
      </c>
      <c r="O24">
        <f t="shared" si="7"/>
        <v>7.2942605714285733</v>
      </c>
      <c r="P24">
        <f t="shared" si="8"/>
        <v>0</v>
      </c>
      <c r="Q24">
        <f t="shared" si="9"/>
        <v>53.206237283897494</v>
      </c>
      <c r="R24">
        <f t="shared" si="5"/>
        <v>1.1092911446350926E-3</v>
      </c>
    </row>
    <row r="25" spans="1:18" ht="14.45" x14ac:dyDescent="0.3">
      <c r="A25">
        <f>Input!G26</f>
        <v>22</v>
      </c>
      <c r="B25">
        <f t="shared" si="0"/>
        <v>22</v>
      </c>
      <c r="C25">
        <f t="shared" si="1"/>
        <v>3584912846.1315918</v>
      </c>
      <c r="D25" s="4">
        <f t="shared" si="2"/>
        <v>290375400.46780598</v>
      </c>
      <c r="E25" s="4">
        <f>Input!I26</f>
        <v>70.781901857142856</v>
      </c>
      <c r="F25">
        <f t="shared" si="3"/>
        <v>70.018856428571425</v>
      </c>
      <c r="G25">
        <f t="shared" si="10"/>
        <v>56.070544748267977</v>
      </c>
      <c r="H25">
        <f t="shared" si="6"/>
        <v>194.55539873088958</v>
      </c>
      <c r="I25">
        <f t="shared" si="4"/>
        <v>40058.692030655242</v>
      </c>
      <c r="N25" s="4">
        <f>Input!J26</f>
        <v>7.5133527142857162</v>
      </c>
      <c r="O25">
        <f t="shared" si="7"/>
        <v>7.2753732857142879</v>
      </c>
      <c r="P25">
        <f t="shared" si="8"/>
        <v>0</v>
      </c>
      <c r="Q25">
        <f t="shared" si="9"/>
        <v>52.931056446485115</v>
      </c>
      <c r="R25">
        <f t="shared" si="5"/>
        <v>2.7241414378100233E-3</v>
      </c>
    </row>
    <row r="26" spans="1:18" x14ac:dyDescent="0.25">
      <c r="A26">
        <f>Input!G27</f>
        <v>23</v>
      </c>
      <c r="B26">
        <f t="shared" si="0"/>
        <v>23</v>
      </c>
      <c r="C26">
        <f t="shared" si="1"/>
        <v>9744803446.2489033</v>
      </c>
      <c r="D26" s="4">
        <f t="shared" si="2"/>
        <v>789322179.37515545</v>
      </c>
      <c r="E26" s="4">
        <f>Input!I27</f>
        <v>79.243394999999992</v>
      </c>
      <c r="F26">
        <f t="shared" si="3"/>
        <v>78.480349571428562</v>
      </c>
      <c r="G26">
        <f t="shared" si="10"/>
        <v>56.070544748267977</v>
      </c>
      <c r="H26">
        <f t="shared" si="6"/>
        <v>502.19935221215138</v>
      </c>
      <c r="I26">
        <f t="shared" si="4"/>
        <v>40058.692030655242</v>
      </c>
      <c r="N26" s="4">
        <f>Input!J27</f>
        <v>8.4614931428571367</v>
      </c>
      <c r="O26">
        <f t="shared" si="7"/>
        <v>8.2235137142857084</v>
      </c>
      <c r="P26">
        <f t="shared" si="8"/>
        <v>0</v>
      </c>
      <c r="Q26">
        <f t="shared" si="9"/>
        <v>67.626177809045132</v>
      </c>
      <c r="R26">
        <f t="shared" si="5"/>
        <v>0.80272124221088093</v>
      </c>
    </row>
    <row r="27" spans="1:18" x14ac:dyDescent="0.25">
      <c r="A27">
        <f>Input!G28</f>
        <v>24</v>
      </c>
      <c r="B27">
        <f t="shared" si="0"/>
        <v>24</v>
      </c>
      <c r="C27">
        <f t="shared" si="1"/>
        <v>26489122129.843472</v>
      </c>
      <c r="D27" s="4">
        <f t="shared" si="2"/>
        <v>2145600141.8471758</v>
      </c>
      <c r="E27" s="4">
        <f>Input!I28</f>
        <v>88.150627571428558</v>
      </c>
      <c r="F27">
        <f t="shared" si="3"/>
        <v>87.387582142857127</v>
      </c>
      <c r="G27">
        <f t="shared" si="10"/>
        <v>56.070544748267977</v>
      </c>
      <c r="H27">
        <f t="shared" si="6"/>
        <v>980.75683117409517</v>
      </c>
      <c r="I27">
        <f t="shared" si="4"/>
        <v>40058.692030655242</v>
      </c>
      <c r="N27" s="4">
        <f>Input!J28</f>
        <v>8.9072325714285654</v>
      </c>
      <c r="O27">
        <f t="shared" si="7"/>
        <v>8.6692531428571371</v>
      </c>
      <c r="P27">
        <f t="shared" si="8"/>
        <v>0</v>
      </c>
      <c r="Q27">
        <f t="shared" si="9"/>
        <v>75.155950054938344</v>
      </c>
      <c r="R27">
        <f t="shared" si="5"/>
        <v>1.8001227951784584</v>
      </c>
    </row>
    <row r="28" spans="1:18" x14ac:dyDescent="0.25">
      <c r="A28">
        <f>Input!G29</f>
        <v>25</v>
      </c>
      <c r="B28">
        <f t="shared" si="0"/>
        <v>25</v>
      </c>
      <c r="C28">
        <f t="shared" si="1"/>
        <v>72004899337.38588</v>
      </c>
      <c r="D28" s="4">
        <f t="shared" si="2"/>
        <v>5832345881.5743284</v>
      </c>
      <c r="E28" s="4">
        <f>Input!I29</f>
        <v>97.734024142857152</v>
      </c>
      <c r="F28">
        <f t="shared" si="3"/>
        <v>96.970978714285721</v>
      </c>
      <c r="G28">
        <f t="shared" si="10"/>
        <v>56.070544748267977</v>
      </c>
      <c r="H28">
        <f t="shared" si="6"/>
        <v>1672.8454986085778</v>
      </c>
      <c r="I28">
        <f t="shared" si="4"/>
        <v>40058.692030655242</v>
      </c>
      <c r="N28" s="4">
        <f>Input!J29</f>
        <v>9.5833965714285938</v>
      </c>
      <c r="O28">
        <f t="shared" si="7"/>
        <v>9.3454171428571655</v>
      </c>
      <c r="P28">
        <f t="shared" si="8"/>
        <v>0</v>
      </c>
      <c r="Q28">
        <f t="shared" si="9"/>
        <v>87.336821574008582</v>
      </c>
      <c r="R28">
        <f t="shared" si="5"/>
        <v>4.071720837213773</v>
      </c>
    </row>
    <row r="29" spans="1:18" x14ac:dyDescent="0.25">
      <c r="A29">
        <f>Input!G30</f>
        <v>26</v>
      </c>
      <c r="B29">
        <f t="shared" si="0"/>
        <v>26</v>
      </c>
      <c r="C29">
        <f t="shared" si="1"/>
        <v>195729609428.83878</v>
      </c>
      <c r="D29" s="4">
        <f t="shared" si="2"/>
        <v>15853959832.023451</v>
      </c>
      <c r="E29" s="4">
        <f>Input!I30</f>
        <v>107.74805028571429</v>
      </c>
      <c r="F29">
        <f t="shared" si="3"/>
        <v>106.98500485714285</v>
      </c>
      <c r="G29">
        <f t="shared" si="10"/>
        <v>56.070544748267977</v>
      </c>
      <c r="H29">
        <f t="shared" si="6"/>
        <v>2592.2822481782114</v>
      </c>
      <c r="I29">
        <f t="shared" si="4"/>
        <v>40058.692030655242</v>
      </c>
      <c r="N29" s="4">
        <f>Input!J30</f>
        <v>10.014026142857134</v>
      </c>
      <c r="O29">
        <f t="shared" si="7"/>
        <v>9.7760467142857053</v>
      </c>
      <c r="P29">
        <f t="shared" si="8"/>
        <v>0</v>
      </c>
      <c r="Q29">
        <f t="shared" si="9"/>
        <v>95.571089359896334</v>
      </c>
      <c r="R29">
        <f t="shared" si="5"/>
        <v>5.9950548990588839</v>
      </c>
    </row>
    <row r="30" spans="1:18" x14ac:dyDescent="0.25">
      <c r="A30">
        <f>Input!G31</f>
        <v>27</v>
      </c>
      <c r="B30">
        <f t="shared" si="0"/>
        <v>27</v>
      </c>
      <c r="C30">
        <f t="shared" si="1"/>
        <v>532048240601.79865</v>
      </c>
      <c r="D30" s="4">
        <f t="shared" si="2"/>
        <v>43095530925.360962</v>
      </c>
      <c r="E30" s="4">
        <f>Input!I31</f>
        <v>117.67897242857143</v>
      </c>
      <c r="F30">
        <f t="shared" si="3"/>
        <v>116.915927</v>
      </c>
      <c r="G30">
        <f t="shared" si="10"/>
        <v>56.070544748267977</v>
      </c>
      <c r="H30">
        <f t="shared" si="6"/>
        <v>3702.1605413593857</v>
      </c>
      <c r="I30">
        <f t="shared" si="4"/>
        <v>40058.692030655242</v>
      </c>
      <c r="N30" s="4">
        <f>Input!J31</f>
        <v>9.9309221428571419</v>
      </c>
      <c r="O30">
        <f t="shared" si="7"/>
        <v>9.6929427142857136</v>
      </c>
      <c r="P30">
        <f t="shared" si="8"/>
        <v>0</v>
      </c>
      <c r="Q30">
        <f t="shared" si="9"/>
        <v>93.953138462424491</v>
      </c>
      <c r="R30">
        <f t="shared" si="5"/>
        <v>5.595004190055219</v>
      </c>
    </row>
    <row r="31" spans="1:18" x14ac:dyDescent="0.25">
      <c r="A31">
        <f>Input!G32</f>
        <v>28</v>
      </c>
      <c r="B31">
        <f t="shared" si="0"/>
        <v>28</v>
      </c>
      <c r="C31">
        <f t="shared" si="1"/>
        <v>1446257064291.4751</v>
      </c>
      <c r="D31" s="4">
        <f t="shared" si="2"/>
        <v>117145798607.05551</v>
      </c>
      <c r="E31" s="4">
        <f>Input!I32</f>
        <v>127.39457971428571</v>
      </c>
      <c r="F31">
        <f t="shared" si="3"/>
        <v>126.63153428571428</v>
      </c>
      <c r="G31">
        <f t="shared" si="10"/>
        <v>56.070544748267977</v>
      </c>
      <c r="H31">
        <f t="shared" si="6"/>
        <v>4978.8532445036071</v>
      </c>
      <c r="I31">
        <f t="shared" si="4"/>
        <v>40058.692030655242</v>
      </c>
      <c r="N31" s="4">
        <f>Input!J32</f>
        <v>9.7156072857142846</v>
      </c>
      <c r="O31">
        <f t="shared" si="7"/>
        <v>9.4776278571428563</v>
      </c>
      <c r="P31">
        <f t="shared" si="8"/>
        <v>0</v>
      </c>
      <c r="Q31">
        <f t="shared" si="9"/>
        <v>89.825429798490291</v>
      </c>
      <c r="R31">
        <f t="shared" si="5"/>
        <v>4.6227634349377924</v>
      </c>
    </row>
    <row r="32" spans="1:18" x14ac:dyDescent="0.25">
      <c r="A32">
        <f>Input!G33</f>
        <v>29</v>
      </c>
      <c r="B32">
        <f t="shared" si="0"/>
        <v>29</v>
      </c>
      <c r="C32">
        <f t="shared" si="1"/>
        <v>3931334297144.042</v>
      </c>
      <c r="D32" s="4">
        <f t="shared" si="2"/>
        <v>318435295638.73395</v>
      </c>
      <c r="E32" s="4">
        <f>Input!I33</f>
        <v>137.70324714285715</v>
      </c>
      <c r="F32">
        <f t="shared" si="3"/>
        <v>136.94020171428573</v>
      </c>
      <c r="G32">
        <f t="shared" si="10"/>
        <v>56.070544748267977</v>
      </c>
      <c r="H32">
        <f t="shared" si="6"/>
        <v>6539.901417801384</v>
      </c>
      <c r="I32">
        <f t="shared" si="4"/>
        <v>40058.692030655242</v>
      </c>
      <c r="N32" s="4">
        <f>Input!J33</f>
        <v>10.308667428571439</v>
      </c>
      <c r="O32">
        <f t="shared" si="7"/>
        <v>10.070688000000011</v>
      </c>
      <c r="P32">
        <f t="shared" si="8"/>
        <v>0</v>
      </c>
      <c r="Q32">
        <f t="shared" si="9"/>
        <v>101.41875679334423</v>
      </c>
      <c r="R32">
        <f t="shared" si="5"/>
        <v>7.5247150476348841</v>
      </c>
    </row>
    <row r="33" spans="1:18" x14ac:dyDescent="0.25">
      <c r="A33">
        <f>Input!G34</f>
        <v>30</v>
      </c>
      <c r="B33">
        <f t="shared" si="0"/>
        <v>30</v>
      </c>
      <c r="C33">
        <f t="shared" si="1"/>
        <v>10686474581524.463</v>
      </c>
      <c r="D33" s="4">
        <f t="shared" si="2"/>
        <v>865596877679.60645</v>
      </c>
      <c r="E33" s="4">
        <f>Input!I34</f>
        <v>147.41885457142857</v>
      </c>
      <c r="F33">
        <f t="shared" si="3"/>
        <v>146.65580914285715</v>
      </c>
      <c r="G33">
        <f t="shared" si="10"/>
        <v>56.070544748267977</v>
      </c>
      <c r="H33">
        <f t="shared" si="6"/>
        <v>8205.6901254376244</v>
      </c>
      <c r="I33">
        <f t="shared" si="4"/>
        <v>40058.692030655242</v>
      </c>
      <c r="N33" s="4">
        <f>Input!J34</f>
        <v>9.7156074285714169</v>
      </c>
      <c r="O33">
        <f t="shared" si="7"/>
        <v>9.4776279999999886</v>
      </c>
      <c r="P33">
        <f t="shared" si="8"/>
        <v>0</v>
      </c>
      <c r="Q33">
        <f t="shared" si="9"/>
        <v>89.825432506383791</v>
      </c>
      <c r="R33">
        <f t="shared" si="5"/>
        <v>4.6227640492409856</v>
      </c>
    </row>
    <row r="34" spans="1:18" x14ac:dyDescent="0.25">
      <c r="A34">
        <f>Input!G35</f>
        <v>31</v>
      </c>
      <c r="B34">
        <f t="shared" si="0"/>
        <v>31</v>
      </c>
      <c r="C34">
        <f t="shared" si="1"/>
        <v>29048849665247.426</v>
      </c>
      <c r="D34" s="4">
        <f t="shared" si="2"/>
        <v>2352936263372.2129</v>
      </c>
      <c r="E34" s="4">
        <f>Input!I35</f>
        <v>156.94181185714282</v>
      </c>
      <c r="F34">
        <f t="shared" si="3"/>
        <v>156.17876642857141</v>
      </c>
      <c r="G34">
        <f t="shared" si="10"/>
        <v>56.070544748267977</v>
      </c>
      <c r="H34">
        <f t="shared" si="6"/>
        <v>10021.656047992774</v>
      </c>
      <c r="I34">
        <f t="shared" si="4"/>
        <v>40058.692030655242</v>
      </c>
      <c r="N34" s="4">
        <f>Input!J35</f>
        <v>9.5229572857142557</v>
      </c>
      <c r="O34">
        <f t="shared" si="7"/>
        <v>9.2849778571428274</v>
      </c>
      <c r="P34">
        <f t="shared" si="8"/>
        <v>0</v>
      </c>
      <c r="Q34">
        <f t="shared" si="9"/>
        <v>86.210813807632604</v>
      </c>
      <c r="R34">
        <f t="shared" si="5"/>
        <v>3.8314588527782756</v>
      </c>
    </row>
    <row r="35" spans="1:18" x14ac:dyDescent="0.25">
      <c r="A35">
        <f>Input!G36</f>
        <v>32</v>
      </c>
      <c r="B35">
        <f t="shared" si="0"/>
        <v>32</v>
      </c>
      <c r="C35">
        <f t="shared" si="1"/>
        <v>78962960182680.687</v>
      </c>
      <c r="D35" s="4">
        <f t="shared" si="2"/>
        <v>6395943888251.8643</v>
      </c>
      <c r="E35" s="4">
        <f>Input!I36</f>
        <v>165.83393471428573</v>
      </c>
      <c r="F35">
        <f t="shared" si="3"/>
        <v>165.07088928571432</v>
      </c>
      <c r="G35">
        <f t="shared" si="10"/>
        <v>56.070544748267977</v>
      </c>
      <c r="H35">
        <f t="shared" si="6"/>
        <v>11881.075109282008</v>
      </c>
      <c r="I35">
        <f t="shared" si="4"/>
        <v>40058.692030655242</v>
      </c>
      <c r="N35" s="4">
        <f>Input!J36</f>
        <v>8.8921228571429083</v>
      </c>
      <c r="O35">
        <f t="shared" si="7"/>
        <v>8.65414342857148</v>
      </c>
      <c r="P35">
        <f t="shared" si="8"/>
        <v>0</v>
      </c>
      <c r="Q35">
        <f t="shared" si="9"/>
        <v>74.894198482286924</v>
      </c>
      <c r="R35">
        <f t="shared" si="5"/>
        <v>1.7598060978182879</v>
      </c>
    </row>
    <row r="36" spans="1:18" x14ac:dyDescent="0.25">
      <c r="A36">
        <f>Input!G37</f>
        <v>33</v>
      </c>
      <c r="B36">
        <f t="shared" si="0"/>
        <v>33</v>
      </c>
      <c r="C36">
        <f t="shared" si="1"/>
        <v>214643579785916.06</v>
      </c>
      <c r="D36" s="4">
        <f t="shared" si="2"/>
        <v>17385978047283.584</v>
      </c>
      <c r="E36" s="4">
        <f>Input!I37</f>
        <v>174.81293885714285</v>
      </c>
      <c r="F36">
        <f t="shared" si="3"/>
        <v>174.04989342857144</v>
      </c>
      <c r="G36">
        <f t="shared" si="10"/>
        <v>56.070544748267977</v>
      </c>
      <c r="H36">
        <f t="shared" si="6"/>
        <v>13919.126715028622</v>
      </c>
      <c r="I36">
        <f t="shared" si="4"/>
        <v>40058.692030655242</v>
      </c>
      <c r="N36" s="4">
        <f>Input!J37</f>
        <v>8.9790041428571215</v>
      </c>
      <c r="O36">
        <f t="shared" si="7"/>
        <v>8.7410247142856932</v>
      </c>
      <c r="P36">
        <f t="shared" si="8"/>
        <v>0</v>
      </c>
      <c r="Q36">
        <f t="shared" si="9"/>
        <v>76.405513055753289</v>
      </c>
      <c r="R36">
        <f t="shared" si="5"/>
        <v>1.997863857584844</v>
      </c>
    </row>
    <row r="37" spans="1:18" x14ac:dyDescent="0.25">
      <c r="A37">
        <f>Input!G38</f>
        <v>34</v>
      </c>
      <c r="B37">
        <f t="shared" si="0"/>
        <v>34</v>
      </c>
      <c r="C37">
        <f t="shared" si="1"/>
        <v>583461742527454.87</v>
      </c>
      <c r="D37" s="4">
        <f t="shared" si="2"/>
        <v>47259988195923.695</v>
      </c>
      <c r="E37" s="4">
        <f>Input!I38</f>
        <v>183.66350971428571</v>
      </c>
      <c r="F37">
        <f t="shared" si="3"/>
        <v>182.90046428571429</v>
      </c>
      <c r="G37">
        <f t="shared" si="10"/>
        <v>56.070544748267977</v>
      </c>
      <c r="H37">
        <f t="shared" si="6"/>
        <v>16085.828489875106</v>
      </c>
      <c r="I37">
        <f t="shared" si="4"/>
        <v>40058.692030655242</v>
      </c>
      <c r="N37" s="4">
        <f>Input!J38</f>
        <v>8.8505708571428556</v>
      </c>
      <c r="O37">
        <f t="shared" si="7"/>
        <v>8.6125914285714273</v>
      </c>
      <c r="P37">
        <f t="shared" si="8"/>
        <v>0</v>
      </c>
      <c r="Q37">
        <f t="shared" si="9"/>
        <v>74.176731115502022</v>
      </c>
      <c r="R37">
        <f t="shared" si="5"/>
        <v>1.6512888252682953</v>
      </c>
    </row>
    <row r="38" spans="1:18" x14ac:dyDescent="0.25">
      <c r="A38">
        <f>Input!G39</f>
        <v>35</v>
      </c>
      <c r="B38">
        <f t="shared" si="0"/>
        <v>35</v>
      </c>
      <c r="C38">
        <f t="shared" si="1"/>
        <v>1586013452313430.7</v>
      </c>
      <c r="D38" s="4">
        <f t="shared" si="2"/>
        <v>128465967126173.22</v>
      </c>
      <c r="E38" s="4">
        <f>Input!I39</f>
        <v>192.82005428571429</v>
      </c>
      <c r="F38">
        <f t="shared" si="3"/>
        <v>192.05700885714288</v>
      </c>
      <c r="G38">
        <f t="shared" si="10"/>
        <v>56.070544748267977</v>
      </c>
      <c r="H38">
        <f t="shared" si="6"/>
        <v>18492.318420834315</v>
      </c>
      <c r="I38">
        <f t="shared" si="4"/>
        <v>40058.692030655242</v>
      </c>
      <c r="N38" s="4">
        <f>Input!J39</f>
        <v>9.1565445714285829</v>
      </c>
      <c r="O38">
        <f t="shared" si="7"/>
        <v>8.9185651428571546</v>
      </c>
      <c r="P38">
        <f t="shared" si="8"/>
        <v>0</v>
      </c>
      <c r="Q38">
        <f t="shared" si="9"/>
        <v>79.540804207386657</v>
      </c>
      <c r="R38">
        <f t="shared" si="5"/>
        <v>2.5312763822216291</v>
      </c>
    </row>
    <row r="39" spans="1:18" x14ac:dyDescent="0.25">
      <c r="A39">
        <f>Input!G40</f>
        <v>36</v>
      </c>
      <c r="B39">
        <f t="shared" si="0"/>
        <v>36</v>
      </c>
      <c r="C39">
        <f t="shared" si="1"/>
        <v>4311231547115195</v>
      </c>
      <c r="D39" s="4">
        <f t="shared" si="2"/>
        <v>349206704014498.56</v>
      </c>
      <c r="E39" s="4">
        <f>Input!I40</f>
        <v>201.83305557142856</v>
      </c>
      <c r="F39">
        <f t="shared" si="3"/>
        <v>201.07001014285714</v>
      </c>
      <c r="G39">
        <f t="shared" si="10"/>
        <v>56.070544748267977</v>
      </c>
      <c r="H39">
        <f t="shared" si="6"/>
        <v>21024.844964716656</v>
      </c>
      <c r="I39">
        <f t="shared" si="4"/>
        <v>40058.692030655242</v>
      </c>
      <c r="N39" s="4">
        <f>Input!J40</f>
        <v>9.0130012857142674</v>
      </c>
      <c r="O39">
        <f t="shared" si="7"/>
        <v>8.7750218571428391</v>
      </c>
      <c r="P39">
        <f t="shared" si="8"/>
        <v>0</v>
      </c>
      <c r="Q39">
        <f t="shared" si="9"/>
        <v>77.001008593334561</v>
      </c>
      <c r="R39">
        <f t="shared" si="5"/>
        <v>2.0951267385779717</v>
      </c>
    </row>
    <row r="40" spans="1:18" x14ac:dyDescent="0.25">
      <c r="A40">
        <f>Input!G41</f>
        <v>37</v>
      </c>
      <c r="B40">
        <f t="shared" si="0"/>
        <v>37</v>
      </c>
      <c r="C40">
        <f t="shared" si="1"/>
        <v>1.1719142372802612E+16</v>
      </c>
      <c r="D40" s="4">
        <f t="shared" si="2"/>
        <v>949242237898692.75</v>
      </c>
      <c r="E40" s="4">
        <f>Input!I41</f>
        <v>211.70353857142854</v>
      </c>
      <c r="F40">
        <f t="shared" si="3"/>
        <v>210.94049314285712</v>
      </c>
      <c r="G40">
        <f t="shared" si="10"/>
        <v>56.070544748267977</v>
      </c>
      <c r="H40">
        <f t="shared" si="6"/>
        <v>23984.700915742702</v>
      </c>
      <c r="I40">
        <f t="shared" si="4"/>
        <v>40058.692030655242</v>
      </c>
      <c r="N40" s="4">
        <f>Input!J41</f>
        <v>9.8704829999999788</v>
      </c>
      <c r="O40">
        <f t="shared" si="7"/>
        <v>9.6325035714285505</v>
      </c>
      <c r="P40">
        <f t="shared" si="8"/>
        <v>0</v>
      </c>
      <c r="Q40">
        <f t="shared" si="9"/>
        <v>92.785125053583783</v>
      </c>
      <c r="R40">
        <f t="shared" si="5"/>
        <v>5.3127344695640533</v>
      </c>
    </row>
    <row r="41" spans="1:18" x14ac:dyDescent="0.25">
      <c r="A41">
        <f>Input!G42</f>
        <v>38</v>
      </c>
      <c r="B41">
        <f t="shared" si="0"/>
        <v>38</v>
      </c>
      <c r="C41">
        <f t="shared" si="1"/>
        <v>3.1855931757113756E+16</v>
      </c>
      <c r="D41" s="4">
        <f t="shared" si="2"/>
        <v>2580307926085819</v>
      </c>
      <c r="E41" s="4">
        <f>Input!I42</f>
        <v>221.74778442857141</v>
      </c>
      <c r="F41">
        <f t="shared" si="3"/>
        <v>220.98473899999999</v>
      </c>
      <c r="G41">
        <f t="shared" si="10"/>
        <v>56.070544748267977</v>
      </c>
      <c r="H41">
        <f t="shared" si="6"/>
        <v>27196.691465697997</v>
      </c>
      <c r="I41">
        <f t="shared" si="4"/>
        <v>40058.692030655242</v>
      </c>
      <c r="N41" s="4">
        <f>Input!J42</f>
        <v>10.044245857142869</v>
      </c>
      <c r="O41">
        <f t="shared" si="7"/>
        <v>9.8062664285714405</v>
      </c>
      <c r="P41">
        <f t="shared" si="8"/>
        <v>0</v>
      </c>
      <c r="Q41">
        <f t="shared" si="9"/>
        <v>96.162861268127273</v>
      </c>
      <c r="R41">
        <f t="shared" si="5"/>
        <v>6.1439528695244352</v>
      </c>
    </row>
    <row r="42" spans="1:18" x14ac:dyDescent="0.25">
      <c r="A42">
        <f>Input!G43</f>
        <v>39</v>
      </c>
      <c r="B42">
        <f t="shared" si="0"/>
        <v>39</v>
      </c>
      <c r="C42">
        <f t="shared" si="1"/>
        <v>8.6593400423993744E+16</v>
      </c>
      <c r="D42" s="4">
        <f t="shared" si="2"/>
        <v>7014004147307932</v>
      </c>
      <c r="E42" s="4">
        <f>Input!I43</f>
        <v>231.77314285714283</v>
      </c>
      <c r="F42">
        <f t="shared" si="3"/>
        <v>231.01009742857141</v>
      </c>
      <c r="G42">
        <f t="shared" si="10"/>
        <v>56.070544748267977</v>
      </c>
      <c r="H42">
        <f t="shared" si="6"/>
        <v>30603.847091984666</v>
      </c>
      <c r="I42">
        <f t="shared" si="4"/>
        <v>40058.692030655242</v>
      </c>
      <c r="N42" s="4">
        <f>Input!J43</f>
        <v>10.025358428571423</v>
      </c>
      <c r="O42">
        <f t="shared" si="7"/>
        <v>9.7873789999999943</v>
      </c>
      <c r="P42">
        <f t="shared" si="8"/>
        <v>0</v>
      </c>
      <c r="Q42">
        <f t="shared" si="9"/>
        <v>95.792787689640889</v>
      </c>
      <c r="R42">
        <f t="shared" si="5"/>
        <v>6.0506770723343255</v>
      </c>
    </row>
    <row r="43" spans="1:18" x14ac:dyDescent="0.25">
      <c r="A43">
        <f>Input!G44</f>
        <v>40</v>
      </c>
      <c r="B43">
        <f t="shared" si="0"/>
        <v>40</v>
      </c>
      <c r="C43">
        <f t="shared" si="1"/>
        <v>2.3538526683702E+17</v>
      </c>
      <c r="D43" s="4">
        <f t="shared" si="2"/>
        <v>1.906604001836354E+16</v>
      </c>
      <c r="E43" s="4">
        <f>Input!I44</f>
        <v>241.545412</v>
      </c>
      <c r="F43">
        <f t="shared" si="3"/>
        <v>240.78236657142858</v>
      </c>
      <c r="G43">
        <f t="shared" si="10"/>
        <v>56.070544748267977</v>
      </c>
      <c r="H43">
        <f t="shared" si="6"/>
        <v>34118.457121231033</v>
      </c>
      <c r="I43">
        <f t="shared" si="4"/>
        <v>40058.692030655242</v>
      </c>
      <c r="N43" s="4">
        <f>Input!J44</f>
        <v>9.7722691428571693</v>
      </c>
      <c r="O43">
        <f t="shared" si="7"/>
        <v>9.534289714285741</v>
      </c>
      <c r="P43">
        <f t="shared" si="8"/>
        <v>0</v>
      </c>
      <c r="Q43">
        <f t="shared" si="9"/>
        <v>90.902680355934876</v>
      </c>
      <c r="R43">
        <f t="shared" si="5"/>
        <v>4.8696269292652872</v>
      </c>
    </row>
    <row r="44" spans="1:18" x14ac:dyDescent="0.25">
      <c r="A44">
        <f>Input!G45</f>
        <v>41</v>
      </c>
      <c r="B44">
        <f t="shared" si="0"/>
        <v>41</v>
      </c>
      <c r="C44">
        <f t="shared" si="1"/>
        <v>6.3984349353005491E+17</v>
      </c>
      <c r="D44" s="4">
        <f t="shared" si="2"/>
        <v>5.1826870122590568E+16</v>
      </c>
      <c r="E44" s="4">
        <f>Input!I45</f>
        <v>251.34034585714289</v>
      </c>
      <c r="F44">
        <f t="shared" si="3"/>
        <v>250.57730042857148</v>
      </c>
      <c r="G44">
        <f t="shared" si="10"/>
        <v>56.070544748267977</v>
      </c>
      <c r="H44">
        <f t="shared" si="6"/>
        <v>37832.878005277285</v>
      </c>
      <c r="I44">
        <f t="shared" si="4"/>
        <v>40058.692030655242</v>
      </c>
      <c r="N44" s="4">
        <f>Input!J45</f>
        <v>9.7949338571428939</v>
      </c>
      <c r="O44">
        <f t="shared" si="7"/>
        <v>9.5569544285714656</v>
      </c>
      <c r="P44">
        <f t="shared" si="8"/>
        <v>0</v>
      </c>
      <c r="Q44">
        <f t="shared" si="9"/>
        <v>91.335377949791749</v>
      </c>
      <c r="R44">
        <f t="shared" si="5"/>
        <v>4.9701701165934233</v>
      </c>
    </row>
    <row r="45" spans="1:18" x14ac:dyDescent="0.25">
      <c r="A45">
        <f>Input!G46</f>
        <v>42</v>
      </c>
      <c r="B45">
        <f t="shared" si="0"/>
        <v>42</v>
      </c>
      <c r="C45">
        <f t="shared" si="1"/>
        <v>1.739274941520501E+18</v>
      </c>
      <c r="D45" s="4">
        <f t="shared" si="2"/>
        <v>1.4088003928014496E+17</v>
      </c>
      <c r="E45" s="4">
        <f>Input!I46</f>
        <v>260.83308357142863</v>
      </c>
      <c r="F45">
        <f t="shared" si="3"/>
        <v>260.07003814285719</v>
      </c>
      <c r="G45">
        <f t="shared" si="10"/>
        <v>56.070544748267977</v>
      </c>
      <c r="H45">
        <f t="shared" si="6"/>
        <v>41615.793305249041</v>
      </c>
      <c r="I45">
        <f t="shared" si="4"/>
        <v>40058.692030655242</v>
      </c>
      <c r="N45" s="4">
        <f>Input!J46</f>
        <v>9.4927377142857381</v>
      </c>
      <c r="O45">
        <f t="shared" si="7"/>
        <v>9.2547582857143098</v>
      </c>
      <c r="P45">
        <f t="shared" si="8"/>
        <v>0</v>
      </c>
      <c r="Q45">
        <f t="shared" si="9"/>
        <v>85.650550926997667</v>
      </c>
      <c r="R45">
        <f t="shared" si="5"/>
        <v>3.714067816317173</v>
      </c>
    </row>
    <row r="46" spans="1:18" x14ac:dyDescent="0.25">
      <c r="A46">
        <f>Input!G47</f>
        <v>43</v>
      </c>
      <c r="B46">
        <f t="shared" si="0"/>
        <v>43</v>
      </c>
      <c r="C46">
        <f t="shared" si="1"/>
        <v>4.7278394682293463E+18</v>
      </c>
      <c r="D46" s="4">
        <f t="shared" si="2"/>
        <v>3.8295165076781453E+17</v>
      </c>
      <c r="E46" s="4">
        <f>Input!I47</f>
        <v>270.39381542857143</v>
      </c>
      <c r="F46">
        <f t="shared" si="3"/>
        <v>269.63076999999998</v>
      </c>
      <c r="G46">
        <f t="shared" si="10"/>
        <v>56.070544748267977</v>
      </c>
      <c r="H46">
        <f t="shared" si="6"/>
        <v>45607.96980957051</v>
      </c>
      <c r="I46">
        <f t="shared" si="4"/>
        <v>40058.692030655242</v>
      </c>
      <c r="N46" s="4">
        <f>Input!J47</f>
        <v>9.5607318571427982</v>
      </c>
      <c r="O46">
        <f t="shared" si="7"/>
        <v>9.3227524285713699</v>
      </c>
      <c r="P46">
        <f t="shared" si="8"/>
        <v>0</v>
      </c>
      <c r="Q46">
        <f t="shared" si="9"/>
        <v>86.913712844433377</v>
      </c>
      <c r="R46">
        <f t="shared" si="5"/>
        <v>3.9807665141683382</v>
      </c>
    </row>
    <row r="47" spans="1:18" x14ac:dyDescent="0.25">
      <c r="A47">
        <f>Input!G48</f>
        <v>44</v>
      </c>
      <c r="B47">
        <f t="shared" si="0"/>
        <v>44</v>
      </c>
      <c r="C47">
        <f t="shared" si="1"/>
        <v>1.2851600114359308E+19</v>
      </c>
      <c r="D47" s="4">
        <f t="shared" si="2"/>
        <v>1.0409705134605446E+18</v>
      </c>
      <c r="E47" s="4">
        <f>Input!I48</f>
        <v>279.19527928571432</v>
      </c>
      <c r="F47">
        <f t="shared" si="3"/>
        <v>278.43223385714288</v>
      </c>
      <c r="G47">
        <f t="shared" si="10"/>
        <v>56.070544748267977</v>
      </c>
      <c r="H47">
        <f t="shared" si="6"/>
        <v>49444.720783351928</v>
      </c>
      <c r="I47">
        <f t="shared" si="4"/>
        <v>40058.692030655242</v>
      </c>
      <c r="N47" s="4">
        <f>Input!J48</f>
        <v>8.8014638571428918</v>
      </c>
      <c r="O47">
        <f t="shared" si="7"/>
        <v>8.5634844285714635</v>
      </c>
      <c r="P47">
        <f t="shared" si="8"/>
        <v>0</v>
      </c>
      <c r="Q47">
        <f t="shared" si="9"/>
        <v>73.333265558385932</v>
      </c>
      <c r="R47">
        <f t="shared" si="5"/>
        <v>1.527492893622316</v>
      </c>
    </row>
    <row r="48" spans="1:18" x14ac:dyDescent="0.25">
      <c r="A48">
        <f>Input!G49</f>
        <v>45</v>
      </c>
      <c r="B48">
        <f t="shared" si="0"/>
        <v>45</v>
      </c>
      <c r="C48">
        <f t="shared" si="1"/>
        <v>3.4934271057485095E+19</v>
      </c>
      <c r="D48" s="4">
        <f t="shared" si="2"/>
        <v>2.8296512307014804E+18</v>
      </c>
      <c r="E48" s="4">
        <f>Input!I49</f>
        <v>287.91741671428576</v>
      </c>
      <c r="F48">
        <f t="shared" si="3"/>
        <v>287.15437128571432</v>
      </c>
      <c r="G48">
        <f t="shared" si="10"/>
        <v>56.070544748267977</v>
      </c>
      <c r="H48">
        <f t="shared" si="6"/>
        <v>53399.734887188584</v>
      </c>
      <c r="I48">
        <f t="shared" si="4"/>
        <v>40058.692030655242</v>
      </c>
      <c r="N48" s="4">
        <f>Input!J49</f>
        <v>8.7221374285714433</v>
      </c>
      <c r="O48">
        <f t="shared" si="7"/>
        <v>8.484158000000015</v>
      </c>
      <c r="P48">
        <f t="shared" si="8"/>
        <v>0</v>
      </c>
      <c r="Q48">
        <f t="shared" si="9"/>
        <v>71.980936968964258</v>
      </c>
      <c r="R48">
        <f t="shared" si="5"/>
        <v>1.3377036802557549</v>
      </c>
    </row>
    <row r="49" spans="1:18" x14ac:dyDescent="0.25">
      <c r="A49">
        <f>Input!G50</f>
        <v>46</v>
      </c>
      <c r="B49">
        <f t="shared" si="0"/>
        <v>46</v>
      </c>
      <c r="C49">
        <f t="shared" si="1"/>
        <v>9.4961194206024483E+19</v>
      </c>
      <c r="D49" s="4">
        <f t="shared" si="2"/>
        <v>7.6917895212926075E+18</v>
      </c>
      <c r="E49" s="4">
        <f>Input!I50</f>
        <v>296.83975914285713</v>
      </c>
      <c r="F49">
        <f t="shared" si="3"/>
        <v>296.07671371428569</v>
      </c>
      <c r="G49">
        <f t="shared" si="10"/>
        <v>56.070544748267977</v>
      </c>
      <c r="H49">
        <f t="shared" si="6"/>
        <v>57602.961141744636</v>
      </c>
      <c r="I49">
        <f t="shared" si="4"/>
        <v>40058.692030655242</v>
      </c>
      <c r="N49" s="4">
        <f>Input!J50</f>
        <v>8.9223424285713691</v>
      </c>
      <c r="O49">
        <f t="shared" si="7"/>
        <v>8.6843629999999408</v>
      </c>
      <c r="P49">
        <f t="shared" si="8"/>
        <v>0</v>
      </c>
      <c r="Q49">
        <f t="shared" si="9"/>
        <v>75.418160715767968</v>
      </c>
      <c r="R49">
        <f t="shared" si="5"/>
        <v>1.8408964871263227</v>
      </c>
    </row>
    <row r="50" spans="1:18" x14ac:dyDescent="0.25">
      <c r="A50">
        <f>Input!G51</f>
        <v>47</v>
      </c>
      <c r="B50">
        <f t="shared" si="0"/>
        <v>47</v>
      </c>
      <c r="C50">
        <f t="shared" si="1"/>
        <v>2.5813128861900675E+20</v>
      </c>
      <c r="D50" s="4">
        <f t="shared" si="2"/>
        <v>2.0908451684061397E+19</v>
      </c>
      <c r="E50" s="4">
        <f>Input!I51</f>
        <v>306.17384385714286</v>
      </c>
      <c r="F50">
        <f t="shared" si="3"/>
        <v>305.41079842857141</v>
      </c>
      <c r="G50">
        <f t="shared" si="10"/>
        <v>56.070544748267977</v>
      </c>
      <c r="H50">
        <f t="shared" si="6"/>
        <v>62170.562105358062</v>
      </c>
      <c r="I50">
        <f t="shared" si="4"/>
        <v>40058.692030655242</v>
      </c>
      <c r="N50" s="4">
        <f>Input!J51</f>
        <v>9.3340847142857228</v>
      </c>
      <c r="O50">
        <f t="shared" si="7"/>
        <v>9.0961052857142946</v>
      </c>
      <c r="P50">
        <f t="shared" si="8"/>
        <v>0</v>
      </c>
      <c r="Q50">
        <f t="shared" si="9"/>
        <v>82.739131368799534</v>
      </c>
      <c r="R50">
        <f t="shared" si="5"/>
        <v>3.1277291038193442</v>
      </c>
    </row>
    <row r="51" spans="1:18" x14ac:dyDescent="0.25">
      <c r="A51">
        <f>Input!G52</f>
        <v>48</v>
      </c>
      <c r="B51">
        <f t="shared" si="0"/>
        <v>48</v>
      </c>
      <c r="C51">
        <f t="shared" si="1"/>
        <v>7.0167359120976314E+20</v>
      </c>
      <c r="D51" s="4">
        <f t="shared" si="2"/>
        <v>5.6835064273998012E+19</v>
      </c>
      <c r="E51" s="4">
        <f>Input!I52</f>
        <v>315.11129614285721</v>
      </c>
      <c r="F51">
        <f t="shared" si="3"/>
        <v>314.34825071428577</v>
      </c>
      <c r="G51">
        <f t="shared" si="10"/>
        <v>56.070544748267977</v>
      </c>
      <c r="H51">
        <f t="shared" si="6"/>
        <v>66707.373399068732</v>
      </c>
      <c r="I51">
        <f t="shared" si="4"/>
        <v>40058.692030655242</v>
      </c>
      <c r="N51" s="4">
        <f>Input!J52</f>
        <v>8.9374522857143575</v>
      </c>
      <c r="O51">
        <f t="shared" si="7"/>
        <v>8.6994728571429292</v>
      </c>
      <c r="P51">
        <f t="shared" si="8"/>
        <v>0</v>
      </c>
      <c r="Q51">
        <f t="shared" si="9"/>
        <v>75.680827992166556</v>
      </c>
      <c r="R51">
        <f t="shared" si="5"/>
        <v>1.8821267946404459</v>
      </c>
    </row>
    <row r="52" spans="1:18" x14ac:dyDescent="0.25">
      <c r="A52">
        <f>Input!G53</f>
        <v>49</v>
      </c>
      <c r="B52">
        <f t="shared" si="0"/>
        <v>49</v>
      </c>
      <c r="C52">
        <f t="shared" si="1"/>
        <v>1.9073465724950998E+21</v>
      </c>
      <c r="D52" s="4">
        <f t="shared" si="2"/>
        <v>1.5449372243531068E+20</v>
      </c>
      <c r="E52" s="4">
        <f>Input!I53</f>
        <v>323.47079814285723</v>
      </c>
      <c r="F52">
        <f t="shared" si="3"/>
        <v>322.70775271428579</v>
      </c>
      <c r="G52">
        <f t="shared" si="10"/>
        <v>56.070544748267977</v>
      </c>
      <c r="H52">
        <f t="shared" si="6"/>
        <v>71095.40067191342</v>
      </c>
      <c r="I52">
        <f t="shared" si="4"/>
        <v>40058.692030655242</v>
      </c>
      <c r="N52" s="4">
        <f>Input!J53</f>
        <v>8.3595020000000204</v>
      </c>
      <c r="O52">
        <f t="shared" si="7"/>
        <v>8.1215225714285921</v>
      </c>
      <c r="P52">
        <f t="shared" si="8"/>
        <v>0</v>
      </c>
      <c r="Q52">
        <f t="shared" si="9"/>
        <v>65.959128878224092</v>
      </c>
      <c r="R52">
        <f t="shared" si="5"/>
        <v>0.63036609397285626</v>
      </c>
    </row>
    <row r="53" spans="1:18" x14ac:dyDescent="0.25">
      <c r="A53">
        <f>Input!G54</f>
        <v>50</v>
      </c>
      <c r="B53">
        <f t="shared" si="0"/>
        <v>50</v>
      </c>
      <c r="C53">
        <f t="shared" si="1"/>
        <v>5.184705528587072E+21</v>
      </c>
      <c r="D53" s="4">
        <f t="shared" si="2"/>
        <v>4.1995747830690048E+20</v>
      </c>
      <c r="E53" s="4">
        <f>Input!I54</f>
        <v>331.41100300000005</v>
      </c>
      <c r="F53">
        <f t="shared" si="3"/>
        <v>330.64795757142861</v>
      </c>
      <c r="G53">
        <f t="shared" si="10"/>
        <v>56.070544748267977</v>
      </c>
      <c r="H53">
        <f t="shared" si="6"/>
        <v>75392.755632660366</v>
      </c>
      <c r="I53">
        <f t="shared" si="4"/>
        <v>40058.692030655242</v>
      </c>
      <c r="N53" s="4">
        <f>Input!J54</f>
        <v>7.9402048571428168</v>
      </c>
      <c r="O53">
        <f t="shared" si="7"/>
        <v>7.7022254285713885</v>
      </c>
      <c r="P53">
        <f t="shared" si="8"/>
        <v>0</v>
      </c>
      <c r="Q53">
        <f t="shared" si="9"/>
        <v>59.324276552531707</v>
      </c>
      <c r="R53">
        <f t="shared" si="5"/>
        <v>0.14036924226494576</v>
      </c>
    </row>
    <row r="54" spans="1:18" x14ac:dyDescent="0.25">
      <c r="A54">
        <f>Input!G55</f>
        <v>51</v>
      </c>
      <c r="B54">
        <f t="shared" si="0"/>
        <v>51</v>
      </c>
      <c r="C54">
        <f t="shared" si="1"/>
        <v>1.4093490824269389E+22</v>
      </c>
      <c r="D54" s="4">
        <f t="shared" si="2"/>
        <v>1.1415627820071314E+21</v>
      </c>
      <c r="E54" s="4">
        <f>Input!I55</f>
        <v>339.25299414285712</v>
      </c>
      <c r="F54">
        <f t="shared" si="3"/>
        <v>338.48994871428567</v>
      </c>
      <c r="G54">
        <f t="shared" si="10"/>
        <v>56.070544748267977</v>
      </c>
      <c r="H54">
        <f t="shared" si="6"/>
        <v>79760.719736520681</v>
      </c>
      <c r="I54">
        <f t="shared" si="4"/>
        <v>40058.692030655242</v>
      </c>
      <c r="N54" s="4">
        <f>Input!J55</f>
        <v>7.8419911428570686</v>
      </c>
      <c r="O54">
        <f t="shared" si="7"/>
        <v>7.6040117142856403</v>
      </c>
      <c r="P54">
        <f t="shared" si="8"/>
        <v>0</v>
      </c>
      <c r="Q54">
        <f t="shared" si="9"/>
        <v>57.820994150993243</v>
      </c>
      <c r="R54">
        <f t="shared" si="5"/>
        <v>7.6421904487355641E-2</v>
      </c>
    </row>
    <row r="55" spans="1:18" x14ac:dyDescent="0.25">
      <c r="A55">
        <f>Input!G56</f>
        <v>52</v>
      </c>
      <c r="B55">
        <f t="shared" si="0"/>
        <v>52</v>
      </c>
      <c r="C55">
        <f t="shared" si="1"/>
        <v>3.8310080007165769E+22</v>
      </c>
      <c r="D55" s="4">
        <f t="shared" si="2"/>
        <v>3.1030893663751394E+21</v>
      </c>
      <c r="E55" s="4">
        <f>Input!I56</f>
        <v>347.20075385714284</v>
      </c>
      <c r="F55">
        <f t="shared" si="3"/>
        <v>346.4377084285714</v>
      </c>
      <c r="G55">
        <f t="shared" si="10"/>
        <v>56.070544748267977</v>
      </c>
      <c r="H55">
        <f t="shared" si="6"/>
        <v>84313.089743744116</v>
      </c>
      <c r="I55">
        <f t="shared" si="4"/>
        <v>40058.692030655242</v>
      </c>
      <c r="N55" s="4">
        <f>Input!J56</f>
        <v>7.9477597142857235</v>
      </c>
      <c r="O55">
        <f t="shared" si="7"/>
        <v>7.7097802857142952</v>
      </c>
      <c r="P55">
        <f t="shared" si="8"/>
        <v>0</v>
      </c>
      <c r="Q55">
        <f t="shared" si="9"/>
        <v>59.440712053988797</v>
      </c>
      <c r="R55">
        <f t="shared" si="5"/>
        <v>0.14608730607526665</v>
      </c>
    </row>
    <row r="56" spans="1:18" x14ac:dyDescent="0.25">
      <c r="A56">
        <f>Input!G57</f>
        <v>53</v>
      </c>
      <c r="B56">
        <f t="shared" si="0"/>
        <v>53</v>
      </c>
      <c r="C56">
        <f t="shared" si="1"/>
        <v>1.0413759433029089E+23</v>
      </c>
      <c r="D56" s="4">
        <f t="shared" si="2"/>
        <v>8.4350714367020347E+21</v>
      </c>
      <c r="E56" s="4">
        <f>Input!I57</f>
        <v>355.56025585714281</v>
      </c>
      <c r="F56">
        <f t="shared" si="3"/>
        <v>354.79721042857136</v>
      </c>
      <c r="G56">
        <f t="shared" si="10"/>
        <v>56.070544748267977</v>
      </c>
      <c r="H56">
        <f t="shared" si="6"/>
        <v>89237.620788471744</v>
      </c>
      <c r="I56">
        <f t="shared" si="4"/>
        <v>40058.692030655242</v>
      </c>
      <c r="N56" s="4">
        <f>Input!J57</f>
        <v>8.3595019999999636</v>
      </c>
      <c r="O56">
        <f t="shared" si="7"/>
        <v>8.1215225714285353</v>
      </c>
      <c r="P56">
        <f t="shared" si="8"/>
        <v>0</v>
      </c>
      <c r="Q56">
        <f t="shared" si="9"/>
        <v>65.959128878223169</v>
      </c>
      <c r="R56">
        <f t="shared" si="5"/>
        <v>0.630366093972766</v>
      </c>
    </row>
    <row r="57" spans="1:18" x14ac:dyDescent="0.25">
      <c r="A57">
        <f>Input!G58</f>
        <v>54</v>
      </c>
      <c r="B57">
        <f t="shared" si="0"/>
        <v>54</v>
      </c>
      <c r="C57">
        <f t="shared" si="1"/>
        <v>2.8307533032746939E+23</v>
      </c>
      <c r="D57" s="4">
        <f t="shared" si="2"/>
        <v>2.2928901408141072E+22</v>
      </c>
      <c r="E57" s="4">
        <f>Input!I58</f>
        <v>363.49290585714289</v>
      </c>
      <c r="F57">
        <f t="shared" si="3"/>
        <v>362.72986042857144</v>
      </c>
      <c r="G57">
        <f t="shared" si="10"/>
        <v>56.070544748267977</v>
      </c>
      <c r="H57">
        <f t="shared" si="6"/>
        <v>94039.935893512011</v>
      </c>
      <c r="I57">
        <f t="shared" si="4"/>
        <v>40058.692030655242</v>
      </c>
      <c r="N57" s="4">
        <f>Input!J58</f>
        <v>7.9326500000000806</v>
      </c>
      <c r="O57">
        <f t="shared" si="7"/>
        <v>7.6946705714286523</v>
      </c>
      <c r="P57">
        <f t="shared" si="8"/>
        <v>0</v>
      </c>
      <c r="Q57">
        <f t="shared" si="9"/>
        <v>59.20795520281014</v>
      </c>
      <c r="R57">
        <f t="shared" si="5"/>
        <v>0.13476533018764955</v>
      </c>
    </row>
    <row r="58" spans="1:18" x14ac:dyDescent="0.25">
      <c r="A58">
        <f>Input!G59</f>
        <v>55</v>
      </c>
      <c r="B58">
        <f t="shared" si="0"/>
        <v>55</v>
      </c>
      <c r="C58">
        <f t="shared" si="1"/>
        <v>7.6947852651420175E+23</v>
      </c>
      <c r="D58" s="4">
        <f t="shared" si="2"/>
        <v>6.232721604427889E+22</v>
      </c>
      <c r="E58" s="4">
        <f>Input!I59</f>
        <v>371.68997742857147</v>
      </c>
      <c r="F58">
        <f t="shared" si="3"/>
        <v>370.92693200000002</v>
      </c>
      <c r="G58">
        <f t="shared" si="10"/>
        <v>56.070544748267977</v>
      </c>
      <c r="H58">
        <f t="shared" si="6"/>
        <v>99134.544593212646</v>
      </c>
      <c r="I58">
        <f t="shared" si="4"/>
        <v>40058.692030655242</v>
      </c>
      <c r="N58" s="4">
        <f>Input!J59</f>
        <v>8.1970715714285802</v>
      </c>
      <c r="O58">
        <f t="shared" si="7"/>
        <v>7.9590921428571519</v>
      </c>
      <c r="P58">
        <f t="shared" si="8"/>
        <v>0</v>
      </c>
      <c r="Q58">
        <f t="shared" si="9"/>
        <v>63.347147738490449</v>
      </c>
      <c r="R58">
        <f t="shared" si="5"/>
        <v>0.39882451876249714</v>
      </c>
    </row>
    <row r="59" spans="1:18" x14ac:dyDescent="0.25">
      <c r="A59">
        <f>Input!G60</f>
        <v>56</v>
      </c>
      <c r="B59">
        <f t="shared" si="0"/>
        <v>56</v>
      </c>
      <c r="C59">
        <f t="shared" si="1"/>
        <v>2.0916594960129961E+24</v>
      </c>
      <c r="D59" s="4">
        <f t="shared" si="2"/>
        <v>1.6942293879160435E+23</v>
      </c>
      <c r="E59" s="4">
        <f>Input!I60</f>
        <v>380.23079714285717</v>
      </c>
      <c r="F59">
        <f t="shared" si="3"/>
        <v>379.46775171428573</v>
      </c>
      <c r="G59">
        <f t="shared" si="10"/>
        <v>56.070544748267977</v>
      </c>
      <c r="H59">
        <f t="shared" si="6"/>
        <v>104585.75347342131</v>
      </c>
      <c r="I59">
        <f t="shared" si="4"/>
        <v>40058.692030655242</v>
      </c>
      <c r="N59" s="4">
        <f>Input!J60</f>
        <v>8.5408197142857034</v>
      </c>
      <c r="O59">
        <f t="shared" si="7"/>
        <v>8.3028402857142751</v>
      </c>
      <c r="P59">
        <f t="shared" si="8"/>
        <v>0</v>
      </c>
      <c r="Q59">
        <f t="shared" si="9"/>
        <v>68.937156810079912</v>
      </c>
      <c r="R59">
        <f t="shared" si="5"/>
        <v>0.95115877360045531</v>
      </c>
    </row>
    <row r="60" spans="1:18" x14ac:dyDescent="0.25">
      <c r="A60">
        <f>Input!G61</f>
        <v>57</v>
      </c>
      <c r="B60">
        <f t="shared" si="0"/>
        <v>57</v>
      </c>
      <c r="C60">
        <f t="shared" si="1"/>
        <v>5.685719999335932E+24</v>
      </c>
      <c r="D60" s="4">
        <f t="shared" si="2"/>
        <v>4.6053929584134719E+23</v>
      </c>
      <c r="E60" s="4">
        <f>Input!I61</f>
        <v>388.8282785714286</v>
      </c>
      <c r="F60">
        <f t="shared" si="3"/>
        <v>388.06523314285715</v>
      </c>
      <c r="G60">
        <f t="shared" si="10"/>
        <v>56.070544748267977</v>
      </c>
      <c r="H60">
        <f t="shared" si="6"/>
        <v>110220.47312222036</v>
      </c>
      <c r="I60">
        <f t="shared" si="4"/>
        <v>40058.692030655242</v>
      </c>
      <c r="N60" s="4">
        <f>Input!J61</f>
        <v>8.5974814285714274</v>
      </c>
      <c r="O60">
        <f t="shared" si="7"/>
        <v>8.3595019999999991</v>
      </c>
      <c r="P60">
        <f t="shared" si="8"/>
        <v>0</v>
      </c>
      <c r="Q60">
        <f t="shared" si="9"/>
        <v>69.881273688003986</v>
      </c>
      <c r="R60">
        <f t="shared" si="5"/>
        <v>1.0648906819981596</v>
      </c>
    </row>
    <row r="61" spans="1:18" x14ac:dyDescent="0.25">
      <c r="A61">
        <f>Input!G62</f>
        <v>58</v>
      </c>
      <c r="B61">
        <f t="shared" si="0"/>
        <v>58</v>
      </c>
      <c r="C61">
        <f t="shared" si="1"/>
        <v>1.5455389355901039E+25</v>
      </c>
      <c r="D61" s="4">
        <f t="shared" si="2"/>
        <v>1.2518755991768583E+24</v>
      </c>
      <c r="E61" s="4">
        <f>Input!I62</f>
        <v>397.52775128571426</v>
      </c>
      <c r="F61">
        <f t="shared" si="3"/>
        <v>396.76470585714281</v>
      </c>
      <c r="G61">
        <f t="shared" si="10"/>
        <v>56.070544748267977</v>
      </c>
      <c r="H61">
        <f t="shared" si="6"/>
        <v>116072.51141367995</v>
      </c>
      <c r="I61">
        <f t="shared" si="4"/>
        <v>40058.692030655242</v>
      </c>
      <c r="N61" s="4">
        <f>Input!J62</f>
        <v>8.6994727142856618</v>
      </c>
      <c r="O61">
        <f t="shared" si="7"/>
        <v>8.4614932857142335</v>
      </c>
      <c r="P61">
        <f t="shared" si="8"/>
        <v>0</v>
      </c>
      <c r="Q61">
        <f t="shared" si="9"/>
        <v>71.596868624187053</v>
      </c>
      <c r="R61">
        <f t="shared" si="5"/>
        <v>1.285789742008125</v>
      </c>
    </row>
    <row r="62" spans="1:18" x14ac:dyDescent="0.25">
      <c r="A62">
        <f>Input!G63</f>
        <v>59</v>
      </c>
      <c r="B62">
        <f t="shared" si="0"/>
        <v>59</v>
      </c>
      <c r="C62">
        <f t="shared" si="1"/>
        <v>4.2012104037905144E+25</v>
      </c>
      <c r="D62" s="4">
        <f t="shared" si="2"/>
        <v>3.4029506927337337E+24</v>
      </c>
      <c r="E62" s="4">
        <f>Input!I63</f>
        <v>406.29144057142861</v>
      </c>
      <c r="F62">
        <f t="shared" si="3"/>
        <v>405.52839514285716</v>
      </c>
      <c r="G62">
        <f t="shared" si="10"/>
        <v>56.070544748267977</v>
      </c>
      <c r="H62">
        <f t="shared" si="6"/>
        <v>122120.78920240706</v>
      </c>
      <c r="I62">
        <f t="shared" si="4"/>
        <v>40058.692030655242</v>
      </c>
      <c r="N62" s="4">
        <f>Input!J63</f>
        <v>8.7636892857143494</v>
      </c>
      <c r="O62">
        <f t="shared" si="7"/>
        <v>8.5257098571429211</v>
      </c>
      <c r="P62">
        <f t="shared" si="8"/>
        <v>0</v>
      </c>
      <c r="Q62">
        <f t="shared" si="9"/>
        <v>72.687728568183971</v>
      </c>
      <c r="R62">
        <f t="shared" si="5"/>
        <v>1.4355472788310595</v>
      </c>
    </row>
    <row r="63" spans="1:18" x14ac:dyDescent="0.25">
      <c r="A63">
        <f>Input!G64</f>
        <v>60</v>
      </c>
      <c r="B63">
        <f t="shared" si="0"/>
        <v>60</v>
      </c>
      <c r="C63">
        <f t="shared" si="1"/>
        <v>1.1420073898156842E+26</v>
      </c>
      <c r="D63" s="4">
        <f t="shared" si="2"/>
        <v>9.2501790312002279E+24</v>
      </c>
      <c r="E63" s="4">
        <f>Input!I64</f>
        <v>415.69729685714282</v>
      </c>
      <c r="F63">
        <f t="shared" si="3"/>
        <v>414.93425142857137</v>
      </c>
      <c r="G63">
        <f t="shared" si="10"/>
        <v>56.070544748267977</v>
      </c>
      <c r="H63">
        <f t="shared" si="6"/>
        <v>128783.15997232682</v>
      </c>
      <c r="I63">
        <f t="shared" si="4"/>
        <v>40058.692030655242</v>
      </c>
      <c r="N63" s="4">
        <f>Input!J64</f>
        <v>9.4058562857142078</v>
      </c>
      <c r="O63">
        <f t="shared" si="7"/>
        <v>9.1678768571427796</v>
      </c>
      <c r="P63">
        <f t="shared" si="8"/>
        <v>0</v>
      </c>
      <c r="Q63">
        <f t="shared" si="9"/>
        <v>84.049966067734175</v>
      </c>
      <c r="R63">
        <f t="shared" si="5"/>
        <v>3.3867418643464773</v>
      </c>
    </row>
    <row r="64" spans="1:18" x14ac:dyDescent="0.25">
      <c r="A64">
        <f>Input!G65</f>
        <v>61</v>
      </c>
      <c r="B64">
        <f t="shared" si="0"/>
        <v>61</v>
      </c>
      <c r="C64">
        <f t="shared" si="1"/>
        <v>3.1042979357019199E+26</v>
      </c>
      <c r="D64" s="4">
        <f t="shared" si="2"/>
        <v>2.5144593570504476E+25</v>
      </c>
      <c r="E64" s="4">
        <f>Input!I65</f>
        <v>425.00493942857145</v>
      </c>
      <c r="F64">
        <f t="shared" si="3"/>
        <v>424.241894</v>
      </c>
      <c r="G64">
        <f t="shared" si="10"/>
        <v>56.070544748267977</v>
      </c>
      <c r="H64">
        <f t="shared" si="6"/>
        <v>135550.14240984083</v>
      </c>
      <c r="I64">
        <f t="shared" si="4"/>
        <v>40058.692030655242</v>
      </c>
      <c r="N64" s="4">
        <f>Input!J65</f>
        <v>9.3076425714286302</v>
      </c>
      <c r="O64">
        <f t="shared" si="7"/>
        <v>9.0696631428572019</v>
      </c>
      <c r="P64">
        <f t="shared" si="8"/>
        <v>0</v>
      </c>
      <c r="Q64">
        <f t="shared" si="9"/>
        <v>82.258789524902383</v>
      </c>
      <c r="R64">
        <f t="shared" si="5"/>
        <v>3.0349003852730627</v>
      </c>
    </row>
    <row r="65" spans="1:18" x14ac:dyDescent="0.25">
      <c r="A65">
        <f>Input!G66</f>
        <v>62</v>
      </c>
      <c r="B65">
        <f t="shared" si="0"/>
        <v>62</v>
      </c>
      <c r="C65">
        <f t="shared" si="1"/>
        <v>8.4383566687414538E+26</v>
      </c>
      <c r="D65" s="4">
        <f t="shared" si="2"/>
        <v>6.8350091786690452E+25</v>
      </c>
      <c r="E65" s="4">
        <f>Input!I66</f>
        <v>434.70543700000002</v>
      </c>
      <c r="F65">
        <f t="shared" si="3"/>
        <v>433.94239157142857</v>
      </c>
      <c r="G65">
        <f t="shared" si="10"/>
        <v>56.070544748267977</v>
      </c>
      <c r="H65">
        <f t="shared" si="6"/>
        <v>142787.13262154613</v>
      </c>
      <c r="I65">
        <f t="shared" si="4"/>
        <v>40058.692030655242</v>
      </c>
      <c r="N65" s="4">
        <f>Input!J66</f>
        <v>9.7004975714285706</v>
      </c>
      <c r="O65">
        <f t="shared" si="7"/>
        <v>9.4625181428571423</v>
      </c>
      <c r="P65">
        <f t="shared" si="8"/>
        <v>0</v>
      </c>
      <c r="Q65">
        <f t="shared" si="9"/>
        <v>89.539249603900586</v>
      </c>
      <c r="R65">
        <f t="shared" si="5"/>
        <v>4.5580181156401656</v>
      </c>
    </row>
    <row r="66" spans="1:18" x14ac:dyDescent="0.25">
      <c r="A66">
        <f>Input!G67</f>
        <v>63</v>
      </c>
      <c r="B66">
        <f t="shared" si="0"/>
        <v>63</v>
      </c>
      <c r="C66">
        <f t="shared" si="1"/>
        <v>2.29378315946961E+27</v>
      </c>
      <c r="D66" s="4">
        <f t="shared" si="2"/>
        <v>1.8579481247726853E+26</v>
      </c>
      <c r="E66" s="4">
        <f>Input!I67</f>
        <v>444.71568571428571</v>
      </c>
      <c r="F66">
        <f t="shared" si="3"/>
        <v>443.95264028571427</v>
      </c>
      <c r="G66">
        <f t="shared" si="10"/>
        <v>56.070544748267977</v>
      </c>
      <c r="H66">
        <f t="shared" si="6"/>
        <v>150452.5200385206</v>
      </c>
      <c r="I66">
        <f t="shared" si="4"/>
        <v>40058.692030655242</v>
      </c>
      <c r="N66" s="4">
        <f>Input!J67</f>
        <v>10.010248714285694</v>
      </c>
      <c r="O66">
        <f t="shared" si="7"/>
        <v>9.7722692857142661</v>
      </c>
      <c r="P66">
        <f t="shared" si="8"/>
        <v>0</v>
      </c>
      <c r="Q66">
        <f t="shared" si="9"/>
        <v>95.49724699251442</v>
      </c>
      <c r="R66">
        <f t="shared" si="5"/>
        <v>5.9765712505001396</v>
      </c>
    </row>
    <row r="67" spans="1:18" x14ac:dyDescent="0.25">
      <c r="A67">
        <f>Input!G68</f>
        <v>64</v>
      </c>
      <c r="B67">
        <f t="shared" si="0"/>
        <v>64</v>
      </c>
      <c r="C67">
        <f t="shared" si="1"/>
        <v>6.2351490808116167E+27</v>
      </c>
      <c r="D67" s="4">
        <f t="shared" si="2"/>
        <v>5.0504266257891488E+26</v>
      </c>
      <c r="E67" s="4">
        <f>Input!I68</f>
        <v>454.55972657142854</v>
      </c>
      <c r="F67">
        <f t="shared" si="3"/>
        <v>453.7966811428571</v>
      </c>
      <c r="G67">
        <f t="shared" si="10"/>
        <v>56.070544748267977</v>
      </c>
      <c r="H67">
        <f t="shared" si="6"/>
        <v>158186.0795713673</v>
      </c>
      <c r="I67">
        <f t="shared" si="4"/>
        <v>40058.692030655242</v>
      </c>
      <c r="N67" s="4">
        <f>Input!J68</f>
        <v>9.8440408571428293</v>
      </c>
      <c r="O67">
        <f t="shared" si="7"/>
        <v>9.606061428571401</v>
      </c>
      <c r="P67">
        <f t="shared" si="8"/>
        <v>0</v>
      </c>
      <c r="Q67">
        <f t="shared" si="9"/>
        <v>92.27641616948722</v>
      </c>
      <c r="R67">
        <f t="shared" si="5"/>
        <v>5.1915387108192013</v>
      </c>
    </row>
    <row r="68" spans="1:18" x14ac:dyDescent="0.25">
      <c r="A68">
        <f>Input!G69</f>
        <v>65</v>
      </c>
      <c r="B68">
        <f t="shared" ref="B68:B84" si="11">A68-$A$3</f>
        <v>65</v>
      </c>
      <c r="C68">
        <f t="shared" ref="C68:C84" si="12">EXP(B68)</f>
        <v>1.6948892444103338E+28</v>
      </c>
      <c r="D68" s="4">
        <f t="shared" ref="D68:D84" si="13">((C68-$Z$3)/$AA$3)</f>
        <v>1.3728482922848374E+27</v>
      </c>
      <c r="E68" s="4">
        <f>Input!I69</f>
        <v>464.12801328571419</v>
      </c>
      <c r="F68">
        <f t="shared" ref="F68:F84" si="14">E68-$E$3</f>
        <v>463.36496785714274</v>
      </c>
      <c r="G68">
        <f t="shared" si="10"/>
        <v>56.070544748267977</v>
      </c>
      <c r="H68">
        <f t="shared" si="6"/>
        <v>165888.7470955911</v>
      </c>
      <c r="I68">
        <f t="shared" ref="I68:I84" si="15">(G68-$J$4)^2</f>
        <v>40058.692030655242</v>
      </c>
      <c r="N68" s="4">
        <f>Input!J69</f>
        <v>9.568286714285648</v>
      </c>
      <c r="O68">
        <f t="shared" si="7"/>
        <v>9.3303072857142197</v>
      </c>
      <c r="P68">
        <f t="shared" si="8"/>
        <v>0</v>
      </c>
      <c r="Q68">
        <f t="shared" si="9"/>
        <v>87.054634045851856</v>
      </c>
      <c r="R68">
        <f t="shared" ref="R68:R84" si="16">(O68-$S$4)^2</f>
        <v>4.0109702779408778</v>
      </c>
    </row>
    <row r="69" spans="1:18" x14ac:dyDescent="0.25">
      <c r="A69">
        <f>Input!G70</f>
        <v>66</v>
      </c>
      <c r="B69">
        <f t="shared" si="11"/>
        <v>66</v>
      </c>
      <c r="C69">
        <f t="shared" si="12"/>
        <v>4.6071866343312918E+28</v>
      </c>
      <c r="D69" s="4">
        <f t="shared" si="13"/>
        <v>3.7317885661489057E+27</v>
      </c>
      <c r="E69" s="4">
        <f>Input!I70</f>
        <v>473.79451385714276</v>
      </c>
      <c r="F69">
        <f t="shared" si="14"/>
        <v>473.03146842857132</v>
      </c>
      <c r="G69">
        <f t="shared" si="10"/>
        <v>56.070544748267977</v>
      </c>
      <c r="H69">
        <f t="shared" ref="H69:H84" si="17">(F69-G69)^2</f>
        <v>173856.41187633172</v>
      </c>
      <c r="I69">
        <f t="shared" si="15"/>
        <v>40058.692030655242</v>
      </c>
      <c r="N69" s="4">
        <f>Input!J70</f>
        <v>9.6665005714285712</v>
      </c>
      <c r="O69">
        <f t="shared" ref="O69:O84" si="18">N69-$N$3</f>
        <v>9.4285211428571429</v>
      </c>
      <c r="P69">
        <f t="shared" ref="P69:P84" si="19">$Y$3*((1/$AA$3)*(1/SQRT(2*PI()))*EXP(-1*D69*D69/2))</f>
        <v>0</v>
      </c>
      <c r="Q69">
        <f t="shared" ref="Q69:Q84" si="20">(O69-P69)^2</f>
        <v>88.89701094130416</v>
      </c>
      <c r="R69">
        <f t="shared" si="16"/>
        <v>4.414010016041388</v>
      </c>
    </row>
    <row r="70" spans="1:18" x14ac:dyDescent="0.25">
      <c r="A70">
        <f>Input!G71</f>
        <v>67</v>
      </c>
      <c r="B70">
        <f t="shared" si="11"/>
        <v>67</v>
      </c>
      <c r="C70">
        <f t="shared" si="12"/>
        <v>1.2523631708422139E+29</v>
      </c>
      <c r="D70" s="4">
        <f t="shared" si="13"/>
        <v>1.0144053047013807E+28</v>
      </c>
      <c r="E70" s="4">
        <f>Input!I71</f>
        <v>482.66019457142858</v>
      </c>
      <c r="F70">
        <f t="shared" si="14"/>
        <v>481.89714914285713</v>
      </c>
      <c r="G70">
        <f t="shared" ref="G70:G84" si="21">G69+P70</f>
        <v>56.070544748267977</v>
      </c>
      <c r="H70">
        <f t="shared" si="17"/>
        <v>181328.29701022591</v>
      </c>
      <c r="I70">
        <f t="shared" si="15"/>
        <v>40058.692030655242</v>
      </c>
      <c r="N70" s="4">
        <f>Input!J71</f>
        <v>8.8656807142858156</v>
      </c>
      <c r="O70">
        <f t="shared" si="18"/>
        <v>8.6277012857143873</v>
      </c>
      <c r="P70">
        <f t="shared" si="19"/>
        <v>0</v>
      </c>
      <c r="Q70">
        <f t="shared" si="20"/>
        <v>74.437229475517697</v>
      </c>
      <c r="R70">
        <f t="shared" si="16"/>
        <v>1.6903502163999193</v>
      </c>
    </row>
    <row r="71" spans="1:18" x14ac:dyDescent="0.25">
      <c r="A71">
        <f>Input!G72</f>
        <v>68</v>
      </c>
      <c r="B71">
        <f t="shared" si="11"/>
        <v>68</v>
      </c>
      <c r="C71">
        <f t="shared" si="12"/>
        <v>3.4042760499317408E+29</v>
      </c>
      <c r="D71" s="4">
        <f t="shared" si="13"/>
        <v>2.757439506462224E+28</v>
      </c>
      <c r="E71" s="4">
        <f>Input!I72</f>
        <v>492.23603614285719</v>
      </c>
      <c r="F71">
        <f t="shared" si="14"/>
        <v>491.47299071428574</v>
      </c>
      <c r="G71">
        <f t="shared" si="21"/>
        <v>56.070544748267977</v>
      </c>
      <c r="H71">
        <f t="shared" si="17"/>
        <v>189575.28995319101</v>
      </c>
      <c r="I71">
        <f t="shared" si="15"/>
        <v>40058.692030655242</v>
      </c>
      <c r="N71" s="4">
        <f>Input!J72</f>
        <v>9.5758415714286116</v>
      </c>
      <c r="O71">
        <f t="shared" si="18"/>
        <v>9.3378621428571833</v>
      </c>
      <c r="P71">
        <f t="shared" si="19"/>
        <v>0</v>
      </c>
      <c r="Q71">
        <f t="shared" si="20"/>
        <v>87.195669399005354</v>
      </c>
      <c r="R71">
        <f t="shared" si="16"/>
        <v>4.0412881934467713</v>
      </c>
    </row>
    <row r="72" spans="1:18" x14ac:dyDescent="0.25">
      <c r="A72">
        <f>Input!G73</f>
        <v>69</v>
      </c>
      <c r="B72">
        <f t="shared" si="11"/>
        <v>69</v>
      </c>
      <c r="C72">
        <f t="shared" si="12"/>
        <v>9.2537817255877872E+29</v>
      </c>
      <c r="D72" s="4">
        <f t="shared" si="13"/>
        <v>7.49549770349134E+28</v>
      </c>
      <c r="E72" s="4">
        <f>Input!I73</f>
        <v>501.78543557142854</v>
      </c>
      <c r="F72">
        <f t="shared" si="14"/>
        <v>501.02239014285709</v>
      </c>
      <c r="G72">
        <f t="shared" si="21"/>
        <v>56.070544748267977</v>
      </c>
      <c r="H72">
        <f t="shared" si="17"/>
        <v>197982.14472005033</v>
      </c>
      <c r="I72">
        <f t="shared" si="15"/>
        <v>40058.692030655242</v>
      </c>
      <c r="N72" s="4">
        <f>Input!J73</f>
        <v>9.5493994285713484</v>
      </c>
      <c r="O72">
        <f t="shared" si="18"/>
        <v>9.3114199999999201</v>
      </c>
      <c r="P72">
        <f t="shared" si="19"/>
        <v>0</v>
      </c>
      <c r="Q72">
        <f t="shared" si="20"/>
        <v>86.702542416398515</v>
      </c>
      <c r="R72">
        <f t="shared" si="16"/>
        <v>3.9356743361933058</v>
      </c>
    </row>
    <row r="73" spans="1:18" x14ac:dyDescent="0.25">
      <c r="A73">
        <f>Input!G74</f>
        <v>70</v>
      </c>
      <c r="B73">
        <f t="shared" si="11"/>
        <v>70</v>
      </c>
      <c r="C73">
        <f t="shared" si="12"/>
        <v>2.5154386709191669E+30</v>
      </c>
      <c r="D73" s="4">
        <f t="shared" si="13"/>
        <v>2.0374875202657013E+29</v>
      </c>
      <c r="E73" s="4">
        <f>Input!I74</f>
        <v>511.61814400000009</v>
      </c>
      <c r="F73">
        <f t="shared" si="14"/>
        <v>510.85509857142864</v>
      </c>
      <c r="G73">
        <f t="shared" si="21"/>
        <v>56.070544748267977</v>
      </c>
      <c r="H73">
        <f t="shared" si="17"/>
        <v>206828.9903961313</v>
      </c>
      <c r="I73">
        <f t="shared" si="15"/>
        <v>40058.692030655242</v>
      </c>
      <c r="N73" s="4">
        <f>Input!J74</f>
        <v>9.83270842857155</v>
      </c>
      <c r="O73">
        <f t="shared" si="18"/>
        <v>9.5947290000001217</v>
      </c>
      <c r="P73">
        <f t="shared" si="19"/>
        <v>0</v>
      </c>
      <c r="Q73">
        <f t="shared" si="20"/>
        <v>92.058824583443339</v>
      </c>
      <c r="R73">
        <f t="shared" si="16"/>
        <v>5.1400253748326437</v>
      </c>
    </row>
    <row r="74" spans="1:18" x14ac:dyDescent="0.25">
      <c r="A74">
        <f>Input!G75</f>
        <v>71</v>
      </c>
      <c r="B74">
        <f t="shared" si="11"/>
        <v>71</v>
      </c>
      <c r="C74">
        <f t="shared" si="12"/>
        <v>6.8376712297627441E+30</v>
      </c>
      <c r="D74" s="4">
        <f t="shared" si="13"/>
        <v>5.5384653020503376E+29</v>
      </c>
      <c r="E74" s="4">
        <f>Input!I75</f>
        <v>521.71905142857145</v>
      </c>
      <c r="F74">
        <f t="shared" si="14"/>
        <v>520.956006</v>
      </c>
      <c r="G74">
        <f t="shared" si="21"/>
        <v>56.070544748267977</v>
      </c>
      <c r="H74">
        <f t="shared" si="17"/>
        <v>216118.49208323561</v>
      </c>
      <c r="I74">
        <f t="shared" si="15"/>
        <v>40058.692030655242</v>
      </c>
      <c r="N74" s="4">
        <f>Input!J75</f>
        <v>10.100907428571361</v>
      </c>
      <c r="O74">
        <f t="shared" si="18"/>
        <v>9.8629279999999326</v>
      </c>
      <c r="P74">
        <f t="shared" si="19"/>
        <v>0</v>
      </c>
      <c r="Q74">
        <f t="shared" si="20"/>
        <v>97.277348733182677</v>
      </c>
      <c r="R74">
        <f t="shared" si="16"/>
        <v>6.4280574586452159</v>
      </c>
    </row>
    <row r="75" spans="1:18" x14ac:dyDescent="0.25">
      <c r="A75">
        <f>Input!G76</f>
        <v>72</v>
      </c>
      <c r="B75">
        <f t="shared" si="11"/>
        <v>72</v>
      </c>
      <c r="C75">
        <f t="shared" si="12"/>
        <v>1.8586717452841279E+31</v>
      </c>
      <c r="D75" s="4">
        <f t="shared" si="13"/>
        <v>1.5055109588114368E+30</v>
      </c>
      <c r="E75" s="4">
        <f>Input!I76</f>
        <v>532.28458557142858</v>
      </c>
      <c r="F75">
        <f t="shared" si="14"/>
        <v>531.52154014285713</v>
      </c>
      <c r="G75">
        <f t="shared" si="21"/>
        <v>56.070544748267977</v>
      </c>
      <c r="H75">
        <f t="shared" si="17"/>
        <v>226053.64902170561</v>
      </c>
      <c r="I75">
        <f t="shared" si="15"/>
        <v>40058.692030655242</v>
      </c>
      <c r="N75" s="4">
        <f>Input!J76</f>
        <v>10.565534142857132</v>
      </c>
      <c r="O75">
        <f t="shared" si="18"/>
        <v>10.327554714285704</v>
      </c>
      <c r="P75">
        <f t="shared" si="19"/>
        <v>0</v>
      </c>
      <c r="Q75">
        <f t="shared" si="20"/>
        <v>106.65838637656486</v>
      </c>
      <c r="R75">
        <f t="shared" si="16"/>
        <v>8.9999287213953707</v>
      </c>
    </row>
    <row r="76" spans="1:18" x14ac:dyDescent="0.25">
      <c r="A76">
        <f>Input!G77</f>
        <v>73</v>
      </c>
      <c r="B76">
        <f t="shared" si="11"/>
        <v>73</v>
      </c>
      <c r="C76">
        <f t="shared" si="12"/>
        <v>5.0523936302761039E+31</v>
      </c>
      <c r="D76" s="4">
        <f t="shared" si="13"/>
        <v>4.0924030818830826E+30</v>
      </c>
      <c r="E76" s="4">
        <f>Input!I77</f>
        <v>542.65746971428575</v>
      </c>
      <c r="F76">
        <f t="shared" si="14"/>
        <v>541.89442428571431</v>
      </c>
      <c r="G76">
        <f t="shared" si="21"/>
        <v>56.070544748267977</v>
      </c>
      <c r="H76">
        <f t="shared" si="17"/>
        <v>236024.84192881515</v>
      </c>
      <c r="I76">
        <f t="shared" si="15"/>
        <v>40058.692030655242</v>
      </c>
      <c r="N76" s="4">
        <f>Input!J77</f>
        <v>10.372884142857174</v>
      </c>
      <c r="O76">
        <f t="shared" si="18"/>
        <v>10.134904714285746</v>
      </c>
      <c r="P76">
        <f t="shared" si="19"/>
        <v>0</v>
      </c>
      <c r="Q76">
        <f t="shared" si="20"/>
        <v>102.71629356765143</v>
      </c>
      <c r="R76">
        <f t="shared" si="16"/>
        <v>7.8811473211790641</v>
      </c>
    </row>
    <row r="77" spans="1:18" x14ac:dyDescent="0.25">
      <c r="A77">
        <f>Input!G78</f>
        <v>74</v>
      </c>
      <c r="B77">
        <f t="shared" si="11"/>
        <v>74</v>
      </c>
      <c r="C77">
        <f t="shared" si="12"/>
        <v>1.3733829795401761E+32</v>
      </c>
      <c r="D77" s="4">
        <f t="shared" si="13"/>
        <v>1.1124304932212578E+31</v>
      </c>
      <c r="E77" s="4">
        <f>Input!I78</f>
        <v>553.25700100000006</v>
      </c>
      <c r="F77">
        <f t="shared" si="14"/>
        <v>552.49395557142861</v>
      </c>
      <c r="G77">
        <f t="shared" si="21"/>
        <v>56.070544748267977</v>
      </c>
      <c r="H77">
        <f t="shared" si="17"/>
        <v>246436.20281330051</v>
      </c>
      <c r="I77">
        <f t="shared" si="15"/>
        <v>40058.692030655242</v>
      </c>
      <c r="N77" s="4">
        <f>Input!J78</f>
        <v>10.599531285714306</v>
      </c>
      <c r="O77">
        <f t="shared" si="18"/>
        <v>10.361551857142878</v>
      </c>
      <c r="P77">
        <f t="shared" si="19"/>
        <v>0</v>
      </c>
      <c r="Q77">
        <f t="shared" si="20"/>
        <v>107.36175688826103</v>
      </c>
      <c r="R77">
        <f t="shared" si="16"/>
        <v>9.2050665765029667</v>
      </c>
    </row>
    <row r="78" spans="1:18" x14ac:dyDescent="0.25">
      <c r="A78">
        <f>Input!G79</f>
        <v>75</v>
      </c>
      <c r="B78">
        <f t="shared" si="11"/>
        <v>75</v>
      </c>
      <c r="C78">
        <f t="shared" si="12"/>
        <v>3.7332419967990015E+32</v>
      </c>
      <c r="D78" s="4">
        <f t="shared" si="13"/>
        <v>3.0238995951470782E+31</v>
      </c>
      <c r="E78" s="4">
        <f>Input!I79</f>
        <v>563.58455571428578</v>
      </c>
      <c r="F78">
        <f t="shared" si="14"/>
        <v>562.82151028571434</v>
      </c>
      <c r="G78">
        <f t="shared" si="21"/>
        <v>56.070544748267977</v>
      </c>
      <c r="H78">
        <f t="shared" si="17"/>
        <v>256796.54107313414</v>
      </c>
      <c r="I78">
        <f t="shared" si="15"/>
        <v>40058.692030655242</v>
      </c>
      <c r="N78" s="4">
        <f>Input!J79</f>
        <v>10.327554714285725</v>
      </c>
      <c r="O78">
        <f t="shared" si="18"/>
        <v>10.089575285714297</v>
      </c>
      <c r="P78">
        <f t="shared" si="19"/>
        <v>0</v>
      </c>
      <c r="Q78">
        <f t="shared" si="20"/>
        <v>101.79952944609673</v>
      </c>
      <c r="R78">
        <f t="shared" si="16"/>
        <v>7.6286920126818298</v>
      </c>
    </row>
    <row r="79" spans="1:18" x14ac:dyDescent="0.25">
      <c r="A79">
        <f>Input!G80</f>
        <v>76</v>
      </c>
      <c r="B79">
        <f t="shared" si="11"/>
        <v>76</v>
      </c>
      <c r="C79">
        <f t="shared" si="12"/>
        <v>1.0148003881138887E+33</v>
      </c>
      <c r="D79" s="4">
        <f t="shared" si="13"/>
        <v>8.2198113205729673E+31</v>
      </c>
      <c r="E79" s="4">
        <f>Input!I80</f>
        <v>573.71568285714295</v>
      </c>
      <c r="F79">
        <f t="shared" si="14"/>
        <v>572.95263742857151</v>
      </c>
      <c r="G79">
        <f t="shared" si="21"/>
        <v>56.070544748267977</v>
      </c>
      <c r="H79">
        <f t="shared" si="17"/>
        <v>267167.09773356991</v>
      </c>
      <c r="I79">
        <f t="shared" si="15"/>
        <v>40058.692030655242</v>
      </c>
      <c r="N79" s="4">
        <f>Input!J80</f>
        <v>10.131127142857167</v>
      </c>
      <c r="O79">
        <f t="shared" si="18"/>
        <v>9.8931477142857389</v>
      </c>
      <c r="P79">
        <f t="shared" si="19"/>
        <v>0</v>
      </c>
      <c r="Q79">
        <f t="shared" si="20"/>
        <v>97.874371696677144</v>
      </c>
      <c r="R79">
        <f t="shared" si="16"/>
        <v>6.5822064843732546</v>
      </c>
    </row>
    <row r="80" spans="1:18" x14ac:dyDescent="0.25">
      <c r="A80">
        <f>Input!G81</f>
        <v>77</v>
      </c>
      <c r="B80">
        <f t="shared" si="11"/>
        <v>77</v>
      </c>
      <c r="C80">
        <f t="shared" si="12"/>
        <v>2.7585134545231703E+33</v>
      </c>
      <c r="D80" s="4">
        <f t="shared" si="13"/>
        <v>2.2343763746075443E+32</v>
      </c>
      <c r="E80" s="4">
        <f>Input!I81</f>
        <v>583.29530185714282</v>
      </c>
      <c r="F80">
        <f t="shared" si="14"/>
        <v>582.53225642857137</v>
      </c>
      <c r="G80">
        <f t="shared" si="21"/>
        <v>56.070544748267977</v>
      </c>
      <c r="H80">
        <f t="shared" si="17"/>
        <v>277161.93386535492</v>
      </c>
      <c r="I80">
        <f t="shared" si="15"/>
        <v>40058.692030655242</v>
      </c>
      <c r="N80" s="4">
        <f>Input!J81</f>
        <v>9.579618999999866</v>
      </c>
      <c r="O80">
        <f t="shared" si="18"/>
        <v>9.3416395714284377</v>
      </c>
      <c r="P80">
        <f t="shared" si="19"/>
        <v>0</v>
      </c>
      <c r="Q80">
        <f t="shared" si="20"/>
        <v>87.266229882477688</v>
      </c>
      <c r="R80">
        <f t="shared" si="16"/>
        <v>4.0564899580986404</v>
      </c>
    </row>
    <row r="81" spans="1:18" x14ac:dyDescent="0.25">
      <c r="A81">
        <f>Input!G82</f>
        <v>78</v>
      </c>
      <c r="B81">
        <f t="shared" si="11"/>
        <v>78</v>
      </c>
      <c r="C81">
        <f t="shared" si="12"/>
        <v>7.4984169969901209E+33</v>
      </c>
      <c r="D81" s="4">
        <f t="shared" si="13"/>
        <v>6.0736646970338889E+32</v>
      </c>
      <c r="E81" s="4">
        <f>Input!I82</f>
        <v>593.26777614285709</v>
      </c>
      <c r="F81">
        <f t="shared" si="14"/>
        <v>592.50473071428564</v>
      </c>
      <c r="G81">
        <f t="shared" si="21"/>
        <v>56.070544748267977</v>
      </c>
      <c r="H81">
        <f t="shared" si="17"/>
        <v>287761.63587302406</v>
      </c>
      <c r="I81">
        <f t="shared" si="15"/>
        <v>40058.692030655242</v>
      </c>
      <c r="N81" s="4">
        <f>Input!J82</f>
        <v>9.9724742857142701</v>
      </c>
      <c r="O81">
        <f t="shared" si="18"/>
        <v>9.7344948571428418</v>
      </c>
      <c r="P81">
        <f t="shared" si="19"/>
        <v>0</v>
      </c>
      <c r="Q81">
        <f t="shared" si="20"/>
        <v>94.760390123740436</v>
      </c>
      <c r="R81">
        <f t="shared" si="16"/>
        <v>5.7933036635467703</v>
      </c>
    </row>
    <row r="82" spans="1:18" x14ac:dyDescent="0.25">
      <c r="A82">
        <f>Input!G83</f>
        <v>79</v>
      </c>
      <c r="B82">
        <f t="shared" si="11"/>
        <v>79</v>
      </c>
      <c r="C82">
        <f t="shared" si="12"/>
        <v>2.0382810665126688E+34</v>
      </c>
      <c r="D82" s="4">
        <f t="shared" si="13"/>
        <v>1.6509932378100432E+33</v>
      </c>
      <c r="E82" s="4">
        <f>Input!I83</f>
        <v>602.56030885714279</v>
      </c>
      <c r="F82">
        <f t="shared" si="14"/>
        <v>601.79726342857134</v>
      </c>
      <c r="G82">
        <f t="shared" si="21"/>
        <v>56.070544748267977</v>
      </c>
      <c r="H82">
        <f t="shared" si="17"/>
        <v>297817.65148157103</v>
      </c>
      <c r="I82">
        <f t="shared" si="15"/>
        <v>40058.692030655242</v>
      </c>
      <c r="N82" s="4">
        <f>Input!J83</f>
        <v>9.2925327142856986</v>
      </c>
      <c r="O82">
        <f t="shared" si="18"/>
        <v>9.0545532857142703</v>
      </c>
      <c r="P82">
        <f t="shared" si="19"/>
        <v>0</v>
      </c>
      <c r="Q82">
        <f t="shared" si="20"/>
        <v>81.984935203839086</v>
      </c>
      <c r="R82">
        <f t="shared" si="16"/>
        <v>2.9824830330934065</v>
      </c>
    </row>
    <row r="83" spans="1:18" x14ac:dyDescent="0.25">
      <c r="A83">
        <f>Input!G84</f>
        <v>80</v>
      </c>
      <c r="B83">
        <f t="shared" si="11"/>
        <v>80</v>
      </c>
      <c r="C83">
        <f t="shared" si="12"/>
        <v>5.5406223843935098E+34</v>
      </c>
      <c r="D83" s="4">
        <f t="shared" si="13"/>
        <v>4.4878649172478033E+33</v>
      </c>
      <c r="E83" s="4">
        <f>Input!I84</f>
        <v>612.13237300000003</v>
      </c>
      <c r="F83">
        <f t="shared" si="14"/>
        <v>611.36932757142858</v>
      </c>
      <c r="G83">
        <f t="shared" si="21"/>
        <v>56.070544748267977</v>
      </c>
      <c r="H83">
        <f t="shared" si="17"/>
        <v>308356.73820488376</v>
      </c>
      <c r="I83">
        <f t="shared" si="15"/>
        <v>40058.692030655242</v>
      </c>
      <c r="N83" s="4">
        <f>Input!J84</f>
        <v>9.5720641428572435</v>
      </c>
      <c r="O83">
        <f t="shared" si="18"/>
        <v>9.3340847142858152</v>
      </c>
      <c r="P83">
        <f t="shared" si="19"/>
        <v>0</v>
      </c>
      <c r="Q83">
        <f t="shared" si="20"/>
        <v>87.125137453464106</v>
      </c>
      <c r="R83">
        <f t="shared" si="16"/>
        <v>4.0261149667276683</v>
      </c>
    </row>
    <row r="84" spans="1:18" x14ac:dyDescent="0.25">
      <c r="A84">
        <f>Input!G85</f>
        <v>81</v>
      </c>
      <c r="B84">
        <f t="shared" si="11"/>
        <v>81</v>
      </c>
      <c r="C84">
        <f t="shared" si="12"/>
        <v>1.5060973145850306E+35</v>
      </c>
      <c r="D84" s="4">
        <f t="shared" si="13"/>
        <v>1.2199281653133561E+34</v>
      </c>
      <c r="E84" s="4">
        <f>Input!I85</f>
        <v>620.89983985714287</v>
      </c>
      <c r="F84">
        <f t="shared" si="14"/>
        <v>620.13679442857142</v>
      </c>
      <c r="G84">
        <f t="shared" si="21"/>
        <v>56.070544748267977</v>
      </c>
      <c r="H84">
        <f t="shared" si="17"/>
        <v>318170.73402840248</v>
      </c>
      <c r="I84">
        <f t="shared" si="15"/>
        <v>40058.692030655242</v>
      </c>
      <c r="N84" s="4">
        <f>Input!J85</f>
        <v>8.7674668571428356</v>
      </c>
      <c r="O84">
        <f t="shared" si="18"/>
        <v>8.5294874285714073</v>
      </c>
      <c r="P84">
        <f t="shared" si="19"/>
        <v>0</v>
      </c>
      <c r="Q84">
        <f t="shared" si="20"/>
        <v>72.752155794157673</v>
      </c>
      <c r="R84">
        <f t="shared" si="16"/>
        <v>1.4446136923925414</v>
      </c>
    </row>
  </sheetData>
  <mergeCells count="2">
    <mergeCell ref="D1:L1"/>
    <mergeCell ref="N1:U1"/>
  </mergeCells>
  <conditionalFormatting sqref="U8">
    <cfRule type="cellIs" dxfId="2" priority="1" operator="between">
      <formula>0.05</formula>
      <formula>0.025</formula>
    </cfRule>
    <cfRule type="cellIs" dxfId="1" priority="2" operator="lessThan">
      <formula>0.025</formula>
    </cfRule>
    <cfRule type="cellIs" dxfId="0" priority="3" operator="greaterThan">
      <formula>0.05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12</vt:i4>
      </vt:variant>
    </vt:vector>
  </HeadingPairs>
  <TitlesOfParts>
    <vt:vector size="19" baseType="lpstr">
      <vt:lpstr>Input</vt:lpstr>
      <vt:lpstr>logistic</vt:lpstr>
      <vt:lpstr>LogNormal</vt:lpstr>
      <vt:lpstr>NORMAL</vt:lpstr>
      <vt:lpstr>Cauchy</vt:lpstr>
      <vt:lpstr>Weibull</vt:lpstr>
      <vt:lpstr>power_normal!</vt:lpstr>
      <vt:lpstr>_Ac</vt:lpstr>
      <vt:lpstr>_Ac2</vt:lpstr>
      <vt:lpstr>_ModeC</vt:lpstr>
      <vt:lpstr>_Muc</vt:lpstr>
      <vt:lpstr>_MuC2</vt:lpstr>
      <vt:lpstr>_sc</vt:lpstr>
      <vt:lpstr>_Sigma</vt:lpstr>
      <vt:lpstr>_sigma2</vt:lpstr>
      <vt:lpstr>_t</vt:lpstr>
      <vt:lpstr>_Y0c</vt:lpstr>
      <vt:lpstr>_yoc2</vt:lpstr>
      <vt:lpstr>Muc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Pre-Setup</dc:creator>
  <cp:lastModifiedBy>admin</cp:lastModifiedBy>
  <dcterms:created xsi:type="dcterms:W3CDTF">2021-06-09T08:39:21Z</dcterms:created>
  <dcterms:modified xsi:type="dcterms:W3CDTF">2021-07-08T12:39:09Z</dcterms:modified>
</cp:coreProperties>
</file>