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"/>
    </mc:Choice>
  </mc:AlternateContent>
  <bookViews>
    <workbookView xWindow="-105" yWindow="-105" windowWidth="20730" windowHeight="11760" tabRatio="937" activeTab="1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6" hidden="1">'power_normal!'!$Y$3:$AA$3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lhs1" localSheetId="4" hidden="1">Cauchy!$J$5</definedName>
    <definedName name="solver_lhs1" localSheetId="1" hidden="1">logistic!$J$5</definedName>
    <definedName name="solver_lhs1" localSheetId="2" hidden="1">LogNormal!$L$5</definedName>
    <definedName name="solver_lhs1" localSheetId="3" hidden="1">NORMAL!$K$5</definedName>
    <definedName name="solver_lhs1" localSheetId="6" hidden="1">'power_normal!'!$L$5</definedName>
    <definedName name="solver_lhs1" localSheetId="5" hidden="1">Weibull!$U$5</definedName>
    <definedName name="solver_lhs2" localSheetId="4" hidden="1">Cauchy!$S$5</definedName>
    <definedName name="solver_lhs2" localSheetId="1" hidden="1">logistic!$S$5</definedName>
    <definedName name="solver_lhs2" localSheetId="2" hidden="1">LogNormal!$U$5</definedName>
    <definedName name="solver_lhs2" localSheetId="3" hidden="1">NORMAL!$T$5</definedName>
    <definedName name="solver_lhs2" localSheetId="6" hidden="1">'power_normal!'!$U$5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um" localSheetId="4" hidden="1">0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6" hidden="1">2</definedName>
    <definedName name="solver_num" localSheetId="5" hidden="1">0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opt" localSheetId="4" hidden="1">Cauchy!$I$3</definedName>
    <definedName name="solver_opt" localSheetId="1" hidden="1">logistic!$W$6</definedName>
    <definedName name="solver_opt" localSheetId="2" hidden="1">LogNormal!$U$8</definedName>
    <definedName name="solver_opt" localSheetId="3" hidden="1">NORMAL!$T$8</definedName>
    <definedName name="solver_opt" localSheetId="6" hidden="1">'power_normal!'!$U$8</definedName>
    <definedName name="solver_opt" localSheetId="5" hidden="1">Weibull!$K$3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6" hidden="1">3</definedName>
    <definedName name="solver_rel1" localSheetId="5" hidden="1">3</definedName>
    <definedName name="solver_rel2" localSheetId="4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6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4" hidden="1">0.95</definedName>
    <definedName name="solver_rhs1" localSheetId="1" hidden="1">0.95</definedName>
    <definedName name="solver_rhs1" localSheetId="2" hidden="1">0.95</definedName>
    <definedName name="solver_rhs1" localSheetId="3" hidden="1">0.95</definedName>
    <definedName name="solver_rhs1" localSheetId="6" hidden="1">0.95</definedName>
    <definedName name="solver_rhs1" localSheetId="5" hidden="1">0.96</definedName>
    <definedName name="solver_rhs2" localSheetId="4" hidden="1">0.95</definedName>
    <definedName name="solver_rhs2" localSheetId="1" hidden="1">0.95</definedName>
    <definedName name="solver_rhs2" localSheetId="2" hidden="1">0.95</definedName>
    <definedName name="solver_rhs2" localSheetId="3" hidden="1">0.95</definedName>
    <definedName name="solver_rhs2" localSheetId="6" hidden="1">0.95</definedName>
    <definedName name="solver_rhs2" localSheetId="5" hidden="1">0.96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N84" i="17" l="1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3" i="5"/>
  <c r="B3" i="5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D415" i="15" s="1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D391" i="15" s="1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D351" i="15" s="1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D206" i="15" s="1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D195" i="15" s="1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D183" i="15" s="1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D149" i="15" l="1"/>
  <c r="D196" i="15"/>
  <c r="D344" i="15"/>
  <c r="D352" i="15"/>
  <c r="D43" i="15"/>
  <c r="D150" i="15"/>
  <c r="D156" i="15"/>
  <c r="D189" i="15"/>
  <c r="D240" i="15"/>
  <c r="D341" i="15"/>
  <c r="D369" i="15"/>
  <c r="D381" i="15"/>
  <c r="D385" i="15"/>
  <c r="D350" i="15"/>
  <c r="D382" i="15"/>
  <c r="D398" i="15"/>
  <c r="D406" i="15"/>
  <c r="D414" i="15"/>
  <c r="B76" i="5"/>
  <c r="B72" i="5"/>
  <c r="F83" i="13"/>
  <c r="F79" i="13"/>
  <c r="F75" i="13"/>
  <c r="O36" i="17"/>
  <c r="B5" i="16"/>
  <c r="C5" i="16" s="1"/>
  <c r="O5" i="16" s="1"/>
  <c r="F82" i="13"/>
  <c r="F78" i="13"/>
  <c r="F81" i="13"/>
  <c r="F77" i="13"/>
  <c r="F71" i="13"/>
  <c r="F74" i="13"/>
  <c r="F73" i="13"/>
  <c r="F67" i="13"/>
  <c r="B68" i="5"/>
  <c r="B82" i="12"/>
  <c r="N82" i="12" s="1"/>
  <c r="O82" i="12" s="1"/>
  <c r="B58" i="12"/>
  <c r="N58" i="12" s="1"/>
  <c r="O58" i="12" s="1"/>
  <c r="B18" i="12"/>
  <c r="N18" i="12" s="1"/>
  <c r="O18" i="12" s="1"/>
  <c r="M73" i="12"/>
  <c r="M57" i="12"/>
  <c r="M41" i="12"/>
  <c r="M29" i="12"/>
  <c r="M9" i="12"/>
  <c r="B82" i="13"/>
  <c r="C82" i="13" s="1"/>
  <c r="D82" i="13" s="1"/>
  <c r="G82" i="13" s="1"/>
  <c r="B78" i="13"/>
  <c r="C78" i="13" s="1"/>
  <c r="D78" i="13" s="1"/>
  <c r="G78" i="13" s="1"/>
  <c r="H78" i="13" s="1"/>
  <c r="B74" i="13"/>
  <c r="C74" i="13" s="1"/>
  <c r="D74" i="13" s="1"/>
  <c r="G74" i="13" s="1"/>
  <c r="F63" i="13"/>
  <c r="B64" i="5"/>
  <c r="B60" i="5"/>
  <c r="B56" i="5"/>
  <c r="B52" i="5"/>
  <c r="N6" i="16"/>
  <c r="F70" i="13"/>
  <c r="B48" i="5"/>
  <c r="B44" i="5"/>
  <c r="B40" i="5"/>
  <c r="B36" i="5"/>
  <c r="B32" i="5"/>
  <c r="B28" i="5"/>
  <c r="B24" i="5"/>
  <c r="B20" i="5"/>
  <c r="B16" i="5"/>
  <c r="B12" i="5"/>
  <c r="B8" i="5"/>
  <c r="B4" i="5"/>
  <c r="N10" i="16"/>
  <c r="N14" i="16"/>
  <c r="N18" i="16"/>
  <c r="B20" i="16"/>
  <c r="C20" i="16" s="1"/>
  <c r="O20" i="16" s="1"/>
  <c r="B36" i="16"/>
  <c r="C36" i="16" s="1"/>
  <c r="O36" i="16" s="1"/>
  <c r="F69" i="13"/>
  <c r="F65" i="13"/>
  <c r="B75" i="5"/>
  <c r="B71" i="5"/>
  <c r="B67" i="5"/>
  <c r="B63" i="5"/>
  <c r="B59" i="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D80" i="13" s="1"/>
  <c r="G80" i="13" s="1"/>
  <c r="B72" i="13"/>
  <c r="C72" i="13" s="1"/>
  <c r="D72" i="13" s="1"/>
  <c r="G72" i="13" s="1"/>
  <c r="B64" i="13"/>
  <c r="C64" i="13" s="1"/>
  <c r="D64" i="13" s="1"/>
  <c r="G64" i="13" s="1"/>
  <c r="B56" i="13"/>
  <c r="C56" i="13" s="1"/>
  <c r="D56" i="13" s="1"/>
  <c r="G56" i="13" s="1"/>
  <c r="B48" i="13"/>
  <c r="C48" i="13" s="1"/>
  <c r="D48" i="13" s="1"/>
  <c r="G48" i="13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E84" i="16"/>
  <c r="D38" i="12"/>
  <c r="B83" i="13"/>
  <c r="C83" i="13" s="1"/>
  <c r="D83" i="13" s="1"/>
  <c r="G83" i="13" s="1"/>
  <c r="B79" i="13"/>
  <c r="C79" i="13" s="1"/>
  <c r="D79" i="13" s="1"/>
  <c r="G79" i="13" s="1"/>
  <c r="B75" i="13"/>
  <c r="C75" i="13" s="1"/>
  <c r="D75" i="13" s="1"/>
  <c r="G75" i="13" s="1"/>
  <c r="B71" i="13"/>
  <c r="C71" i="13" s="1"/>
  <c r="D71" i="13" s="1"/>
  <c r="G71" i="13" s="1"/>
  <c r="B67" i="13"/>
  <c r="C67" i="13" s="1"/>
  <c r="D67" i="13" s="1"/>
  <c r="G67" i="13" s="1"/>
  <c r="O4" i="17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O52" i="12" s="1"/>
  <c r="B50" i="12"/>
  <c r="N50" i="12" s="1"/>
  <c r="O50" i="12" s="1"/>
  <c r="B23" i="12"/>
  <c r="N23" i="12" s="1"/>
  <c r="O23" i="12" s="1"/>
  <c r="M25" i="12"/>
  <c r="B63" i="13"/>
  <c r="C63" i="13" s="1"/>
  <c r="D63" i="13" s="1"/>
  <c r="G63" i="13" s="1"/>
  <c r="B59" i="13"/>
  <c r="C59" i="13" s="1"/>
  <c r="D59" i="13" s="1"/>
  <c r="G59" i="13" s="1"/>
  <c r="B55" i="13"/>
  <c r="C55" i="13" s="1"/>
  <c r="D55" i="13" s="1"/>
  <c r="G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O77" i="12" s="1"/>
  <c r="B65" i="12"/>
  <c r="N65" i="12" s="1"/>
  <c r="O65" i="12" s="1"/>
  <c r="B63" i="12"/>
  <c r="N63" i="12" s="1"/>
  <c r="O63" i="12" s="1"/>
  <c r="B40" i="12"/>
  <c r="N40" i="12" s="1"/>
  <c r="O40" i="12" s="1"/>
  <c r="B34" i="12"/>
  <c r="N34" i="12" s="1"/>
  <c r="O34" i="12" s="1"/>
  <c r="B30" i="12"/>
  <c r="N30" i="12" s="1"/>
  <c r="O30" i="12" s="1"/>
  <c r="B28" i="12"/>
  <c r="N28" i="12" s="1"/>
  <c r="O28" i="12" s="1"/>
  <c r="B15" i="12"/>
  <c r="N15" i="12" s="1"/>
  <c r="O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H70" i="13" s="1"/>
  <c r="B66" i="13"/>
  <c r="C66" i="13" s="1"/>
  <c r="D66" i="13" s="1"/>
  <c r="G66" i="13" s="1"/>
  <c r="B62" i="13"/>
  <c r="C62" i="13" s="1"/>
  <c r="D62" i="13" s="1"/>
  <c r="G62" i="13" s="1"/>
  <c r="B58" i="13"/>
  <c r="C58" i="13" s="1"/>
  <c r="D58" i="13" s="1"/>
  <c r="G58" i="13" s="1"/>
  <c r="H58" i="13" s="1"/>
  <c r="B54" i="13"/>
  <c r="C54" i="13" s="1"/>
  <c r="D54" i="13" s="1"/>
  <c r="G54" i="13" s="1"/>
  <c r="B50" i="13"/>
  <c r="C50" i="13" s="1"/>
  <c r="D50" i="13" s="1"/>
  <c r="G50" i="13" s="1"/>
  <c r="B46" i="13"/>
  <c r="C46" i="13" s="1"/>
  <c r="D46" i="13" s="1"/>
  <c r="G46" i="13" s="1"/>
  <c r="B42" i="13"/>
  <c r="C42" i="13" s="1"/>
  <c r="D42" i="13" s="1"/>
  <c r="G42" i="13" s="1"/>
  <c r="B38" i="13"/>
  <c r="C38" i="13" s="1"/>
  <c r="D38" i="13" s="1"/>
  <c r="G38" i="13" s="1"/>
  <c r="B34" i="13"/>
  <c r="C34" i="13" s="1"/>
  <c r="D34" i="13" s="1"/>
  <c r="G34" i="13" s="1"/>
  <c r="B30" i="13"/>
  <c r="C30" i="13" s="1"/>
  <c r="D30" i="13" s="1"/>
  <c r="G30" i="13" s="1"/>
  <c r="B26" i="13"/>
  <c r="C26" i="13" s="1"/>
  <c r="D26" i="13" s="1"/>
  <c r="G26" i="13" s="1"/>
  <c r="B22" i="13"/>
  <c r="C22" i="13" s="1"/>
  <c r="D22" i="13" s="1"/>
  <c r="G22" i="13" s="1"/>
  <c r="B18" i="13"/>
  <c r="C18" i="13" s="1"/>
  <c r="D18" i="13" s="1"/>
  <c r="G18" i="13" s="1"/>
  <c r="B14" i="13"/>
  <c r="C14" i="13" s="1"/>
  <c r="D14" i="13" s="1"/>
  <c r="G14" i="13" s="1"/>
  <c r="B10" i="13"/>
  <c r="C10" i="13" s="1"/>
  <c r="D10" i="13" s="1"/>
  <c r="G10" i="13" s="1"/>
  <c r="B6" i="13"/>
  <c r="C6" i="13" s="1"/>
  <c r="D6" i="13" s="1"/>
  <c r="G6" i="13" s="1"/>
  <c r="F61" i="13"/>
  <c r="O25" i="17"/>
  <c r="B27" i="17"/>
  <c r="C27" i="17" s="1"/>
  <c r="D27" i="17" s="1"/>
  <c r="P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O57" i="12" s="1"/>
  <c r="B55" i="12"/>
  <c r="N55" i="12" s="1"/>
  <c r="O55" i="12" s="1"/>
  <c r="B53" i="12"/>
  <c r="N53" i="12" s="1"/>
  <c r="O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B73" i="13"/>
  <c r="C73" i="13" s="1"/>
  <c r="D73" i="13" s="1"/>
  <c r="G73" i="13" s="1"/>
  <c r="B69" i="13"/>
  <c r="C69" i="13" s="1"/>
  <c r="D69" i="13" s="1"/>
  <c r="G69" i="13" s="1"/>
  <c r="H69" i="13" s="1"/>
  <c r="B65" i="13"/>
  <c r="C65" i="13" s="1"/>
  <c r="D65" i="13" s="1"/>
  <c r="G65" i="13" s="1"/>
  <c r="B61" i="13"/>
  <c r="C61" i="13" s="1"/>
  <c r="D61" i="13" s="1"/>
  <c r="G61" i="13" s="1"/>
  <c r="H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P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O80" i="12" s="1"/>
  <c r="B72" i="12"/>
  <c r="N72" i="12" s="1"/>
  <c r="O72" i="12" s="1"/>
  <c r="B60" i="12"/>
  <c r="N60" i="12" s="1"/>
  <c r="O60" i="12" s="1"/>
  <c r="B47" i="12"/>
  <c r="N47" i="12" s="1"/>
  <c r="O47" i="12" s="1"/>
  <c r="B8" i="12"/>
  <c r="N8" i="12" s="1"/>
  <c r="O8" i="12" s="1"/>
  <c r="M77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N22" i="16"/>
  <c r="N26" i="16"/>
  <c r="N30" i="16"/>
  <c r="N34" i="16"/>
  <c r="N47" i="16"/>
  <c r="N51" i="16"/>
  <c r="N55" i="16"/>
  <c r="N59" i="16"/>
  <c r="N48" i="16"/>
  <c r="N16" i="16"/>
  <c r="N76" i="16"/>
  <c r="N60" i="16"/>
  <c r="N44" i="16"/>
  <c r="N12" i="16"/>
  <c r="N72" i="16"/>
  <c r="N56" i="16"/>
  <c r="N40" i="16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O21" i="12" s="1"/>
  <c r="D19" i="12"/>
  <c r="D12" i="12"/>
  <c r="B11" i="12"/>
  <c r="N11" i="12" s="1"/>
  <c r="D7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M52" i="12"/>
  <c r="M48" i="12"/>
  <c r="M44" i="12"/>
  <c r="M40" i="12"/>
  <c r="M36" i="12"/>
  <c r="M32" i="12"/>
  <c r="M28" i="12"/>
  <c r="M24" i="12"/>
  <c r="M20" i="12"/>
  <c r="M16" i="12"/>
  <c r="M12" i="12"/>
  <c r="M8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F49" i="13"/>
  <c r="F45" i="13"/>
  <c r="F41" i="13"/>
  <c r="F37" i="13"/>
  <c r="F33" i="13"/>
  <c r="F29" i="13"/>
  <c r="F25" i="13"/>
  <c r="F21" i="13"/>
  <c r="F17" i="13"/>
  <c r="F13" i="13"/>
  <c r="F9" i="13"/>
  <c r="F5" i="13"/>
  <c r="F80" i="13"/>
  <c r="F76" i="13"/>
  <c r="F72" i="13"/>
  <c r="F68" i="13"/>
  <c r="F64" i="13"/>
  <c r="F60" i="13"/>
  <c r="F56" i="13"/>
  <c r="F52" i="13"/>
  <c r="F48" i="13"/>
  <c r="F44" i="13"/>
  <c r="F40" i="13"/>
  <c r="F36" i="13"/>
  <c r="F32" i="13"/>
  <c r="F28" i="13"/>
  <c r="F24" i="13"/>
  <c r="F20" i="13"/>
  <c r="F16" i="13"/>
  <c r="F12" i="13"/>
  <c r="F8" i="13"/>
  <c r="F4" i="13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82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B18" i="16"/>
  <c r="C18" i="16" s="1"/>
  <c r="O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E415" i="15"/>
  <c r="D45" i="15"/>
  <c r="D61" i="15"/>
  <c r="D188" i="15"/>
  <c r="D333" i="15"/>
  <c r="D356" i="15"/>
  <c r="D362" i="15"/>
  <c r="D386" i="15"/>
  <c r="D399" i="15"/>
  <c r="D407" i="15"/>
  <c r="E150" i="15"/>
  <c r="D157" i="15"/>
  <c r="E157" i="15" s="1"/>
  <c r="D321" i="15"/>
  <c r="D329" i="15"/>
  <c r="D337" i="15"/>
  <c r="D342" i="15"/>
  <c r="D355" i="15"/>
  <c r="E356" i="15" s="1"/>
  <c r="D363" i="15"/>
  <c r="D379" i="15"/>
  <c r="D387" i="15"/>
  <c r="D392" i="15"/>
  <c r="D400" i="15"/>
  <c r="D408" i="15"/>
  <c r="E408" i="15" s="1"/>
  <c r="D416" i="15"/>
  <c r="E417" i="15" s="1"/>
  <c r="D53" i="15"/>
  <c r="D52" i="15"/>
  <c r="D59" i="15"/>
  <c r="D66" i="15"/>
  <c r="D264" i="15"/>
  <c r="D330" i="15"/>
  <c r="D343" i="15"/>
  <c r="E343" i="15" s="1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E340" i="15" s="1"/>
  <c r="D354" i="15"/>
  <c r="D366" i="15"/>
  <c r="E366" i="15" s="1"/>
  <c r="D374" i="15"/>
  <c r="D395" i="15"/>
  <c r="D419" i="15"/>
  <c r="E419" i="15" s="1"/>
  <c r="D349" i="15"/>
  <c r="E350" i="15" s="1"/>
  <c r="D205" i="15"/>
  <c r="D301" i="15"/>
  <c r="D317" i="15"/>
  <c r="D345" i="15"/>
  <c r="D348" i="15"/>
  <c r="D353" i="15"/>
  <c r="E353" i="15" s="1"/>
  <c r="D367" i="15"/>
  <c r="D383" i="15"/>
  <c r="D389" i="15"/>
  <c r="D396" i="15"/>
  <c r="E396" i="15" s="1"/>
  <c r="D412" i="15"/>
  <c r="E413" i="15" s="1"/>
  <c r="D420" i="15"/>
  <c r="E421" i="15" s="1"/>
  <c r="D90" i="15"/>
  <c r="D154" i="15"/>
  <c r="D334" i="15"/>
  <c r="E334" i="15" s="1"/>
  <c r="D376" i="15"/>
  <c r="D384" i="15"/>
  <c r="D388" i="15"/>
  <c r="E388" i="15" s="1"/>
  <c r="D397" i="15"/>
  <c r="D405" i="15"/>
  <c r="D413" i="15"/>
  <c r="E341" i="15"/>
  <c r="E398" i="15"/>
  <c r="E399" i="15"/>
  <c r="E387" i="15"/>
  <c r="E330" i="15"/>
  <c r="D70" i="15"/>
  <c r="E189" i="15"/>
  <c r="D326" i="15"/>
  <c r="D359" i="15"/>
  <c r="D370" i="15"/>
  <c r="D377" i="15"/>
  <c r="E377" i="15" s="1"/>
  <c r="D403" i="15"/>
  <c r="D410" i="15"/>
  <c r="E414" i="15"/>
  <c r="D35" i="15"/>
  <c r="D47" i="15"/>
  <c r="D82" i="15"/>
  <c r="D85" i="15"/>
  <c r="D106" i="15"/>
  <c r="D123" i="15"/>
  <c r="D190" i="15"/>
  <c r="E191" i="15" s="1"/>
  <c r="D253" i="15"/>
  <c r="D286" i="15"/>
  <c r="D323" i="15"/>
  <c r="E323" i="15" s="1"/>
  <c r="D312" i="15"/>
  <c r="D338" i="15"/>
  <c r="D371" i="15"/>
  <c r="E371" i="15" s="1"/>
  <c r="D378" i="15"/>
  <c r="E382" i="15"/>
  <c r="D404" i="15"/>
  <c r="D411" i="15"/>
  <c r="E412" i="15" s="1"/>
  <c r="D54" i="15"/>
  <c r="E54" i="15" s="1"/>
  <c r="D105" i="15"/>
  <c r="D204" i="15"/>
  <c r="E205" i="15" s="1"/>
  <c r="D254" i="15"/>
  <c r="E254" i="15" s="1"/>
  <c r="D255" i="15"/>
  <c r="D324" i="15"/>
  <c r="D331" i="15"/>
  <c r="E331" i="15" s="1"/>
  <c r="D335" i="15"/>
  <c r="E335" i="15" s="1"/>
  <c r="D357" i="15"/>
  <c r="E357" i="15" s="1"/>
  <c r="D360" i="15"/>
  <c r="E360" i="15" s="1"/>
  <c r="D368" i="15"/>
  <c r="D375" i="15"/>
  <c r="E375" i="15" s="1"/>
  <c r="D393" i="15"/>
  <c r="E393" i="15" s="1"/>
  <c r="D401" i="15"/>
  <c r="E401" i="15" s="1"/>
  <c r="D44" i="15"/>
  <c r="D48" i="15"/>
  <c r="E48" i="15" s="1"/>
  <c r="D58" i="15"/>
  <c r="D57" i="15"/>
  <c r="D96" i="15"/>
  <c r="D327" i="15"/>
  <c r="E327" i="15" s="1"/>
  <c r="D37" i="15"/>
  <c r="D46" i="15"/>
  <c r="D55" i="15"/>
  <c r="D80" i="15"/>
  <c r="D108" i="15"/>
  <c r="D110" i="15"/>
  <c r="E110" i="15" s="1"/>
  <c r="D120" i="15"/>
  <c r="D225" i="15"/>
  <c r="D256" i="15"/>
  <c r="E256" i="15" s="1"/>
  <c r="D313" i="15"/>
  <c r="E313" i="15" s="1"/>
  <c r="D346" i="15"/>
  <c r="D390" i="15"/>
  <c r="E391" i="15" s="1"/>
  <c r="D62" i="15"/>
  <c r="D325" i="15"/>
  <c r="D328" i="15"/>
  <c r="D336" i="15"/>
  <c r="D361" i="15"/>
  <c r="D394" i="15"/>
  <c r="D42" i="15"/>
  <c r="D50" i="15"/>
  <c r="E50" i="15" s="1"/>
  <c r="D49" i="15"/>
  <c r="D97" i="15"/>
  <c r="D129" i="15"/>
  <c r="D242" i="15"/>
  <c r="D306" i="15"/>
  <c r="D34" i="15"/>
  <c r="D51" i="15"/>
  <c r="D56" i="15"/>
  <c r="E56" i="15" s="1"/>
  <c r="D84" i="15"/>
  <c r="D92" i="15"/>
  <c r="D100" i="15"/>
  <c r="D227" i="15"/>
  <c r="D258" i="15"/>
  <c r="D270" i="15"/>
  <c r="E271" i="15" s="1"/>
  <c r="D271" i="15"/>
  <c r="D36" i="15"/>
  <c r="D60" i="15"/>
  <c r="D95" i="15"/>
  <c r="D112" i="15"/>
  <c r="D228" i="15"/>
  <c r="E228" i="15" s="1"/>
  <c r="D236" i="15"/>
  <c r="D251" i="15"/>
  <c r="D265" i="15"/>
  <c r="E52" i="15"/>
  <c r="E44" i="15"/>
  <c r="B46" i="15"/>
  <c r="E51" i="15"/>
  <c r="E55" i="15"/>
  <c r="D39" i="15"/>
  <c r="D71" i="15"/>
  <c r="E109" i="15"/>
  <c r="D119" i="15"/>
  <c r="E120" i="15" s="1"/>
  <c r="D127" i="15"/>
  <c r="D121" i="15"/>
  <c r="D125" i="15"/>
  <c r="D200" i="15"/>
  <c r="D203" i="15"/>
  <c r="D65" i="15"/>
  <c r="E66" i="15" s="1"/>
  <c r="D72" i="15"/>
  <c r="D76" i="15"/>
  <c r="D87" i="15"/>
  <c r="D88" i="15"/>
  <c r="D86" i="15"/>
  <c r="D113" i="15"/>
  <c r="D182" i="15"/>
  <c r="E183" i="15" s="1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E40" i="15" s="1"/>
  <c r="D64" i="15"/>
  <c r="D91" i="15"/>
  <c r="D94" i="15"/>
  <c r="D239" i="15"/>
  <c r="D238" i="15"/>
  <c r="D41" i="15"/>
  <c r="E42" i="15" s="1"/>
  <c r="D83" i="15"/>
  <c r="D284" i="15"/>
  <c r="D142" i="15"/>
  <c r="D147" i="15"/>
  <c r="D146" i="15"/>
  <c r="D198" i="15"/>
  <c r="D220" i="15"/>
  <c r="D89" i="15"/>
  <c r="E90" i="15" s="1"/>
  <c r="D63" i="15"/>
  <c r="D67" i="15"/>
  <c r="D93" i="15"/>
  <c r="D104" i="15"/>
  <c r="D114" i="15"/>
  <c r="D140" i="15"/>
  <c r="D141" i="15"/>
  <c r="D217" i="15"/>
  <c r="E392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E196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E265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E264" i="15" s="1"/>
  <c r="D260" i="15"/>
  <c r="D259" i="15"/>
  <c r="D304" i="15"/>
  <c r="D303" i="15"/>
  <c r="D103" i="15"/>
  <c r="D107" i="15"/>
  <c r="E108" i="15" s="1"/>
  <c r="D111" i="15"/>
  <c r="E112" i="15" s="1"/>
  <c r="D158" i="15"/>
  <c r="D169" i="15"/>
  <c r="D168" i="15"/>
  <c r="D177" i="15"/>
  <c r="D176" i="15"/>
  <c r="D185" i="15"/>
  <c r="D184" i="15"/>
  <c r="D211" i="15"/>
  <c r="E206" i="15"/>
  <c r="D245" i="15"/>
  <c r="D243" i="15"/>
  <c r="D281" i="15"/>
  <c r="D307" i="15"/>
  <c r="D320" i="15"/>
  <c r="D316" i="15"/>
  <c r="E317" i="15" s="1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E409" i="15"/>
  <c r="D207" i="15"/>
  <c r="D215" i="15"/>
  <c r="D247" i="15"/>
  <c r="E252" i="15"/>
  <c r="D267" i="15"/>
  <c r="D266" i="15"/>
  <c r="D278" i="15"/>
  <c r="D288" i="15"/>
  <c r="E383" i="15"/>
  <c r="D223" i="15"/>
  <c r="D231" i="15"/>
  <c r="D246" i="15"/>
  <c r="D269" i="15"/>
  <c r="D274" i="15"/>
  <c r="E275" i="15" s="1"/>
  <c r="D277" i="15"/>
  <c r="D279" i="15"/>
  <c r="D276" i="15"/>
  <c r="D287" i="15"/>
  <c r="D302" i="15"/>
  <c r="E367" i="15"/>
  <c r="E351" i="15"/>
  <c r="E364" i="15"/>
  <c r="D194" i="15"/>
  <c r="D202" i="15"/>
  <c r="D210" i="15"/>
  <c r="D249" i="15"/>
  <c r="D285" i="15"/>
  <c r="E286" i="15" s="1"/>
  <c r="D290" i="15"/>
  <c r="D293" i="15"/>
  <c r="D295" i="15"/>
  <c r="D292" i="15"/>
  <c r="D318" i="15"/>
  <c r="E348" i="15"/>
  <c r="E349" i="15"/>
  <c r="E332" i="15"/>
  <c r="E333" i="15"/>
  <c r="E345" i="15"/>
  <c r="D257" i="15"/>
  <c r="D273" i="15"/>
  <c r="D289" i="15"/>
  <c r="D305" i="15"/>
  <c r="E342" i="15"/>
  <c r="E358" i="15"/>
  <c r="E374" i="15"/>
  <c r="E404" i="15"/>
  <c r="E322" i="15"/>
  <c r="E370" i="15"/>
  <c r="E418" i="15"/>
  <c r="E336" i="15"/>
  <c r="E352" i="15"/>
  <c r="E384" i="15"/>
  <c r="E400" i="15"/>
  <c r="E416" i="15"/>
  <c r="E372" i="15" l="1"/>
  <c r="E38" i="15"/>
  <c r="E368" i="15"/>
  <c r="E390" i="15"/>
  <c r="E123" i="15"/>
  <c r="E394" i="15"/>
  <c r="E47" i="15"/>
  <c r="E324" i="15"/>
  <c r="E106" i="15"/>
  <c r="E410" i="15"/>
  <c r="E359" i="15"/>
  <c r="E253" i="15"/>
  <c r="E402" i="15"/>
  <c r="E62" i="15"/>
  <c r="E407" i="15"/>
  <c r="E57" i="15"/>
  <c r="E381" i="15"/>
  <c r="E270" i="15"/>
  <c r="E397" i="15"/>
  <c r="E190" i="15"/>
  <c r="E49" i="15"/>
  <c r="E362" i="15"/>
  <c r="E403" i="15"/>
  <c r="E344" i="15"/>
  <c r="E385" i="15"/>
  <c r="E363" i="15"/>
  <c r="E337" i="15"/>
  <c r="E406" i="15"/>
  <c r="E365" i="15"/>
  <c r="E43" i="15"/>
  <c r="E386" i="15"/>
  <c r="H80" i="13"/>
  <c r="H16" i="13"/>
  <c r="H48" i="13"/>
  <c r="H14" i="13"/>
  <c r="H30" i="13"/>
  <c r="H46" i="13"/>
  <c r="H71" i="13"/>
  <c r="H63" i="13"/>
  <c r="H79" i="13"/>
  <c r="H41" i="13"/>
  <c r="H66" i="13"/>
  <c r="P18" i="16"/>
  <c r="H43" i="13"/>
  <c r="H59" i="13"/>
  <c r="H24" i="13"/>
  <c r="H56" i="13"/>
  <c r="H73" i="13"/>
  <c r="H35" i="13"/>
  <c r="H51" i="13"/>
  <c r="H8" i="13"/>
  <c r="H40" i="13"/>
  <c r="H72" i="13"/>
  <c r="H81" i="13"/>
  <c r="H6" i="13"/>
  <c r="H22" i="13"/>
  <c r="H38" i="13"/>
  <c r="H54" i="13"/>
  <c r="H67" i="13"/>
  <c r="H83" i="13"/>
  <c r="H77" i="13"/>
  <c r="H82" i="13"/>
  <c r="H74" i="13"/>
  <c r="H26" i="13"/>
  <c r="H57" i="13"/>
  <c r="H7" i="13"/>
  <c r="H23" i="13"/>
  <c r="H39" i="13"/>
  <c r="H55" i="13"/>
  <c r="H12" i="13"/>
  <c r="H64" i="13"/>
  <c r="H19" i="13"/>
  <c r="H11" i="13"/>
  <c r="H27" i="13"/>
  <c r="H32" i="13"/>
  <c r="H53" i="13"/>
  <c r="H49" i="13"/>
  <c r="H15" i="13"/>
  <c r="H47" i="13"/>
  <c r="H20" i="13"/>
  <c r="H52" i="13"/>
  <c r="H44" i="13"/>
  <c r="H76" i="13"/>
  <c r="H10" i="13"/>
  <c r="H42" i="13"/>
  <c r="H75" i="13"/>
  <c r="H36" i="13"/>
  <c r="P36" i="16"/>
  <c r="H4" i="13"/>
  <c r="H68" i="13"/>
  <c r="P26" i="16"/>
  <c r="P13" i="16"/>
  <c r="P22" i="16"/>
  <c r="H60" i="13"/>
  <c r="H18" i="13"/>
  <c r="H34" i="13"/>
  <c r="H50" i="13"/>
  <c r="H31" i="13"/>
  <c r="W3" i="5"/>
  <c r="H62" i="13"/>
  <c r="H65" i="13"/>
  <c r="Q27" i="17"/>
  <c r="P46" i="16"/>
  <c r="H28" i="13"/>
  <c r="Q82" i="17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4" i="16" s="1"/>
  <c r="F4" i="16" s="1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R52" i="17" l="1"/>
  <c r="R17" i="17"/>
  <c r="R23" i="17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G8" i="16" l="1"/>
  <c r="F9" i="16"/>
  <c r="H9" i="16" s="1"/>
  <c r="I7" i="17"/>
  <c r="H7" i="17"/>
  <c r="G8" i="17"/>
  <c r="B52" i="15"/>
  <c r="G9" i="16" l="1"/>
  <c r="F10" i="16"/>
  <c r="H10" i="16" s="1"/>
  <c r="I8" i="17"/>
  <c r="G9" i="17"/>
  <c r="H8" i="17"/>
  <c r="B53" i="15"/>
  <c r="G10" i="16" l="1"/>
  <c r="F11" i="16"/>
  <c r="H11" i="16" s="1"/>
  <c r="G10" i="17"/>
  <c r="I9" i="17"/>
  <c r="H9" i="17"/>
  <c r="B54" i="15"/>
  <c r="F12" i="16" l="1"/>
  <c r="H12" i="16" s="1"/>
  <c r="G11" i="16"/>
  <c r="I10" i="17"/>
  <c r="H10" i="17"/>
  <c r="G11" i="17"/>
  <c r="B55" i="15"/>
  <c r="F13" i="16" l="1"/>
  <c r="H13" i="16" s="1"/>
  <c r="G12" i="16"/>
  <c r="G12" i="17"/>
  <c r="I11" i="17"/>
  <c r="H11" i="17"/>
  <c r="B56" i="15"/>
  <c r="F14" i="16" l="1"/>
  <c r="H14" i="16" s="1"/>
  <c r="G13" i="16"/>
  <c r="G13" i="17"/>
  <c r="I12" i="17"/>
  <c r="H12" i="17"/>
  <c r="B57" i="15"/>
  <c r="G14" i="16" l="1"/>
  <c r="F15" i="16"/>
  <c r="H15" i="16" s="1"/>
  <c r="I13" i="17"/>
  <c r="G14" i="17"/>
  <c r="H13" i="17"/>
  <c r="B58" i="15"/>
  <c r="F16" i="16" l="1"/>
  <c r="H16" i="16" s="1"/>
  <c r="G15" i="16"/>
  <c r="G15" i="17"/>
  <c r="I14" i="17"/>
  <c r="H14" i="17"/>
  <c r="B59" i="15"/>
  <c r="G16" i="16" l="1"/>
  <c r="F17" i="16"/>
  <c r="H17" i="16" s="1"/>
  <c r="G16" i="17"/>
  <c r="I15" i="17"/>
  <c r="H15" i="17"/>
  <c r="B60" i="15"/>
  <c r="F18" i="16" l="1"/>
  <c r="H18" i="16" s="1"/>
  <c r="G17" i="16"/>
  <c r="I16" i="17"/>
  <c r="G17" i="17"/>
  <c r="H16" i="17"/>
  <c r="B61" i="15"/>
  <c r="F19" i="16" l="1"/>
  <c r="H19" i="16" s="1"/>
  <c r="G18" i="16"/>
  <c r="G18" i="17"/>
  <c r="I17" i="17"/>
  <c r="H17" i="17"/>
  <c r="B62" i="15"/>
  <c r="G19" i="16" l="1"/>
  <c r="F20" i="16"/>
  <c r="H20" i="16" s="1"/>
  <c r="I18" i="17"/>
  <c r="G19" i="17"/>
  <c r="H18" i="17"/>
  <c r="B63" i="15"/>
  <c r="F21" i="16" l="1"/>
  <c r="H21" i="16" s="1"/>
  <c r="G20" i="16"/>
  <c r="G20" i="17"/>
  <c r="I19" i="17"/>
  <c r="H19" i="17"/>
  <c r="B64" i="15"/>
  <c r="G21" i="16" l="1"/>
  <c r="F22" i="16"/>
  <c r="H22" i="16" s="1"/>
  <c r="G21" i="17"/>
  <c r="I20" i="17"/>
  <c r="H20" i="17"/>
  <c r="B65" i="15"/>
  <c r="G22" i="16" l="1"/>
  <c r="F23" i="16"/>
  <c r="H23" i="16" s="1"/>
  <c r="G22" i="17"/>
  <c r="I21" i="17"/>
  <c r="H21" i="17"/>
  <c r="B66" i="15"/>
  <c r="F24" i="16" l="1"/>
  <c r="H24" i="16" s="1"/>
  <c r="G23" i="16"/>
  <c r="G23" i="17"/>
  <c r="I22" i="17"/>
  <c r="H22" i="17"/>
  <c r="B67" i="15"/>
  <c r="G24" i="16" l="1"/>
  <c r="F25" i="16"/>
  <c r="H25" i="16" s="1"/>
  <c r="I23" i="17"/>
  <c r="G24" i="17"/>
  <c r="H23" i="17"/>
  <c r="B68" i="15"/>
  <c r="G25" i="16" l="1"/>
  <c r="F26" i="16"/>
  <c r="H26" i="16" s="1"/>
  <c r="G25" i="17"/>
  <c r="I24" i="17"/>
  <c r="H24" i="17"/>
  <c r="B69" i="15"/>
  <c r="F27" i="16" l="1"/>
  <c r="H27" i="16" s="1"/>
  <c r="G26" i="16"/>
  <c r="I25" i="17"/>
  <c r="G26" i="17"/>
  <c r="H25" i="17"/>
  <c r="B70" i="15"/>
  <c r="G27" i="16" l="1"/>
  <c r="F28" i="16"/>
  <c r="H28" i="16" s="1"/>
  <c r="I26" i="17"/>
  <c r="G27" i="17"/>
  <c r="H26" i="17"/>
  <c r="B71" i="15"/>
  <c r="G28" i="16" l="1"/>
  <c r="F29" i="16"/>
  <c r="H29" i="16" s="1"/>
  <c r="G28" i="17"/>
  <c r="I27" i="17"/>
  <c r="H27" i="17"/>
  <c r="B72" i="15"/>
  <c r="F30" i="16" l="1"/>
  <c r="H30" i="16" s="1"/>
  <c r="G29" i="16"/>
  <c r="I28" i="17"/>
  <c r="G29" i="17"/>
  <c r="H28" i="17"/>
  <c r="B73" i="15"/>
  <c r="G30" i="16" l="1"/>
  <c r="F31" i="16"/>
  <c r="H31" i="16" s="1"/>
  <c r="G30" i="17"/>
  <c r="I29" i="17"/>
  <c r="H29" i="17"/>
  <c r="B74" i="15"/>
  <c r="F32" i="16" l="1"/>
  <c r="H32" i="16" s="1"/>
  <c r="G31" i="16"/>
  <c r="G31" i="17"/>
  <c r="I30" i="17"/>
  <c r="H30" i="17"/>
  <c r="B75" i="15"/>
  <c r="G32" i="16" l="1"/>
  <c r="F33" i="16"/>
  <c r="H33" i="16" s="1"/>
  <c r="I31" i="17"/>
  <c r="G32" i="17"/>
  <c r="H31" i="17"/>
  <c r="B76" i="15"/>
  <c r="F34" i="16" l="1"/>
  <c r="H34" i="16" s="1"/>
  <c r="G33" i="16"/>
  <c r="G33" i="17"/>
  <c r="I32" i="17"/>
  <c r="H32" i="17"/>
  <c r="B77" i="15"/>
  <c r="F35" i="16" l="1"/>
  <c r="H35" i="16" s="1"/>
  <c r="G34" i="16"/>
  <c r="G34" i="17"/>
  <c r="I33" i="17"/>
  <c r="H33" i="17"/>
  <c r="B78" i="15"/>
  <c r="G35" i="16" l="1"/>
  <c r="F36" i="16"/>
  <c r="H36" i="16" s="1"/>
  <c r="G35" i="17"/>
  <c r="I34" i="17"/>
  <c r="H34" i="17"/>
  <c r="B79" i="15"/>
  <c r="G36" i="16" l="1"/>
  <c r="F37" i="16"/>
  <c r="H37" i="16" s="1"/>
  <c r="G36" i="17"/>
  <c r="I35" i="17"/>
  <c r="H35" i="17"/>
  <c r="B80" i="15"/>
  <c r="F38" i="16" l="1"/>
  <c r="H38" i="16" s="1"/>
  <c r="G37" i="16"/>
  <c r="G37" i="17"/>
  <c r="I36" i="17"/>
  <c r="H36" i="17"/>
  <c r="B81" i="15"/>
  <c r="F39" i="16" l="1"/>
  <c r="H39" i="16" s="1"/>
  <c r="G38" i="16"/>
  <c r="G38" i="17"/>
  <c r="I37" i="17"/>
  <c r="H37" i="17"/>
  <c r="B82" i="15"/>
  <c r="G39" i="16" l="1"/>
  <c r="F40" i="16"/>
  <c r="H40" i="16" s="1"/>
  <c r="I38" i="17"/>
  <c r="G39" i="17"/>
  <c r="H38" i="17"/>
  <c r="B83" i="15"/>
  <c r="F41" i="16" l="1"/>
  <c r="H41" i="16" s="1"/>
  <c r="G40" i="16"/>
  <c r="G40" i="17"/>
  <c r="I39" i="17"/>
  <c r="H39" i="17"/>
  <c r="B84" i="15"/>
  <c r="G41" i="16" l="1"/>
  <c r="F42" i="16"/>
  <c r="H42" i="16" s="1"/>
  <c r="G41" i="17"/>
  <c r="I40" i="17"/>
  <c r="H40" i="17"/>
  <c r="B85" i="15"/>
  <c r="G42" i="16" l="1"/>
  <c r="F43" i="16"/>
  <c r="H43" i="16" s="1"/>
  <c r="I41" i="17"/>
  <c r="G42" i="17"/>
  <c r="H41" i="17"/>
  <c r="B86" i="15"/>
  <c r="F44" i="16" l="1"/>
  <c r="H44" i="16" s="1"/>
  <c r="G43" i="16"/>
  <c r="G43" i="17"/>
  <c r="I42" i="17"/>
  <c r="H42" i="17"/>
  <c r="B87" i="15"/>
  <c r="F45" i="16" l="1"/>
  <c r="H45" i="16" s="1"/>
  <c r="G44" i="16"/>
  <c r="G44" i="17"/>
  <c r="I43" i="17"/>
  <c r="H43" i="17"/>
  <c r="B88" i="15"/>
  <c r="F46" i="16" l="1"/>
  <c r="H46" i="16" s="1"/>
  <c r="G45" i="16"/>
  <c r="G45" i="17"/>
  <c r="I44" i="17"/>
  <c r="H44" i="17"/>
  <c r="B89" i="15"/>
  <c r="G46" i="16" l="1"/>
  <c r="F47" i="16"/>
  <c r="H47" i="16" s="1"/>
  <c r="I45" i="17"/>
  <c r="G46" i="17"/>
  <c r="H45" i="17"/>
  <c r="B90" i="15"/>
  <c r="F48" i="16" l="1"/>
  <c r="H48" i="16" s="1"/>
  <c r="G47" i="16"/>
  <c r="I46" i="17"/>
  <c r="G47" i="17"/>
  <c r="H46" i="17"/>
  <c r="B91" i="15"/>
  <c r="G48" i="16" l="1"/>
  <c r="F49" i="16"/>
  <c r="H49" i="16" s="1"/>
  <c r="G48" i="17"/>
  <c r="I47" i="17"/>
  <c r="H47" i="17"/>
  <c r="B92" i="15"/>
  <c r="F50" i="16" l="1"/>
  <c r="H50" i="16" s="1"/>
  <c r="G49" i="16"/>
  <c r="G49" i="17"/>
  <c r="I48" i="17"/>
  <c r="H48" i="17"/>
  <c r="B93" i="15"/>
  <c r="F51" i="16" l="1"/>
  <c r="H51" i="16" s="1"/>
  <c r="G50" i="16"/>
  <c r="I49" i="17"/>
  <c r="G50" i="17"/>
  <c r="H49" i="17"/>
  <c r="B94" i="15"/>
  <c r="G51" i="16" l="1"/>
  <c r="F52" i="16"/>
  <c r="H52" i="16" s="1"/>
  <c r="G51" i="17"/>
  <c r="I50" i="17"/>
  <c r="H50" i="17"/>
  <c r="B95" i="15"/>
  <c r="G52" i="16" l="1"/>
  <c r="F53" i="16"/>
  <c r="H53" i="16" s="1"/>
  <c r="G52" i="17"/>
  <c r="I51" i="17"/>
  <c r="H51" i="17"/>
  <c r="B96" i="15"/>
  <c r="F54" i="16" l="1"/>
  <c r="H54" i="16" s="1"/>
  <c r="G53" i="16"/>
  <c r="G53" i="17"/>
  <c r="I52" i="17"/>
  <c r="H52" i="17"/>
  <c r="B97" i="15"/>
  <c r="G54" i="16" l="1"/>
  <c r="F55" i="16"/>
  <c r="H55" i="16" s="1"/>
  <c r="I53" i="17"/>
  <c r="G54" i="17"/>
  <c r="H53" i="17"/>
  <c r="B98" i="15"/>
  <c r="G55" i="16" l="1"/>
  <c r="F56" i="16"/>
  <c r="H56" i="16" s="1"/>
  <c r="I54" i="17"/>
  <c r="G55" i="17"/>
  <c r="H54" i="17"/>
  <c r="B99" i="15"/>
  <c r="G56" i="16" l="1"/>
  <c r="F57" i="16"/>
  <c r="H57" i="16" s="1"/>
  <c r="G56" i="17"/>
  <c r="I55" i="17"/>
  <c r="H55" i="17"/>
  <c r="B100" i="15"/>
  <c r="G57" i="16" l="1"/>
  <c r="F58" i="16"/>
  <c r="H58" i="16" s="1"/>
  <c r="G57" i="17"/>
  <c r="I56" i="17"/>
  <c r="H56" i="17"/>
  <c r="B101" i="15"/>
  <c r="F59" i="16" l="1"/>
  <c r="H59" i="16" s="1"/>
  <c r="G58" i="16"/>
  <c r="I57" i="17"/>
  <c r="G58" i="17"/>
  <c r="H57" i="17"/>
  <c r="B102" i="15"/>
  <c r="G59" i="16" l="1"/>
  <c r="F60" i="16"/>
  <c r="H60" i="16" s="1"/>
  <c r="G59" i="17"/>
  <c r="I58" i="17"/>
  <c r="H58" i="17"/>
  <c r="B103" i="15"/>
  <c r="G60" i="16" l="1"/>
  <c r="F61" i="16"/>
  <c r="H61" i="16" s="1"/>
  <c r="G60" i="17"/>
  <c r="I59" i="17"/>
  <c r="H59" i="17"/>
  <c r="B104" i="15"/>
  <c r="F62" i="16" l="1"/>
  <c r="H62" i="16" s="1"/>
  <c r="G61" i="16"/>
  <c r="G61" i="17"/>
  <c r="I60" i="17"/>
  <c r="H60" i="17"/>
  <c r="B105" i="15"/>
  <c r="G62" i="16" l="1"/>
  <c r="F63" i="16"/>
  <c r="H63" i="16" s="1"/>
  <c r="I61" i="17"/>
  <c r="G62" i="17"/>
  <c r="H61" i="17"/>
  <c r="B106" i="15"/>
  <c r="F64" i="16" l="1"/>
  <c r="H64" i="16" s="1"/>
  <c r="G63" i="16"/>
  <c r="I62" i="17"/>
  <c r="G63" i="17"/>
  <c r="H62" i="17"/>
  <c r="B107" i="15"/>
  <c r="G64" i="16" l="1"/>
  <c r="F65" i="16"/>
  <c r="H65" i="16" s="1"/>
  <c r="G64" i="17"/>
  <c r="I63" i="17"/>
  <c r="H63" i="17"/>
  <c r="B108" i="15"/>
  <c r="F66" i="16" l="1"/>
  <c r="H66" i="16" s="1"/>
  <c r="G65" i="16"/>
  <c r="G65" i="17"/>
  <c r="I64" i="17"/>
  <c r="H64" i="17"/>
  <c r="B109" i="15"/>
  <c r="G66" i="16" l="1"/>
  <c r="F67" i="16"/>
  <c r="H67" i="16" s="1"/>
  <c r="I65" i="17"/>
  <c r="G66" i="17"/>
  <c r="H65" i="17"/>
  <c r="B110" i="15"/>
  <c r="F68" i="16" l="1"/>
  <c r="H68" i="16" s="1"/>
  <c r="G67" i="16"/>
  <c r="G67" i="17"/>
  <c r="I66" i="17"/>
  <c r="H66" i="17"/>
  <c r="B111" i="15"/>
  <c r="G68" i="16" l="1"/>
  <c r="F69" i="16"/>
  <c r="H69" i="16" s="1"/>
  <c r="G68" i="17"/>
  <c r="I67" i="17"/>
  <c r="H67" i="17"/>
  <c r="B112" i="15"/>
  <c r="F70" i="16" l="1"/>
  <c r="H70" i="16" s="1"/>
  <c r="G69" i="16"/>
  <c r="G69" i="17"/>
  <c r="I68" i="17"/>
  <c r="H68" i="17"/>
  <c r="B113" i="15"/>
  <c r="G70" i="16" l="1"/>
  <c r="F71" i="16"/>
  <c r="H71" i="16" s="1"/>
  <c r="I69" i="17"/>
  <c r="G70" i="17"/>
  <c r="H69" i="17"/>
  <c r="B114" i="15"/>
  <c r="F72" i="16" l="1"/>
  <c r="H72" i="16" s="1"/>
  <c r="G71" i="16"/>
  <c r="I70" i="17"/>
  <c r="G71" i="17"/>
  <c r="H70" i="17"/>
  <c r="B115" i="15"/>
  <c r="G72" i="16" l="1"/>
  <c r="F73" i="16"/>
  <c r="H73" i="16" s="1"/>
  <c r="G72" i="17"/>
  <c r="I71" i="17"/>
  <c r="H71" i="17"/>
  <c r="B116" i="15"/>
  <c r="F74" i="16" l="1"/>
  <c r="H74" i="16" s="1"/>
  <c r="G73" i="16"/>
  <c r="G73" i="17"/>
  <c r="I72" i="17"/>
  <c r="H72" i="17"/>
  <c r="B117" i="15"/>
  <c r="G74" i="16" l="1"/>
  <c r="F75" i="16"/>
  <c r="H75" i="16" s="1"/>
  <c r="I73" i="17"/>
  <c r="G74" i="17"/>
  <c r="H73" i="17"/>
  <c r="B118" i="15"/>
  <c r="G75" i="16" l="1"/>
  <c r="F76" i="16"/>
  <c r="H76" i="16" s="1"/>
  <c r="G75" i="17"/>
  <c r="I74" i="17"/>
  <c r="H74" i="17"/>
  <c r="B119" i="15"/>
  <c r="F77" i="16" l="1"/>
  <c r="H77" i="16" s="1"/>
  <c r="G76" i="16"/>
  <c r="G76" i="17"/>
  <c r="I75" i="17"/>
  <c r="H75" i="17"/>
  <c r="B120" i="15"/>
  <c r="G77" i="16" l="1"/>
  <c r="F78" i="16"/>
  <c r="H78" i="16" s="1"/>
  <c r="G77" i="17"/>
  <c r="I76" i="17"/>
  <c r="H76" i="17"/>
  <c r="B121" i="15"/>
  <c r="G78" i="16" l="1"/>
  <c r="F79" i="16"/>
  <c r="H79" i="16" s="1"/>
  <c r="I77" i="17"/>
  <c r="G78" i="17"/>
  <c r="H77" i="17"/>
  <c r="B122" i="15"/>
  <c r="F80" i="16" l="1"/>
  <c r="H80" i="16" s="1"/>
  <c r="G79" i="16"/>
  <c r="I78" i="17"/>
  <c r="G79" i="17"/>
  <c r="H78" i="17"/>
  <c r="B123" i="15"/>
  <c r="F81" i="16" l="1"/>
  <c r="H81" i="16" s="1"/>
  <c r="G80" i="16"/>
  <c r="G80" i="17"/>
  <c r="I79" i="17"/>
  <c r="H79" i="17"/>
  <c r="B124" i="15"/>
  <c r="F82" i="16" l="1"/>
  <c r="H82" i="16" s="1"/>
  <c r="G81" i="16"/>
  <c r="G81" i="17"/>
  <c r="I80" i="17"/>
  <c r="H80" i="17"/>
  <c r="B125" i="15"/>
  <c r="F83" i="16" l="1"/>
  <c r="H83" i="16" s="1"/>
  <c r="G82" i="16"/>
  <c r="I81" i="17"/>
  <c r="G82" i="17"/>
  <c r="H81" i="17"/>
  <c r="B126" i="15"/>
  <c r="F84" i="16" l="1"/>
  <c r="H84" i="16" s="1"/>
  <c r="J5" i="16" s="1"/>
  <c r="G83" i="16"/>
  <c r="G83" i="17"/>
  <c r="I82" i="17"/>
  <c r="H82" i="17"/>
  <c r="B127" i="15"/>
  <c r="G84" i="16" l="1"/>
  <c r="J3" i="16" s="1"/>
  <c r="K3" i="16" s="1"/>
  <c r="K5" i="16" s="1"/>
  <c r="T8" i="16" s="1"/>
  <c r="G84" i="17"/>
  <c r="I83" i="17"/>
  <c r="H83" i="17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H4" i="2" l="1"/>
  <c r="G3" i="2" s="1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0" i="5"/>
  <c r="Q62" i="5"/>
  <c r="Q54" i="5"/>
  <c r="Q46" i="5"/>
  <c r="Q38" i="5"/>
  <c r="Q30" i="5"/>
  <c r="Q22" i="5"/>
  <c r="Q6" i="5"/>
  <c r="Q13" i="5"/>
  <c r="Q5" i="5"/>
  <c r="Q64" i="5"/>
  <c r="Q48" i="5"/>
  <c r="Q32" i="5"/>
  <c r="Q24" i="5"/>
  <c r="Q72" i="5"/>
  <c r="Q60" i="5"/>
  <c r="Q36" i="5"/>
  <c r="Q20" i="5"/>
  <c r="Q11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G84" i="2" l="1"/>
  <c r="F12" i="12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I3" i="12" l="1"/>
  <c r="I5" i="12"/>
  <c r="J3" i="12" l="1"/>
  <c r="J5" i="12" s="1"/>
  <c r="W6" i="12" s="1"/>
  <c r="K3" i="5"/>
  <c r="K5" i="5"/>
  <c r="L3" i="5" l="1"/>
  <c r="L5" i="5" s="1"/>
  <c r="U8" i="5" l="1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R5" i="2" l="1"/>
  <c r="S3" i="2" s="1"/>
  <c r="S5" i="2" s="1"/>
  <c r="W6" i="2" s="1"/>
</calcChain>
</file>

<file path=xl/sharedStrings.xml><?xml version="1.0" encoding="utf-8"?>
<sst xmlns="http://schemas.openxmlformats.org/spreadsheetml/2006/main" count="782" uniqueCount="466">
  <si>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</si>
  <si>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</si>
  <si>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</si>
  <si>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</si>
  <si>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</si>
  <si>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</si>
  <si>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</si>
  <si>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</si>
  <si>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</si>
  <si>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</si>
  <si>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</si>
  <si>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</si>
  <si>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</si>
  <si>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</si>
  <si>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</si>
  <si>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</si>
  <si>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</si>
  <si>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</si>
  <si>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</si>
  <si>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</si>
  <si>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</si>
  <si>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</si>
  <si>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</si>
  <si>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</si>
  <si>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</si>
  <si>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</si>
  <si>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</si>
  <si>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</si>
  <si>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</si>
  <si>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</si>
  <si>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</si>
  <si>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</si>
  <si>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</si>
  <si>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</si>
  <si>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</si>
  <si>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</si>
  <si>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</si>
  <si>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</si>
  <si>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</si>
  <si>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</si>
  <si>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</si>
  <si>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</si>
  <si>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</si>
  <si>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</si>
  <si>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</si>
  <si>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</si>
  <si>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</si>
  <si>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</si>
  <si>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</si>
  <si>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</si>
  <si>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</si>
  <si>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</si>
  <si>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</si>
  <si>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</si>
  <si>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</si>
  <si>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</si>
  <si>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</si>
  <si>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</si>
  <si>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</si>
  <si>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</si>
  <si>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</si>
  <si>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</si>
  <si>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</si>
  <si>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</si>
  <si>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</si>
  <si>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</si>
  <si>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</si>
  <si>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</si>
  <si>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</si>
  <si>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</si>
  <si>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</si>
  <si>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</si>
  <si>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</si>
  <si>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</si>
  <si>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</si>
  <si>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</si>
  <si>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</si>
  <si>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</si>
  <si>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</si>
  <si>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</si>
  <si>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</si>
  <si>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</si>
  <si>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</si>
  <si>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</si>
  <si>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</si>
  <si>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</si>
  <si>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</si>
  <si>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</si>
  <si>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</si>
  <si>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</si>
  <si>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</si>
  <si>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</si>
  <si>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</si>
  <si>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</si>
  <si>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</si>
  <si>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</si>
  <si>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</si>
  <si>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</si>
  <si>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</si>
  <si>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</si>
  <si>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</si>
  <si>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</si>
  <si>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</si>
  <si>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</si>
  <si>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</si>
  <si>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</si>
  <si>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</si>
  <si>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</si>
  <si>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</si>
  <si>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</si>
  <si>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</si>
  <si>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</si>
  <si>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</si>
  <si>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</si>
  <si>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</si>
  <si>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</si>
  <si>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</si>
  <si>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</si>
  <si>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</si>
  <si>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</si>
  <si>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</si>
  <si>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</si>
  <si>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</si>
  <si>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</si>
  <si>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</si>
  <si>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</si>
  <si>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</si>
  <si>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</si>
  <si>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</si>
  <si>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</si>
  <si>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</si>
  <si>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</si>
  <si>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</si>
  <si>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</si>
  <si>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</si>
  <si>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</si>
  <si>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</si>
  <si>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</si>
  <si>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</si>
  <si>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</si>
  <si>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</si>
  <si>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</si>
  <si>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</si>
  <si>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</si>
  <si>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</si>
  <si>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</si>
  <si>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</si>
  <si>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</si>
  <si>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</si>
  <si>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</si>
  <si>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</si>
  <si>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</si>
  <si>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</si>
  <si>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</si>
  <si>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</si>
  <si>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</si>
  <si>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</si>
  <si>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</si>
  <si>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</si>
  <si>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</si>
  <si>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</si>
  <si>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</si>
  <si>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</si>
  <si>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</si>
  <si>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</si>
  <si>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</si>
  <si>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</si>
  <si>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</si>
  <si>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</si>
  <si>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</si>
  <si>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</si>
  <si>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</si>
  <si>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</si>
  <si>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</si>
  <si>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</si>
  <si>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</si>
  <si>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</si>
  <si>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</si>
  <si>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</si>
  <si>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</si>
  <si>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</si>
  <si>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</si>
  <si>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</si>
  <si>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</si>
  <si>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</si>
  <si>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</si>
  <si>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</si>
  <si>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</si>
  <si>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</si>
  <si>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</si>
  <si>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</si>
  <si>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</si>
  <si>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</si>
  <si>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</si>
  <si>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</si>
  <si>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</si>
  <si>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</si>
  <si>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</si>
  <si>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</si>
  <si>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</si>
  <si>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</si>
  <si>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</si>
  <si>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</si>
  <si>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</si>
  <si>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</si>
  <si>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</si>
  <si>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</si>
  <si>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</si>
  <si>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</si>
  <si>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</si>
  <si>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</si>
  <si>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</si>
  <si>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</si>
  <si>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</si>
  <si>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</si>
  <si>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</si>
  <si>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</si>
  <si>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</si>
  <si>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</si>
  <si>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</si>
  <si>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</si>
  <si>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</si>
  <si>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</si>
  <si>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</si>
  <si>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</si>
  <si>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</si>
  <si>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</si>
  <si>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</si>
  <si>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</si>
  <si>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</si>
  <si>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</si>
  <si>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</si>
  <si>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</si>
  <si>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</si>
  <si>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</si>
  <si>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</si>
  <si>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</si>
  <si>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</si>
  <si>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</si>
  <si>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</si>
  <si>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</si>
  <si>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</si>
  <si>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</si>
  <si>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</si>
  <si>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</si>
  <si>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</si>
  <si>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</si>
  <si>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</si>
  <si>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</si>
  <si>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</si>
  <si>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</si>
  <si>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</si>
  <si>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</si>
  <si>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</si>
  <si>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</si>
  <si>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</si>
  <si>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</si>
  <si>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</si>
  <si>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</si>
  <si>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</si>
  <si>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</si>
  <si>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</si>
  <si>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</si>
  <si>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</si>
  <si>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</si>
  <si>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</si>
  <si>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</si>
  <si>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</si>
  <si>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</si>
  <si>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</si>
  <si>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</si>
  <si>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</si>
  <si>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</si>
  <si>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</si>
  <si>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</si>
  <si>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</si>
  <si>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</si>
  <si>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</si>
  <si>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</si>
  <si>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</si>
  <si>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</si>
  <si>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</si>
  <si>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</si>
  <si>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</si>
  <si>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</si>
  <si>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</si>
  <si>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</si>
  <si>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</si>
  <si>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</si>
  <si>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</si>
  <si>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</si>
  <si>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</si>
  <si>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</si>
  <si>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</si>
  <si>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</si>
  <si>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</si>
  <si>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</si>
  <si>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</si>
  <si>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</si>
  <si>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</si>
  <si>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</si>
  <si>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</si>
  <si>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</si>
  <si>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</si>
  <si>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</si>
  <si>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</si>
  <si>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</si>
  <si>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</si>
  <si>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</si>
  <si>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</si>
  <si>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</si>
  <si>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</si>
  <si>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</si>
  <si>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</si>
  <si>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</si>
  <si>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</si>
  <si>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</si>
  <si>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</si>
  <si>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</si>
  <si>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</si>
  <si>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</si>
  <si>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</si>
  <si>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</si>
  <si>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</si>
  <si>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</si>
  <si>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</si>
  <si>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</si>
  <si>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</si>
  <si>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</si>
  <si>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</si>
  <si>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</si>
  <si>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</si>
  <si>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</si>
  <si>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</si>
  <si>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</si>
  <si>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</si>
  <si>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</si>
  <si>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</si>
  <si>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</si>
  <si>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</si>
  <si>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</si>
  <si>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</si>
  <si>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</si>
  <si>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</si>
  <si>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</si>
  <si>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</si>
  <si>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</si>
  <si>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</si>
  <si>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</si>
  <si>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</si>
  <si>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</si>
  <si>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</si>
  <si>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</si>
  <si>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</si>
  <si>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</si>
  <si>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</si>
  <si>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</si>
  <si>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</si>
  <si>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</si>
  <si>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</si>
  <si>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</si>
  <si>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</si>
  <si>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</si>
  <si>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</si>
  <si>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</si>
  <si>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</si>
  <si>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</si>
  <si>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</si>
  <si>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</si>
  <si>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</si>
  <si>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</si>
  <si>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</si>
  <si>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</si>
  <si>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</si>
  <si>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</si>
  <si>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</si>
  <si>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</si>
  <si>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</si>
  <si>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</si>
  <si>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</si>
  <si>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</si>
  <si>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</si>
  <si>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</si>
  <si>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</si>
  <si>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</si>
  <si>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</si>
  <si>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</si>
  <si>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</si>
  <si>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</si>
  <si>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</si>
  <si>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</si>
  <si>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</si>
  <si>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</si>
  <si>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</si>
  <si>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</si>
  <si>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</si>
  <si>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</si>
  <si>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</si>
  <si>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</si>
  <si>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</si>
  <si>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</si>
  <si>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</si>
  <si>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</si>
  <si>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</si>
  <si>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</si>
  <si>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</si>
  <si>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</si>
  <si>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</si>
  <si>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</si>
  <si>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</si>
  <si>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</si>
  <si>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</si>
  <si>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</si>
  <si>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</si>
  <si>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</si>
  <si>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</si>
  <si>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</si>
  <si>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</si>
  <si>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</si>
  <si>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</si>
  <si>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</si>
  <si>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</si>
  <si>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</si>
  <si>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</si>
  <si>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</si>
  <si>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</si>
  <si>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</si>
  <si>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</si>
  <si>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</si>
  <si>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</si>
  <si>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</si>
  <si>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</si>
  <si>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</si>
  <si>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</si>
  <si>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</si>
  <si>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</si>
  <si>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</si>
  <si>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</si>
  <si>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</si>
  <si>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</si>
  <si>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</si>
  <si>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</si>
  <si>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</si>
  <si>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</si>
  <si>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</si>
  <si>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</si>
  <si>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</si>
  <si>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</si>
  <si>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</si>
  <si>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</si>
  <si>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</si>
  <si>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</si>
  <si>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</si>
  <si>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</si>
  <si>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</si>
  <si>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</si>
  <si>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</si>
  <si>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</si>
  <si>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</si>
  <si>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</si>
  <si>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</si>
  <si>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</si>
  <si>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Name</t>
  </si>
  <si>
    <t>Y</t>
  </si>
  <si>
    <t>exp(x)</t>
  </si>
  <si>
    <t>Wave(insert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</si>
</sst>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7.6871154285713601</c:v>
                </c:pt>
                <c:pt idx="3">
                  <c:v>15.412005428571319</c:v>
                </c:pt>
                <c:pt idx="4">
                  <c:v>23.087788571428291</c:v>
                </c:pt>
                <c:pt idx="5">
                  <c:v>31.03177085714276</c:v>
                </c:pt>
                <c:pt idx="6">
                  <c:v>39.308168999999907</c:v>
                </c:pt>
                <c:pt idx="7">
                  <c:v>47.71300042857149</c:v>
                </c:pt>
                <c:pt idx="8">
                  <c:v>56.072502428571511</c:v>
                </c:pt>
                <c:pt idx="9">
                  <c:v>64.356455428571394</c:v>
                </c:pt>
                <c:pt idx="10">
                  <c:v>73.139032142857218</c:v>
                </c:pt>
                <c:pt idx="11">
                  <c:v>82.359793285714318</c:v>
                </c:pt>
                <c:pt idx="12">
                  <c:v>91.901637857142873</c:v>
                </c:pt>
                <c:pt idx="13">
                  <c:v>101.84011485714279</c:v>
                </c:pt>
                <c:pt idx="14">
                  <c:v>112.70406771428554</c:v>
                </c:pt>
                <c:pt idx="15">
                  <c:v>123.88910414285704</c:v>
                </c:pt>
                <c:pt idx="16">
                  <c:v>135.29323271428564</c:v>
                </c:pt>
                <c:pt idx="17">
                  <c:v>147.08643885714275</c:v>
                </c:pt>
                <c:pt idx="18">
                  <c:v>159.37826885714287</c:v>
                </c:pt>
                <c:pt idx="19">
                  <c:v>172.41425685714273</c:v>
                </c:pt>
                <c:pt idx="20">
                  <c:v>186.2019578571427</c:v>
                </c:pt>
                <c:pt idx="21">
                  <c:v>200.26919042857128</c:v>
                </c:pt>
                <c:pt idx="22">
                  <c:v>214.73305542857122</c:v>
                </c:pt>
                <c:pt idx="23">
                  <c:v>230.09595399999978</c:v>
                </c:pt>
                <c:pt idx="24">
                  <c:v>246.13123928571406</c:v>
                </c:pt>
                <c:pt idx="25">
                  <c:v>262.65003828571423</c:v>
                </c:pt>
                <c:pt idx="26">
                  <c:v>279.58813457142844</c:v>
                </c:pt>
                <c:pt idx="27">
                  <c:v>297.10040357142827</c:v>
                </c:pt>
                <c:pt idx="28">
                  <c:v>315.31150128571437</c:v>
                </c:pt>
                <c:pt idx="29">
                  <c:v>333.80968528571441</c:v>
                </c:pt>
                <c:pt idx="30">
                  <c:v>352.47407728571432</c:v>
                </c:pt>
                <c:pt idx="31">
                  <c:v>370.6511778571429</c:v>
                </c:pt>
                <c:pt idx="32">
                  <c:v>389.11158742857162</c:v>
                </c:pt>
                <c:pt idx="33">
                  <c:v>407.89308042857112</c:v>
                </c:pt>
                <c:pt idx="34">
                  <c:v>426.76145485714267</c:v>
                </c:pt>
                <c:pt idx="35">
                  <c:v>445.35785257142868</c:v>
                </c:pt>
                <c:pt idx="36">
                  <c:v>463.84092685714256</c:v>
                </c:pt>
                <c:pt idx="37">
                  <c:v>482.23334228571423</c:v>
                </c:pt>
                <c:pt idx="38">
                  <c:v>500.79952042857155</c:v>
                </c:pt>
                <c:pt idx="39">
                  <c:v>519.44124771428562</c:v>
                </c:pt>
                <c:pt idx="40">
                  <c:v>537.91676700000005</c:v>
                </c:pt>
                <c:pt idx="41">
                  <c:v>556.66048542857141</c:v>
                </c:pt>
                <c:pt idx="42">
                  <c:v>575.89149528571431</c:v>
                </c:pt>
                <c:pt idx="43">
                  <c:v>595.07339828571423</c:v>
                </c:pt>
                <c:pt idx="44">
                  <c:v>614.0777609999999</c:v>
                </c:pt>
                <c:pt idx="45">
                  <c:v>633.70918085714277</c:v>
                </c:pt>
                <c:pt idx="46">
                  <c:v>653.31793585714274</c:v>
                </c:pt>
                <c:pt idx="47">
                  <c:v>673.37998528571427</c:v>
                </c:pt>
                <c:pt idx="48">
                  <c:v>693.01895999999999</c:v>
                </c:pt>
                <c:pt idx="49">
                  <c:v>712.12531385714294</c:v>
                </c:pt>
                <c:pt idx="50">
                  <c:v>731.42054028571431</c:v>
                </c:pt>
                <c:pt idx="51">
                  <c:v>750.54200400000002</c:v>
                </c:pt>
                <c:pt idx="52">
                  <c:v>768.85887028571449</c:v>
                </c:pt>
                <c:pt idx="53">
                  <c:v>786.66955800000017</c:v>
                </c:pt>
                <c:pt idx="54">
                  <c:v>803.44144628571428</c:v>
                </c:pt>
                <c:pt idx="55">
                  <c:v>819.83558942857155</c:v>
                </c:pt>
                <c:pt idx="56">
                  <c:v>835.50446171428587</c:v>
                </c:pt>
                <c:pt idx="57">
                  <c:v>850.44050828571437</c:v>
                </c:pt>
                <c:pt idx="58">
                  <c:v>864.62106428571417</c:v>
                </c:pt>
                <c:pt idx="59">
                  <c:v>878.23500257142848</c:v>
                </c:pt>
                <c:pt idx="60">
                  <c:v>891.19166414285712</c:v>
                </c:pt>
                <c:pt idx="61">
                  <c:v>903.74791571428557</c:v>
                </c:pt>
                <c:pt idx="62">
                  <c:v>915.93775442857134</c:v>
                </c:pt>
                <c:pt idx="63">
                  <c:v>928.26358142857146</c:v>
                </c:pt>
                <c:pt idx="64">
                  <c:v>940.83494285714266</c:v>
                </c:pt>
                <c:pt idx="65">
                  <c:v>953.68961314285741</c:v>
                </c:pt>
                <c:pt idx="66">
                  <c:v>967.31866114285697</c:v>
                </c:pt>
                <c:pt idx="67">
                  <c:v>981.62387314285695</c:v>
                </c:pt>
                <c:pt idx="68">
                  <c:v>997.17942185714253</c:v>
                </c:pt>
                <c:pt idx="69">
                  <c:v>1013.3506952857143</c:v>
                </c:pt>
                <c:pt idx="70">
                  <c:v>1031.0291722857141</c:v>
                </c:pt>
                <c:pt idx="71">
                  <c:v>1050.2488497142854</c:v>
                </c:pt>
                <c:pt idx="72">
                  <c:v>1070.8699620000002</c:v>
                </c:pt>
                <c:pt idx="73">
                  <c:v>1091.8914842857143</c:v>
                </c:pt>
                <c:pt idx="74">
                  <c:v>1114.3257737142858</c:v>
                </c:pt>
                <c:pt idx="75">
                  <c:v>1137.8895212857142</c:v>
                </c:pt>
                <c:pt idx="76">
                  <c:v>1164.5885542857141</c:v>
                </c:pt>
                <c:pt idx="77">
                  <c:v>1193.4860645714284</c:v>
                </c:pt>
                <c:pt idx="78">
                  <c:v>1224.045653857143</c:v>
                </c:pt>
                <c:pt idx="79">
                  <c:v>1256.7130617142857</c:v>
                </c:pt>
                <c:pt idx="80">
                  <c:v>1291.7036025714287</c:v>
                </c:pt>
                <c:pt idx="81">
                  <c:v>1328.8775108571431</c:v>
                </c:pt>
                <c:pt idx="82">
                  <c:v>1369.1904822857141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151.72859558571557</c:v>
                </c:pt>
                <c:pt idx="2">
                  <c:v>156.63455054140101</c:v>
                </c:pt>
                <c:pt idx="3">
                  <c:v>161.68965604039198</c:v>
                </c:pt>
                <c:pt idx="4">
                  <c:v>166.89782671655686</c:v>
                </c:pt>
                <c:pt idx="5">
                  <c:v>172.26303942433341</c:v>
                </c:pt>
                <c:pt idx="6">
                  <c:v>177.78933141568177</c:v>
                </c:pt>
                <c:pt idx="7">
                  <c:v>183.48079827359953</c:v>
                </c:pt>
                <c:pt idx="8">
                  <c:v>189.34159158919508</c:v>
                </c:pt>
                <c:pt idx="9">
                  <c:v>195.37591636913373</c:v>
                </c:pt>
                <c:pt idx="10">
                  <c:v>201.58802816014449</c:v>
                </c:pt>
                <c:pt idx="11">
                  <c:v>207.98222987719763</c:v>
                </c:pt>
                <c:pt idx="12">
                  <c:v>214.56286832194598</c:v>
                </c:pt>
                <c:pt idx="13">
                  <c:v>221.33433037807623</c:v>
                </c:pt>
                <c:pt idx="14">
                  <c:v>228.30103887033508</c:v>
                </c:pt>
                <c:pt idx="15">
                  <c:v>235.46744807420637</c:v>
                </c:pt>
                <c:pt idx="16">
                  <c:v>242.83803886350296</c:v>
                </c:pt>
                <c:pt idx="17">
                  <c:v>250.4173134835321</c:v>
                </c:pt>
                <c:pt idx="18">
                  <c:v>258.20978993798445</c:v>
                </c:pt>
                <c:pt idx="19">
                  <c:v>266.21999597830438</c:v>
                </c:pt>
                <c:pt idx="20">
                  <c:v>274.45246268502922</c:v>
                </c:pt>
                <c:pt idx="21">
                  <c:v>282.91171763143683</c:v>
                </c:pt>
                <c:pt idx="22">
                  <c:v>291.60227762083974</c:v>
                </c:pt>
                <c:pt idx="23">
                  <c:v>300.52864098999379</c:v>
                </c:pt>
                <c:pt idx="24">
                  <c:v>309.69527947238572</c:v>
                </c:pt>
                <c:pt idx="25">
                  <c:v>319.10662961660358</c:v>
                </c:pt>
                <c:pt idx="26">
                  <c:v>328.76708375661252</c:v>
                </c:pt>
                <c:pt idx="27">
                  <c:v>338.68098053253578</c:v>
                </c:pt>
                <c:pt idx="28">
                  <c:v>348.85259496249773</c:v>
                </c:pt>
                <c:pt idx="29">
                  <c:v>359.28612806822633</c:v>
                </c:pt>
                <c:pt idx="30">
                  <c:v>369.98569605942055</c:v>
                </c:pt>
                <c:pt idx="31">
                  <c:v>380.95531908439352</c:v>
                </c:pt>
                <c:pt idx="32">
                  <c:v>392.19890955717665</c:v>
                </c:pt>
                <c:pt idx="33">
                  <c:v>403.72026007412762</c:v>
                </c:pt>
                <c:pt idx="34">
                  <c:v>415.52303093611982</c:v>
                </c:pt>
                <c:pt idx="35">
                  <c:v>427.61073729558518</c:v>
                </c:pt>
                <c:pt idx="36">
                  <c:v>439.98673595104361</c:v>
                </c:pt>
                <c:pt idx="37">
                  <c:v>452.65421181525369</c:v>
                </c:pt>
                <c:pt idx="38">
                  <c:v>465.61616408675792</c:v>
                </c:pt>
                <c:pt idx="39">
                  <c:v>478.87539215834829</c:v>
                </c:pt>
                <c:pt idx="40">
                  <c:v>492.43448129982391</c:v>
                </c:pt>
                <c:pt idx="41">
                  <c:v>506.29578815633744</c:v>
                </c:pt>
                <c:pt idx="42">
                  <c:v>520.46142610758795</c:v>
                </c:pt>
                <c:pt idx="43">
                  <c:v>534.93325053710907</c:v>
                </c:pt>
                <c:pt idx="44">
                  <c:v>549.71284406486166</c:v>
                </c:pt>
                <c:pt idx="45">
                  <c:v>564.80150180026556</c:v>
                </c:pt>
                <c:pt idx="46">
                  <c:v>580.20021667662445</c:v>
                </c:pt>
                <c:pt idx="47">
                  <c:v>595.90966493160317</c:v>
                </c:pt>
                <c:pt idx="48">
                  <c:v>611.93019180193289</c:v>
                </c:pt>
                <c:pt idx="49">
                  <c:v>628.26179750382221</c:v>
                </c:pt>
                <c:pt idx="50">
                  <c:v>644.90412357359185</c:v>
                </c:pt>
                <c:pt idx="51">
                  <c:v>661.85643964575843</c:v>
                </c:pt>
                <c:pt idx="52">
                  <c:v>679.11763074814689</c:v>
                </c:pt>
                <c:pt idx="53">
                  <c:v>696.68618519554207</c:v>
                </c:pt>
                <c:pt idx="54">
                  <c:v>714.56018316485199</c:v>
                </c:pt>
                <c:pt idx="55">
                  <c:v>732.73728603570373</c:v>
                </c:pt>
                <c:pt idx="56">
                  <c:v>751.21472658077653</c:v>
                </c:pt>
                <c:pt idx="57">
                  <c:v>769.98930008995171</c:v>
                </c:pt>
                <c:pt idx="58">
                  <c:v>789.05735651149234</c:v>
                </c:pt>
                <c:pt idx="59">
                  <c:v>808.41479369190051</c:v>
                </c:pt>
                <c:pt idx="60">
                  <c:v>828.05705179383676</c:v>
                </c:pt>
                <c:pt idx="61">
                  <c:v>847.9791089684652</c:v>
                </c:pt>
                <c:pt idx="62">
                  <c:v>868.17547835482446</c:v>
                </c:pt>
                <c:pt idx="63">
                  <c:v>888.64020647427321</c:v>
                </c:pt>
                <c:pt idx="64">
                  <c:v>909.36687308275771</c:v>
                </c:pt>
                <c:pt idx="65">
                  <c:v>930.34859253756508</c:v>
                </c:pt>
                <c:pt idx="66">
                  <c:v>951.57801672841026</c:v>
                </c:pt>
                <c:pt idx="67">
                  <c:v>973.04733961515706</c:v>
                </c:pt>
                <c:pt idx="68">
                  <c:v>994.74830340625294</c:v>
                </c:pt>
                <c:pt idx="69">
                  <c:v>1016.6722064030988</c:v>
                </c:pt>
                <c:pt idx="70">
                  <c:v>1038.8099125261349</c:v>
                </c:pt>
                <c:pt idx="71">
                  <c:v>1061.151862528485</c:v>
                </c:pt>
                <c:pt idx="72">
                  <c:v>1083.6880868926226</c:v>
                </c:pt>
                <c:pt idx="73">
                  <c:v>1106.4082203948033</c:v>
                </c:pt>
                <c:pt idx="74">
                  <c:v>1129.3015183110404</c:v>
                </c:pt>
                <c:pt idx="75">
                  <c:v>1152.3568742272889</c:v>
                </c:pt>
                <c:pt idx="76">
                  <c:v>1175.5628394053372</c:v>
                </c:pt>
                <c:pt idx="77">
                  <c:v>1198.9076436448377</c:v>
                </c:pt>
                <c:pt idx="78">
                  <c:v>1222.3792175710082</c:v>
                </c:pt>
                <c:pt idx="79">
                  <c:v>1245.9652162669513</c:v>
                </c:pt>
                <c:pt idx="80">
                  <c:v>1269.6530441593741</c:v>
                </c:pt>
                <c:pt idx="81">
                  <c:v>1293.4298810568714</c:v>
                </c:pt>
                <c:pt idx="82">
                  <c:v>1317.2827092309499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66688"/>
        <c:axId val="317264336"/>
      </c:scatterChart>
      <c:valAx>
        <c:axId val="3172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64336"/>
        <c:crosses val="autoZero"/>
        <c:crossBetween val="midCat"/>
      </c:valAx>
      <c:valAx>
        <c:axId val="3172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6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0.35508057142851612</c:v>
                </c:pt>
                <c:pt idx="3">
                  <c:v>0.39285514285711542</c:v>
                </c:pt>
                <c:pt idx="4">
                  <c:v>0.34374828571412763</c:v>
                </c:pt>
                <c:pt idx="5">
                  <c:v>0.6119474285716251</c:v>
                </c:pt>
                <c:pt idx="6">
                  <c:v>0.94436328571430295</c:v>
                </c:pt>
                <c:pt idx="7">
                  <c:v>1.0727965714287393</c:v>
                </c:pt>
                <c:pt idx="8">
                  <c:v>1.0274671428571764</c:v>
                </c:pt>
                <c:pt idx="9">
                  <c:v>0.95191814285703913</c:v>
                </c:pt>
                <c:pt idx="10">
                  <c:v>1.45054185714298</c:v>
                </c:pt>
                <c:pt idx="11">
                  <c:v>1.8887262857142559</c:v>
                </c:pt>
                <c:pt idx="12">
                  <c:v>2.2098097142857114</c:v>
                </c:pt>
                <c:pt idx="13">
                  <c:v>2.6064421428570768</c:v>
                </c:pt>
                <c:pt idx="14">
                  <c:v>3.5319179999999051</c:v>
                </c:pt>
                <c:pt idx="15">
                  <c:v>3.8530015714286492</c:v>
                </c:pt>
                <c:pt idx="16">
                  <c:v>4.0720937142857565</c:v>
                </c:pt>
                <c:pt idx="17">
                  <c:v>4.461171285714272</c:v>
                </c:pt>
                <c:pt idx="18">
                  <c:v>4.9597951428572742</c:v>
                </c:pt>
                <c:pt idx="19">
                  <c:v>5.7039531428570172</c:v>
                </c:pt>
                <c:pt idx="20">
                  <c:v>6.455666142857126</c:v>
                </c:pt>
                <c:pt idx="21">
                  <c:v>6.7351977142857322</c:v>
                </c:pt>
                <c:pt idx="22">
                  <c:v>7.1318301428570976</c:v>
                </c:pt>
                <c:pt idx="23">
                  <c:v>8.0308637142857151</c:v>
                </c:pt>
                <c:pt idx="24">
                  <c:v>8.7032504285714367</c:v>
                </c:pt>
                <c:pt idx="25">
                  <c:v>9.1867641428573279</c:v>
                </c:pt>
                <c:pt idx="26">
                  <c:v>9.6060614285713655</c:v>
                </c:pt>
                <c:pt idx="27">
                  <c:v>10.180234142856989</c:v>
                </c:pt>
                <c:pt idx="28">
                  <c:v>10.879062857143253</c:v>
                </c:pt>
                <c:pt idx="29">
                  <c:v>11.166149142857194</c:v>
                </c:pt>
                <c:pt idx="30">
                  <c:v>11.332357142857063</c:v>
                </c:pt>
                <c:pt idx="31">
                  <c:v>10.845065714285738</c:v>
                </c:pt>
                <c:pt idx="32">
                  <c:v>11.128374714285883</c:v>
                </c:pt>
                <c:pt idx="33">
                  <c:v>11.449458142856656</c:v>
                </c:pt>
                <c:pt idx="34">
                  <c:v>11.536339571428698</c:v>
                </c:pt>
                <c:pt idx="35">
                  <c:v>11.264362857143169</c:v>
                </c:pt>
                <c:pt idx="36">
                  <c:v>11.151039428571039</c:v>
                </c:pt>
                <c:pt idx="37">
                  <c:v>11.060380571428823</c:v>
                </c:pt>
                <c:pt idx="38">
                  <c:v>11.234143285714481</c:v>
                </c:pt>
                <c:pt idx="39">
                  <c:v>11.309692428571225</c:v>
                </c:pt>
                <c:pt idx="40">
                  <c:v>11.143484428571583</c:v>
                </c:pt>
                <c:pt idx="41">
                  <c:v>11.411683571428512</c:v>
                </c:pt>
                <c:pt idx="42">
                  <c:v>11.898975000000064</c:v>
                </c:pt>
                <c:pt idx="43">
                  <c:v>11.849868142857076</c:v>
                </c:pt>
                <c:pt idx="44">
                  <c:v>11.672327857142818</c:v>
                </c:pt>
                <c:pt idx="45">
                  <c:v>12.299385000000029</c:v>
                </c:pt>
                <c:pt idx="46">
                  <c:v>12.27672014285713</c:v>
                </c:pt>
                <c:pt idx="47">
                  <c:v>12.730014571428683</c:v>
                </c:pt>
                <c:pt idx="48">
                  <c:v>12.306939857142879</c:v>
                </c:pt>
                <c:pt idx="49">
                  <c:v>11.774319000000105</c:v>
                </c:pt>
                <c:pt idx="50">
                  <c:v>11.963191571428524</c:v>
                </c:pt>
                <c:pt idx="51">
                  <c:v>11.789428857142866</c:v>
                </c:pt>
                <c:pt idx="52">
                  <c:v>10.984831428571624</c:v>
                </c:pt>
                <c:pt idx="53">
                  <c:v>10.478652857142833</c:v>
                </c:pt>
                <c:pt idx="54">
                  <c:v>9.4398534285712685</c:v>
                </c:pt>
                <c:pt idx="55">
                  <c:v>9.0621082857144302</c:v>
                </c:pt>
                <c:pt idx="56">
                  <c:v>8.3368374285714708</c:v>
                </c:pt>
                <c:pt idx="57">
                  <c:v>7.6040117142856616</c:v>
                </c:pt>
                <c:pt idx="58">
                  <c:v>6.8485211428569528</c:v>
                </c:pt>
                <c:pt idx="59">
                  <c:v>6.2819034285714679</c:v>
                </c:pt>
                <c:pt idx="60">
                  <c:v>5.624626714285796</c:v>
                </c:pt>
                <c:pt idx="61">
                  <c:v>5.2242167142856033</c:v>
                </c:pt>
                <c:pt idx="62">
                  <c:v>4.8578038571429261</c:v>
                </c:pt>
                <c:pt idx="63">
                  <c:v>4.9937921428572736</c:v>
                </c:pt>
                <c:pt idx="64">
                  <c:v>5.2393265714283643</c:v>
                </c:pt>
                <c:pt idx="65">
                  <c:v>5.5226354285719026</c:v>
                </c:pt>
                <c:pt idx="66">
                  <c:v>6.2970131428567129</c:v>
                </c:pt>
                <c:pt idx="67">
                  <c:v>6.9731771428571392</c:v>
                </c:pt>
                <c:pt idx="68">
                  <c:v>8.2235138571427342</c:v>
                </c:pt>
                <c:pt idx="69">
                  <c:v>8.8392385714289503</c:v>
                </c:pt>
                <c:pt idx="70">
                  <c:v>10.346442142856858</c:v>
                </c:pt>
                <c:pt idx="71">
                  <c:v>11.887642571428614</c:v>
                </c:pt>
                <c:pt idx="72">
                  <c:v>13.289077428571773</c:v>
                </c:pt>
                <c:pt idx="73">
                  <c:v>13.689487428571283</c:v>
                </c:pt>
                <c:pt idx="74">
                  <c:v>15.102254571428603</c:v>
                </c:pt>
                <c:pt idx="75">
                  <c:v>16.23171271428555</c:v>
                </c:pt>
                <c:pt idx="76">
                  <c:v>19.366998142857028</c:v>
                </c:pt>
                <c:pt idx="77">
                  <c:v>21.565475428571517</c:v>
                </c:pt>
                <c:pt idx="78">
                  <c:v>23.227554428571693</c:v>
                </c:pt>
                <c:pt idx="79">
                  <c:v>25.33537299999989</c:v>
                </c:pt>
                <c:pt idx="80">
                  <c:v>27.658506000000216</c:v>
                </c:pt>
                <c:pt idx="81">
                  <c:v>29.841873428571489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3.7076767871724363E-2</c:v>
                </c:pt>
                <c:pt idx="3">
                  <c:v>0.1019156413650555</c:v>
                </c:pt>
                <c:pt idx="4">
                  <c:v>0.18389893553470874</c:v>
                </c:pt>
                <c:pt idx="5">
                  <c:v>0.27924983369752465</c:v>
                </c:pt>
                <c:pt idx="6">
                  <c:v>0.38574498367195392</c:v>
                </c:pt>
                <c:pt idx="7">
                  <c:v>0.50184594001849947</c:v>
                </c:pt>
                <c:pt idx="8">
                  <c:v>0.6263900645026943</c:v>
                </c:pt>
                <c:pt idx="9">
                  <c:v>0.75844798610273345</c:v>
                </c:pt>
                <c:pt idx="10">
                  <c:v>0.89724735436707803</c:v>
                </c:pt>
                <c:pt idx="11">
                  <c:v>1.0421278341850948</c:v>
                </c:pt>
                <c:pt idx="12">
                  <c:v>1.192512593202899</c:v>
                </c:pt>
                <c:pt idx="13">
                  <c:v>1.3478892439580585</c:v>
                </c:pt>
                <c:pt idx="14">
                  <c:v>1.5077965580846537</c:v>
                </c:pt>
                <c:pt idx="15">
                  <c:v>1.6718148840854385</c:v>
                </c:pt>
                <c:pt idx="16">
                  <c:v>1.8395590393943844</c:v>
                </c:pt>
                <c:pt idx="17">
                  <c:v>2.0106729117509006</c:v>
                </c:pt>
                <c:pt idx="18">
                  <c:v>2.1848252752103621</c:v>
                </c:pt>
                <c:pt idx="19">
                  <c:v>2.3617064903368781</c:v>
                </c:pt>
                <c:pt idx="20">
                  <c:v>2.5410258615800183</c:v>
                </c:pt>
                <c:pt idx="21">
                  <c:v>2.7225094920799222</c:v>
                </c:pt>
                <c:pt idx="22">
                  <c:v>2.9058985210556134</c:v>
                </c:pt>
                <c:pt idx="23">
                  <c:v>3.0909476596525458</c:v>
                </c:pt>
                <c:pt idx="24">
                  <c:v>3.2774239625903934</c:v>
                </c:pt>
                <c:pt idx="25">
                  <c:v>3.4651057882363299</c:v>
                </c:pt>
                <c:pt idx="26">
                  <c:v>3.6537819107989726</c:v>
                </c:pt>
                <c:pt idx="27">
                  <c:v>3.8432507564795868</c:v>
                </c:pt>
                <c:pt idx="28">
                  <c:v>4.0333197414891941</c:v>
                </c:pt>
                <c:pt idx="29">
                  <c:v>4.223804694426585</c:v>
                </c:pt>
                <c:pt idx="30">
                  <c:v>4.4145293490172159</c:v>
                </c:pt>
                <c:pt idx="31">
                  <c:v>4.6053248959201767</c:v>
                </c:pt>
                <c:pt idx="32">
                  <c:v>4.7960295844223229</c:v>
                </c:pt>
                <c:pt idx="33">
                  <c:v>4.986488366501252</c:v>
                </c:pt>
                <c:pt idx="34">
                  <c:v>5.1765525770587573</c:v>
                </c:pt>
                <c:pt idx="35">
                  <c:v>5.3660796451826931</c:v>
                </c:pt>
                <c:pt idx="36">
                  <c:v>5.5549328321466023</c:v>
                </c:pt>
                <c:pt idx="37">
                  <c:v>5.7429809925477446</c:v>
                </c:pt>
                <c:pt idx="38">
                  <c:v>5.9300983555485294</c:v>
                </c:pt>
                <c:pt idx="39">
                  <c:v>6.1161643236506116</c:v>
                </c:pt>
                <c:pt idx="40">
                  <c:v>6.3010632868142071</c:v>
                </c:pt>
                <c:pt idx="41">
                  <c:v>6.4846844500539929</c:v>
                </c:pt>
                <c:pt idx="42">
                  <c:v>6.6669216729090008</c:v>
                </c:pt>
                <c:pt idx="43">
                  <c:v>6.8476733194072645</c:v>
                </c:pt>
                <c:pt idx="44">
                  <c:v>7.0268421173341036</c:v>
                </c:pt>
                <c:pt idx="45">
                  <c:v>7.2043350257723038</c:v>
                </c:pt>
                <c:pt idx="46">
                  <c:v>7.380063110017713</c:v>
                </c:pt>
                <c:pt idx="47">
                  <c:v>7.553941423089344</c:v>
                </c:pt>
                <c:pt idx="48">
                  <c:v>7.7258888931518257</c:v>
                </c:pt>
                <c:pt idx="49">
                  <c:v>7.895828216252939</c:v>
                </c:pt>
                <c:pt idx="50">
                  <c:v>8.0636857538522442</c:v>
                </c:pt>
                <c:pt idx="51">
                  <c:v>8.229391434679906</c:v>
                </c:pt>
                <c:pt idx="52">
                  <c:v>8.3928786605196866</c:v>
                </c:pt>
                <c:pt idx="53">
                  <c:v>8.5540842155577952</c:v>
                </c:pt>
                <c:pt idx="54">
                  <c:v>8.7129481789806569</c:v>
                </c:pt>
                <c:pt idx="55">
                  <c:v>8.8694138405410747</c:v>
                </c:pt>
                <c:pt idx="56">
                  <c:v>9.0234276188439235</c:v>
                </c:pt>
                <c:pt idx="57">
                  <c:v>9.1749389821304543</c:v>
                </c:pt>
                <c:pt idx="58">
                  <c:v>9.3239003713647612</c:v>
                </c:pt>
                <c:pt idx="59">
                  <c:v>9.4702671254475028</c:v>
                </c:pt>
                <c:pt idx="60">
                  <c:v>9.6139974084012056</c:v>
                </c:pt>
                <c:pt idx="61">
                  <c:v>9.7550521383880824</c:v>
                </c:pt>
                <c:pt idx="62">
                  <c:v>9.8933949184364369</c:v>
                </c:pt>
                <c:pt idx="63">
                  <c:v>10.028991968764856</c:v>
                </c:pt>
                <c:pt idx="64">
                  <c:v>10.161812060605119</c:v>
                </c:pt>
                <c:pt idx="65">
                  <c:v>10.291826451435375</c:v>
                </c:pt>
                <c:pt idx="66">
                  <c:v>10.419008821544177</c:v>
                </c:pt>
                <c:pt idx="67">
                  <c:v>10.543335211854536</c:v>
                </c:pt>
                <c:pt idx="68">
                  <c:v>10.664783962944357</c:v>
                </c:pt>
                <c:pt idx="69">
                  <c:v>10.783335655206345</c:v>
                </c:pt>
                <c:pt idx="70">
                  <c:v>10.898973050096302</c:v>
                </c:pt>
                <c:pt idx="71">
                  <c:v>11.011681032424056</c:v>
                </c:pt>
                <c:pt idx="72">
                  <c:v>11.121446553646008</c:v>
                </c:pt>
                <c:pt idx="73">
                  <c:v>11.228258576122405</c:v>
                </c:pt>
                <c:pt idx="74">
                  <c:v>11.332108018306389</c:v>
                </c:pt>
                <c:pt idx="75">
                  <c:v>11.432987700835115</c:v>
                </c:pt>
                <c:pt idx="76">
                  <c:v>11.530892293496379</c:v>
                </c:pt>
                <c:pt idx="77">
                  <c:v>11.62581826304678</c:v>
                </c:pt>
                <c:pt idx="78">
                  <c:v>11.717763821860107</c:v>
                </c:pt>
                <c:pt idx="79">
                  <c:v>11.806728877386471</c:v>
                </c:pt>
                <c:pt idx="80">
                  <c:v>11.892714982405048</c:v>
                </c:pt>
                <c:pt idx="81">
                  <c:v>11.975725286054645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91136"/>
        <c:axId val="318189960"/>
      </c:scatterChart>
      <c:valAx>
        <c:axId val="3181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89960"/>
        <c:crosses val="autoZero"/>
        <c:crossBetween val="midCat"/>
      </c:valAx>
      <c:valAx>
        <c:axId val="31818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9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7.6871154285713601</c:v>
                </c:pt>
                <c:pt idx="3">
                  <c:v>15.412005428571319</c:v>
                </c:pt>
                <c:pt idx="4">
                  <c:v>23.087788571428291</c:v>
                </c:pt>
                <c:pt idx="5">
                  <c:v>31.03177085714276</c:v>
                </c:pt>
                <c:pt idx="6">
                  <c:v>39.308168999999907</c:v>
                </c:pt>
                <c:pt idx="7">
                  <c:v>47.71300042857149</c:v>
                </c:pt>
                <c:pt idx="8">
                  <c:v>56.072502428571511</c:v>
                </c:pt>
                <c:pt idx="9">
                  <c:v>64.356455428571394</c:v>
                </c:pt>
                <c:pt idx="10">
                  <c:v>73.139032142857218</c:v>
                </c:pt>
                <c:pt idx="11">
                  <c:v>82.359793285714318</c:v>
                </c:pt>
                <c:pt idx="12">
                  <c:v>91.901637857142873</c:v>
                </c:pt>
                <c:pt idx="13">
                  <c:v>101.84011485714279</c:v>
                </c:pt>
                <c:pt idx="14">
                  <c:v>112.70406771428554</c:v>
                </c:pt>
                <c:pt idx="15">
                  <c:v>123.88910414285704</c:v>
                </c:pt>
                <c:pt idx="16">
                  <c:v>135.29323271428564</c:v>
                </c:pt>
                <c:pt idx="17">
                  <c:v>147.08643885714275</c:v>
                </c:pt>
                <c:pt idx="18">
                  <c:v>159.37826885714287</c:v>
                </c:pt>
                <c:pt idx="19">
                  <c:v>172.41425685714273</c:v>
                </c:pt>
                <c:pt idx="20">
                  <c:v>186.2019578571427</c:v>
                </c:pt>
                <c:pt idx="21">
                  <c:v>200.26919042857128</c:v>
                </c:pt>
                <c:pt idx="22">
                  <c:v>214.73305542857122</c:v>
                </c:pt>
                <c:pt idx="23">
                  <c:v>230.09595399999978</c:v>
                </c:pt>
                <c:pt idx="24">
                  <c:v>246.13123928571406</c:v>
                </c:pt>
                <c:pt idx="25">
                  <c:v>262.65003828571423</c:v>
                </c:pt>
                <c:pt idx="26">
                  <c:v>279.58813457142844</c:v>
                </c:pt>
                <c:pt idx="27">
                  <c:v>297.10040357142827</c:v>
                </c:pt>
                <c:pt idx="28">
                  <c:v>315.31150128571437</c:v>
                </c:pt>
                <c:pt idx="29">
                  <c:v>333.80968528571441</c:v>
                </c:pt>
                <c:pt idx="30">
                  <c:v>352.47407728571432</c:v>
                </c:pt>
                <c:pt idx="31">
                  <c:v>370.6511778571429</c:v>
                </c:pt>
                <c:pt idx="32">
                  <c:v>389.11158742857162</c:v>
                </c:pt>
                <c:pt idx="33">
                  <c:v>407.89308042857112</c:v>
                </c:pt>
                <c:pt idx="34">
                  <c:v>426.76145485714267</c:v>
                </c:pt>
                <c:pt idx="35">
                  <c:v>445.35785257142868</c:v>
                </c:pt>
                <c:pt idx="36">
                  <c:v>463.84092685714256</c:v>
                </c:pt>
                <c:pt idx="37">
                  <c:v>482.23334228571423</c:v>
                </c:pt>
                <c:pt idx="38">
                  <c:v>500.79952042857155</c:v>
                </c:pt>
                <c:pt idx="39">
                  <c:v>519.44124771428562</c:v>
                </c:pt>
                <c:pt idx="40">
                  <c:v>537.91676700000005</c:v>
                </c:pt>
                <c:pt idx="41">
                  <c:v>556.66048542857141</c:v>
                </c:pt>
                <c:pt idx="42">
                  <c:v>575.89149528571431</c:v>
                </c:pt>
                <c:pt idx="43">
                  <c:v>595.07339828571423</c:v>
                </c:pt>
                <c:pt idx="44">
                  <c:v>614.0777609999999</c:v>
                </c:pt>
                <c:pt idx="45">
                  <c:v>633.70918085714277</c:v>
                </c:pt>
                <c:pt idx="46">
                  <c:v>653.31793585714274</c:v>
                </c:pt>
                <c:pt idx="47">
                  <c:v>673.37998528571427</c:v>
                </c:pt>
                <c:pt idx="48">
                  <c:v>693.01895999999999</c:v>
                </c:pt>
                <c:pt idx="49">
                  <c:v>712.12531385714294</c:v>
                </c:pt>
                <c:pt idx="50">
                  <c:v>731.42054028571431</c:v>
                </c:pt>
                <c:pt idx="51">
                  <c:v>750.54200400000002</c:v>
                </c:pt>
                <c:pt idx="52">
                  <c:v>768.85887028571449</c:v>
                </c:pt>
                <c:pt idx="53">
                  <c:v>786.66955800000017</c:v>
                </c:pt>
                <c:pt idx="54">
                  <c:v>803.44144628571428</c:v>
                </c:pt>
                <c:pt idx="55">
                  <c:v>819.83558942857155</c:v>
                </c:pt>
                <c:pt idx="56">
                  <c:v>835.50446171428587</c:v>
                </c:pt>
                <c:pt idx="57">
                  <c:v>850.44050828571437</c:v>
                </c:pt>
                <c:pt idx="58">
                  <c:v>864.62106428571417</c:v>
                </c:pt>
                <c:pt idx="59">
                  <c:v>878.23500257142848</c:v>
                </c:pt>
                <c:pt idx="60">
                  <c:v>891.19166414285712</c:v>
                </c:pt>
                <c:pt idx="61">
                  <c:v>903.74791571428557</c:v>
                </c:pt>
                <c:pt idx="62">
                  <c:v>915.93775442857134</c:v>
                </c:pt>
                <c:pt idx="63">
                  <c:v>928.26358142857146</c:v>
                </c:pt>
                <c:pt idx="64">
                  <c:v>940.83494285714266</c:v>
                </c:pt>
                <c:pt idx="65">
                  <c:v>953.68961314285741</c:v>
                </c:pt>
                <c:pt idx="66">
                  <c:v>967.31866114285697</c:v>
                </c:pt>
                <c:pt idx="67">
                  <c:v>981.62387314285695</c:v>
                </c:pt>
                <c:pt idx="68">
                  <c:v>997.17942185714253</c:v>
                </c:pt>
                <c:pt idx="69">
                  <c:v>1013.3506952857143</c:v>
                </c:pt>
                <c:pt idx="70">
                  <c:v>1031.0291722857141</c:v>
                </c:pt>
                <c:pt idx="71">
                  <c:v>1050.2488497142854</c:v>
                </c:pt>
                <c:pt idx="72">
                  <c:v>1070.8699620000002</c:v>
                </c:pt>
                <c:pt idx="73">
                  <c:v>1091.8914842857143</c:v>
                </c:pt>
                <c:pt idx="74">
                  <c:v>1114.3257737142858</c:v>
                </c:pt>
                <c:pt idx="75">
                  <c:v>1137.8895212857142</c:v>
                </c:pt>
                <c:pt idx="76">
                  <c:v>1164.5885542857141</c:v>
                </c:pt>
                <c:pt idx="77">
                  <c:v>1193.4860645714284</c:v>
                </c:pt>
                <c:pt idx="78">
                  <c:v>1224.045653857143</c:v>
                </c:pt>
                <c:pt idx="79">
                  <c:v>1256.7130617142857</c:v>
                </c:pt>
                <c:pt idx="80">
                  <c:v>1291.7036025714287</c:v>
                </c:pt>
                <c:pt idx="81">
                  <c:v>1328.8775108571431</c:v>
                </c:pt>
                <c:pt idx="82">
                  <c:v>1369.1904822857141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1.5905808897170817E-11</c:v>
                </c:pt>
                <c:pt idx="3">
                  <c:v>3.1811617794341634E-11</c:v>
                </c:pt>
                <c:pt idx="4">
                  <c:v>4.771742669151245E-11</c:v>
                </c:pt>
                <c:pt idx="5">
                  <c:v>6.3623235588683267E-11</c:v>
                </c:pt>
                <c:pt idx="6">
                  <c:v>7.9529044485854084E-11</c:v>
                </c:pt>
                <c:pt idx="7">
                  <c:v>9.5434853383024901E-11</c:v>
                </c:pt>
                <c:pt idx="8">
                  <c:v>1.113406622801957E-10</c:v>
                </c:pt>
                <c:pt idx="9">
                  <c:v>1.272464711773664E-10</c:v>
                </c:pt>
                <c:pt idx="10">
                  <c:v>1.4315228007453636E-10</c:v>
                </c:pt>
                <c:pt idx="11">
                  <c:v>1.5905808897170085E-10</c:v>
                </c:pt>
                <c:pt idx="12">
                  <c:v>1.7496389786882502E-10</c:v>
                </c:pt>
                <c:pt idx="13">
                  <c:v>1.9086970676565123E-10</c:v>
                </c:pt>
                <c:pt idx="14">
                  <c:v>2.0677551566027569E-10</c:v>
                </c:pt>
                <c:pt idx="15">
                  <c:v>2.2268132453863139E-10</c:v>
                </c:pt>
                <c:pt idx="16">
                  <c:v>2.3858713329677624E-10</c:v>
                </c:pt>
                <c:pt idx="17">
                  <c:v>2.5449294116667661E-10</c:v>
                </c:pt>
                <c:pt idx="18">
                  <c:v>2.7039874247329008E-10</c:v>
                </c:pt>
                <c:pt idx="19">
                  <c:v>2.8630449528349222E-10</c:v>
                </c:pt>
                <c:pt idx="20">
                  <c:v>3.0220988975557336E-10</c:v>
                </c:pt>
                <c:pt idx="21">
                  <c:v>3.1811263669737343E-10</c:v>
                </c:pt>
                <c:pt idx="22">
                  <c:v>3.3399583454326653E-10</c:v>
                </c:pt>
                <c:pt idx="23">
                  <c:v>3.4973532589942913E-10</c:v>
                </c:pt>
                <c:pt idx="24">
                  <c:v>3.6445249314752842E-10</c:v>
                </c:pt>
                <c:pt idx="25">
                  <c:v>3.7341256631609317E-10</c:v>
                </c:pt>
                <c:pt idx="26">
                  <c:v>3.7364158786833386E-10</c:v>
                </c:pt>
                <c:pt idx="27">
                  <c:v>3.7364158786833428E-10</c:v>
                </c:pt>
                <c:pt idx="28">
                  <c:v>3.7364158786833428E-10</c:v>
                </c:pt>
                <c:pt idx="29">
                  <c:v>3.7364158786833428E-10</c:v>
                </c:pt>
                <c:pt idx="30">
                  <c:v>3.7364158786833428E-10</c:v>
                </c:pt>
                <c:pt idx="31">
                  <c:v>3.7364158786833428E-10</c:v>
                </c:pt>
                <c:pt idx="32">
                  <c:v>3.7364158786833428E-10</c:v>
                </c:pt>
                <c:pt idx="33">
                  <c:v>3.7364158786833428E-10</c:v>
                </c:pt>
                <c:pt idx="34">
                  <c:v>3.7364158786833428E-10</c:v>
                </c:pt>
                <c:pt idx="35">
                  <c:v>3.7364158786833428E-10</c:v>
                </c:pt>
                <c:pt idx="36">
                  <c:v>3.7364158786833428E-10</c:v>
                </c:pt>
                <c:pt idx="37">
                  <c:v>3.7364158786833428E-10</c:v>
                </c:pt>
                <c:pt idx="38">
                  <c:v>3.7364158786833428E-10</c:v>
                </c:pt>
                <c:pt idx="39">
                  <c:v>3.7364158786833428E-10</c:v>
                </c:pt>
                <c:pt idx="40">
                  <c:v>3.7364158786833428E-10</c:v>
                </c:pt>
                <c:pt idx="41">
                  <c:v>3.7364158786833428E-10</c:v>
                </c:pt>
                <c:pt idx="42">
                  <c:v>3.7364158786833428E-10</c:v>
                </c:pt>
                <c:pt idx="43">
                  <c:v>3.7364158786833428E-10</c:v>
                </c:pt>
                <c:pt idx="44">
                  <c:v>3.7364158786833428E-10</c:v>
                </c:pt>
                <c:pt idx="45">
                  <c:v>3.7364158786833428E-10</c:v>
                </c:pt>
                <c:pt idx="46">
                  <c:v>3.7364158786833428E-10</c:v>
                </c:pt>
                <c:pt idx="47">
                  <c:v>3.7364158786833428E-10</c:v>
                </c:pt>
                <c:pt idx="48">
                  <c:v>3.7364158786833428E-10</c:v>
                </c:pt>
                <c:pt idx="49">
                  <c:v>3.7364158786833428E-10</c:v>
                </c:pt>
                <c:pt idx="50">
                  <c:v>3.7364158786833428E-10</c:v>
                </c:pt>
                <c:pt idx="51">
                  <c:v>3.7364158786833428E-10</c:v>
                </c:pt>
                <c:pt idx="52">
                  <c:v>3.7364158786833428E-10</c:v>
                </c:pt>
                <c:pt idx="53">
                  <c:v>3.7364158786833428E-10</c:v>
                </c:pt>
                <c:pt idx="54">
                  <c:v>3.7364158786833428E-10</c:v>
                </c:pt>
                <c:pt idx="55">
                  <c:v>3.7364158786833428E-10</c:v>
                </c:pt>
                <c:pt idx="56">
                  <c:v>3.7364158786833428E-10</c:v>
                </c:pt>
                <c:pt idx="57">
                  <c:v>3.7364158786833428E-10</c:v>
                </c:pt>
                <c:pt idx="58">
                  <c:v>3.7364158786833428E-10</c:v>
                </c:pt>
                <c:pt idx="59">
                  <c:v>3.7364158786833428E-10</c:v>
                </c:pt>
                <c:pt idx="60">
                  <c:v>3.7364158786833428E-10</c:v>
                </c:pt>
                <c:pt idx="61">
                  <c:v>3.7364158786833428E-10</c:v>
                </c:pt>
                <c:pt idx="62">
                  <c:v>3.7364158786833428E-10</c:v>
                </c:pt>
                <c:pt idx="63">
                  <c:v>3.7364158786833428E-10</c:v>
                </c:pt>
                <c:pt idx="64">
                  <c:v>3.7364158786833428E-10</c:v>
                </c:pt>
                <c:pt idx="65">
                  <c:v>3.7364158786833428E-10</c:v>
                </c:pt>
                <c:pt idx="66">
                  <c:v>3.7364158786833428E-10</c:v>
                </c:pt>
                <c:pt idx="67">
                  <c:v>3.7364158786833428E-10</c:v>
                </c:pt>
                <c:pt idx="68">
                  <c:v>3.7364158786833428E-10</c:v>
                </c:pt>
                <c:pt idx="69">
                  <c:v>3.7364158786833428E-10</c:v>
                </c:pt>
                <c:pt idx="70">
                  <c:v>3.7364158786833428E-10</c:v>
                </c:pt>
                <c:pt idx="71">
                  <c:v>3.7364158786833428E-10</c:v>
                </c:pt>
                <c:pt idx="72">
                  <c:v>3.7364158786833428E-10</c:v>
                </c:pt>
                <c:pt idx="73">
                  <c:v>3.7364158786833428E-10</c:v>
                </c:pt>
                <c:pt idx="74">
                  <c:v>3.7364158786833428E-10</c:v>
                </c:pt>
                <c:pt idx="75">
                  <c:v>3.7364158786833428E-10</c:v>
                </c:pt>
                <c:pt idx="76">
                  <c:v>3.7364158786833428E-10</c:v>
                </c:pt>
                <c:pt idx="77">
                  <c:v>3.7364158786833428E-10</c:v>
                </c:pt>
                <c:pt idx="78">
                  <c:v>3.7364158786833428E-10</c:v>
                </c:pt>
                <c:pt idx="79">
                  <c:v>3.7364158786833428E-10</c:v>
                </c:pt>
                <c:pt idx="80">
                  <c:v>3.7364158786833428E-10</c:v>
                </c:pt>
                <c:pt idx="81">
                  <c:v>3.7364158786833428E-10</c:v>
                </c:pt>
                <c:pt idx="82">
                  <c:v>3.7364158786833428E-10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94664"/>
        <c:axId val="318190744"/>
      </c:scatterChart>
      <c:valAx>
        <c:axId val="31819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90744"/>
        <c:crosses val="autoZero"/>
        <c:crossBetween val="midCat"/>
      </c:valAx>
      <c:valAx>
        <c:axId val="31819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9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0.35508057142851612</c:v>
                </c:pt>
                <c:pt idx="3">
                  <c:v>0.39285514285711542</c:v>
                </c:pt>
                <c:pt idx="4">
                  <c:v>0.34374828571412763</c:v>
                </c:pt>
                <c:pt idx="5">
                  <c:v>0.6119474285716251</c:v>
                </c:pt>
                <c:pt idx="6">
                  <c:v>0.94436328571430295</c:v>
                </c:pt>
                <c:pt idx="7">
                  <c:v>1.0727965714287393</c:v>
                </c:pt>
                <c:pt idx="8">
                  <c:v>1.0274671428571764</c:v>
                </c:pt>
                <c:pt idx="9">
                  <c:v>0.95191814285703913</c:v>
                </c:pt>
                <c:pt idx="10">
                  <c:v>1.45054185714298</c:v>
                </c:pt>
                <c:pt idx="11">
                  <c:v>1.8887262857142559</c:v>
                </c:pt>
                <c:pt idx="12">
                  <c:v>2.2098097142857114</c:v>
                </c:pt>
                <c:pt idx="13">
                  <c:v>2.6064421428570768</c:v>
                </c:pt>
                <c:pt idx="14">
                  <c:v>3.5319179999999051</c:v>
                </c:pt>
                <c:pt idx="15">
                  <c:v>3.8530015714286492</c:v>
                </c:pt>
                <c:pt idx="16">
                  <c:v>4.0720937142857565</c:v>
                </c:pt>
                <c:pt idx="17">
                  <c:v>4.461171285714272</c:v>
                </c:pt>
                <c:pt idx="18">
                  <c:v>4.9597951428572742</c:v>
                </c:pt>
                <c:pt idx="19">
                  <c:v>5.7039531428570172</c:v>
                </c:pt>
                <c:pt idx="20">
                  <c:v>6.455666142857126</c:v>
                </c:pt>
                <c:pt idx="21">
                  <c:v>6.7351977142857322</c:v>
                </c:pt>
                <c:pt idx="22">
                  <c:v>7.1318301428570976</c:v>
                </c:pt>
                <c:pt idx="23">
                  <c:v>8.0308637142857151</c:v>
                </c:pt>
                <c:pt idx="24">
                  <c:v>8.7032504285714367</c:v>
                </c:pt>
                <c:pt idx="25">
                  <c:v>9.1867641428573279</c:v>
                </c:pt>
                <c:pt idx="26">
                  <c:v>9.6060614285713655</c:v>
                </c:pt>
                <c:pt idx="27">
                  <c:v>10.180234142856989</c:v>
                </c:pt>
                <c:pt idx="28">
                  <c:v>10.879062857143253</c:v>
                </c:pt>
                <c:pt idx="29">
                  <c:v>11.166149142857194</c:v>
                </c:pt>
                <c:pt idx="30">
                  <c:v>11.332357142857063</c:v>
                </c:pt>
                <c:pt idx="31">
                  <c:v>10.845065714285738</c:v>
                </c:pt>
                <c:pt idx="32">
                  <c:v>11.128374714285883</c:v>
                </c:pt>
                <c:pt idx="33">
                  <c:v>11.449458142856656</c:v>
                </c:pt>
                <c:pt idx="34">
                  <c:v>11.536339571428698</c:v>
                </c:pt>
                <c:pt idx="35">
                  <c:v>11.264362857143169</c:v>
                </c:pt>
                <c:pt idx="36">
                  <c:v>11.151039428571039</c:v>
                </c:pt>
                <c:pt idx="37">
                  <c:v>11.060380571428823</c:v>
                </c:pt>
                <c:pt idx="38">
                  <c:v>11.234143285714481</c:v>
                </c:pt>
                <c:pt idx="39">
                  <c:v>11.309692428571225</c:v>
                </c:pt>
                <c:pt idx="40">
                  <c:v>11.143484428571583</c:v>
                </c:pt>
                <c:pt idx="41">
                  <c:v>11.411683571428512</c:v>
                </c:pt>
                <c:pt idx="42">
                  <c:v>11.898975000000064</c:v>
                </c:pt>
                <c:pt idx="43">
                  <c:v>11.849868142857076</c:v>
                </c:pt>
                <c:pt idx="44">
                  <c:v>11.672327857142818</c:v>
                </c:pt>
                <c:pt idx="45">
                  <c:v>12.299385000000029</c:v>
                </c:pt>
                <c:pt idx="46">
                  <c:v>12.27672014285713</c:v>
                </c:pt>
                <c:pt idx="47">
                  <c:v>12.730014571428683</c:v>
                </c:pt>
                <c:pt idx="48">
                  <c:v>12.306939857142879</c:v>
                </c:pt>
                <c:pt idx="49">
                  <c:v>11.774319000000105</c:v>
                </c:pt>
                <c:pt idx="50">
                  <c:v>11.963191571428524</c:v>
                </c:pt>
                <c:pt idx="51">
                  <c:v>11.789428857142866</c:v>
                </c:pt>
                <c:pt idx="52">
                  <c:v>10.984831428571624</c:v>
                </c:pt>
                <c:pt idx="53">
                  <c:v>10.478652857142833</c:v>
                </c:pt>
                <c:pt idx="54">
                  <c:v>9.4398534285712685</c:v>
                </c:pt>
                <c:pt idx="55">
                  <c:v>9.0621082857144302</c:v>
                </c:pt>
                <c:pt idx="56">
                  <c:v>8.3368374285714708</c:v>
                </c:pt>
                <c:pt idx="57">
                  <c:v>7.6040117142856616</c:v>
                </c:pt>
                <c:pt idx="58">
                  <c:v>6.8485211428569528</c:v>
                </c:pt>
                <c:pt idx="59">
                  <c:v>6.2819034285714679</c:v>
                </c:pt>
                <c:pt idx="60">
                  <c:v>5.624626714285796</c:v>
                </c:pt>
                <c:pt idx="61">
                  <c:v>5.2242167142856033</c:v>
                </c:pt>
                <c:pt idx="62">
                  <c:v>4.8578038571429261</c:v>
                </c:pt>
                <c:pt idx="63">
                  <c:v>4.9937921428572736</c:v>
                </c:pt>
                <c:pt idx="64">
                  <c:v>5.2393265714283643</c:v>
                </c:pt>
                <c:pt idx="65">
                  <c:v>5.5226354285719026</c:v>
                </c:pt>
                <c:pt idx="66">
                  <c:v>6.2970131428567129</c:v>
                </c:pt>
                <c:pt idx="67">
                  <c:v>6.9731771428571392</c:v>
                </c:pt>
                <c:pt idx="68">
                  <c:v>8.2235138571427342</c:v>
                </c:pt>
                <c:pt idx="69">
                  <c:v>8.8392385714289503</c:v>
                </c:pt>
                <c:pt idx="70">
                  <c:v>10.346442142856858</c:v>
                </c:pt>
                <c:pt idx="71">
                  <c:v>11.887642571428614</c:v>
                </c:pt>
                <c:pt idx="72">
                  <c:v>13.289077428571773</c:v>
                </c:pt>
                <c:pt idx="73">
                  <c:v>13.689487428571283</c:v>
                </c:pt>
                <c:pt idx="74">
                  <c:v>15.102254571428603</c:v>
                </c:pt>
                <c:pt idx="75">
                  <c:v>16.23171271428555</c:v>
                </c:pt>
                <c:pt idx="76">
                  <c:v>19.366998142857028</c:v>
                </c:pt>
                <c:pt idx="77">
                  <c:v>21.565475428571517</c:v>
                </c:pt>
                <c:pt idx="78">
                  <c:v>23.227554428571693</c:v>
                </c:pt>
                <c:pt idx="79">
                  <c:v>25.33537299999989</c:v>
                </c:pt>
                <c:pt idx="80">
                  <c:v>27.658506000000216</c:v>
                </c:pt>
                <c:pt idx="81">
                  <c:v>29.841873428571489</c:v>
                </c:pt>
                <c:pt idx="82">
                  <c:v>32.980936571428174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1.5905808897170817E-11</c:v>
                </c:pt>
                <c:pt idx="3">
                  <c:v>1.5905808897170817E-11</c:v>
                </c:pt>
                <c:pt idx="4">
                  <c:v>1.5905808897170817E-11</c:v>
                </c:pt>
                <c:pt idx="5">
                  <c:v>1.5905808897170817E-11</c:v>
                </c:pt>
                <c:pt idx="6">
                  <c:v>1.5905808897170817E-11</c:v>
                </c:pt>
                <c:pt idx="7">
                  <c:v>1.5905808897170814E-11</c:v>
                </c:pt>
                <c:pt idx="8">
                  <c:v>1.5905808897170801E-11</c:v>
                </c:pt>
                <c:pt idx="9">
                  <c:v>1.59058088971707E-11</c:v>
                </c:pt>
                <c:pt idx="10">
                  <c:v>1.5905808897169964E-11</c:v>
                </c:pt>
                <c:pt idx="11">
                  <c:v>1.5905808897164506E-11</c:v>
                </c:pt>
                <c:pt idx="12">
                  <c:v>1.5905808897124178E-11</c:v>
                </c:pt>
                <c:pt idx="13">
                  <c:v>1.5905808896826206E-11</c:v>
                </c:pt>
                <c:pt idx="14">
                  <c:v>1.5905808894624467E-11</c:v>
                </c:pt>
                <c:pt idx="15">
                  <c:v>1.5905808878355702E-11</c:v>
                </c:pt>
                <c:pt idx="16">
                  <c:v>1.5905808758144875E-11</c:v>
                </c:pt>
                <c:pt idx="17">
                  <c:v>1.5905807869900371E-11</c:v>
                </c:pt>
                <c:pt idx="18">
                  <c:v>1.5905801306613451E-11</c:v>
                </c:pt>
                <c:pt idx="19">
                  <c:v>1.5905752810202133E-11</c:v>
                </c:pt>
                <c:pt idx="20">
                  <c:v>1.5905394472081117E-11</c:v>
                </c:pt>
                <c:pt idx="21">
                  <c:v>1.590274694180009E-11</c:v>
                </c:pt>
                <c:pt idx="22">
                  <c:v>1.5883197845893091E-11</c:v>
                </c:pt>
                <c:pt idx="23">
                  <c:v>1.5739491356162613E-11</c:v>
                </c:pt>
                <c:pt idx="24">
                  <c:v>1.4717167248099301E-11</c:v>
                </c:pt>
                <c:pt idx="25">
                  <c:v>8.9600731685647465E-12</c:v>
                </c:pt>
                <c:pt idx="26">
                  <c:v>2.2902155224067229E-13</c:v>
                </c:pt>
                <c:pt idx="27">
                  <c:v>3.919975116794979E-25</c:v>
                </c:pt>
                <c:pt idx="28">
                  <c:v>4.4593054098789261E-112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92704"/>
        <c:axId val="318194272"/>
      </c:scatterChart>
      <c:valAx>
        <c:axId val="31819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94272"/>
        <c:crosses val="autoZero"/>
        <c:crossBetween val="midCat"/>
      </c:valAx>
      <c:valAx>
        <c:axId val="3181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9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0.35508057142851612</c:v>
                </c:pt>
                <c:pt idx="3">
                  <c:v>0.39285514285711542</c:v>
                </c:pt>
                <c:pt idx="4">
                  <c:v>0.34374828571412763</c:v>
                </c:pt>
                <c:pt idx="5">
                  <c:v>0.6119474285716251</c:v>
                </c:pt>
                <c:pt idx="6">
                  <c:v>0.94436328571430295</c:v>
                </c:pt>
                <c:pt idx="7">
                  <c:v>1.0727965714287393</c:v>
                </c:pt>
                <c:pt idx="8">
                  <c:v>1.0274671428571764</c:v>
                </c:pt>
                <c:pt idx="9">
                  <c:v>0.95191814285703913</c:v>
                </c:pt>
                <c:pt idx="10">
                  <c:v>1.45054185714298</c:v>
                </c:pt>
                <c:pt idx="11">
                  <c:v>1.8887262857142559</c:v>
                </c:pt>
                <c:pt idx="12">
                  <c:v>2.2098097142857114</c:v>
                </c:pt>
                <c:pt idx="13">
                  <c:v>2.6064421428570768</c:v>
                </c:pt>
                <c:pt idx="14">
                  <c:v>3.5319179999999051</c:v>
                </c:pt>
                <c:pt idx="15">
                  <c:v>3.8530015714286492</c:v>
                </c:pt>
                <c:pt idx="16">
                  <c:v>4.0720937142857565</c:v>
                </c:pt>
                <c:pt idx="17">
                  <c:v>4.461171285714272</c:v>
                </c:pt>
                <c:pt idx="18">
                  <c:v>4.9597951428572742</c:v>
                </c:pt>
                <c:pt idx="19">
                  <c:v>5.7039531428570172</c:v>
                </c:pt>
                <c:pt idx="20">
                  <c:v>6.455666142857126</c:v>
                </c:pt>
                <c:pt idx="21">
                  <c:v>6.7351977142857322</c:v>
                </c:pt>
                <c:pt idx="22">
                  <c:v>7.1318301428570976</c:v>
                </c:pt>
                <c:pt idx="23">
                  <c:v>8.0308637142857151</c:v>
                </c:pt>
                <c:pt idx="24">
                  <c:v>8.7032504285714367</c:v>
                </c:pt>
                <c:pt idx="25">
                  <c:v>9.1867641428573279</c:v>
                </c:pt>
                <c:pt idx="26">
                  <c:v>9.6060614285713655</c:v>
                </c:pt>
                <c:pt idx="27">
                  <c:v>10.180234142856989</c:v>
                </c:pt>
                <c:pt idx="28">
                  <c:v>10.879062857143253</c:v>
                </c:pt>
                <c:pt idx="29">
                  <c:v>11.166149142857194</c:v>
                </c:pt>
                <c:pt idx="30">
                  <c:v>11.332357142857063</c:v>
                </c:pt>
                <c:pt idx="31">
                  <c:v>10.845065714285738</c:v>
                </c:pt>
                <c:pt idx="32">
                  <c:v>11.128374714285883</c:v>
                </c:pt>
                <c:pt idx="33">
                  <c:v>11.449458142856656</c:v>
                </c:pt>
                <c:pt idx="34">
                  <c:v>11.536339571428698</c:v>
                </c:pt>
                <c:pt idx="35">
                  <c:v>11.264362857143169</c:v>
                </c:pt>
                <c:pt idx="36">
                  <c:v>11.151039428571039</c:v>
                </c:pt>
                <c:pt idx="37">
                  <c:v>11.060380571428823</c:v>
                </c:pt>
                <c:pt idx="38">
                  <c:v>11.234143285714481</c:v>
                </c:pt>
                <c:pt idx="39">
                  <c:v>11.309692428571225</c:v>
                </c:pt>
                <c:pt idx="40">
                  <c:v>11.143484428571583</c:v>
                </c:pt>
                <c:pt idx="41">
                  <c:v>11.411683571428512</c:v>
                </c:pt>
                <c:pt idx="42">
                  <c:v>11.898975000000064</c:v>
                </c:pt>
                <c:pt idx="43">
                  <c:v>11.849868142857076</c:v>
                </c:pt>
                <c:pt idx="44">
                  <c:v>11.672327857142818</c:v>
                </c:pt>
                <c:pt idx="45">
                  <c:v>12.299385000000029</c:v>
                </c:pt>
                <c:pt idx="46">
                  <c:v>12.27672014285713</c:v>
                </c:pt>
                <c:pt idx="47">
                  <c:v>12.730014571428683</c:v>
                </c:pt>
                <c:pt idx="48">
                  <c:v>12.306939857142879</c:v>
                </c:pt>
                <c:pt idx="49">
                  <c:v>11.774319000000105</c:v>
                </c:pt>
                <c:pt idx="50">
                  <c:v>11.963191571428524</c:v>
                </c:pt>
                <c:pt idx="51">
                  <c:v>11.789428857142866</c:v>
                </c:pt>
                <c:pt idx="52">
                  <c:v>10.984831428571624</c:v>
                </c:pt>
                <c:pt idx="53">
                  <c:v>10.478652857142833</c:v>
                </c:pt>
                <c:pt idx="54">
                  <c:v>9.4398534285712685</c:v>
                </c:pt>
                <c:pt idx="55">
                  <c:v>9.0621082857144302</c:v>
                </c:pt>
                <c:pt idx="56">
                  <c:v>8.3368374285714708</c:v>
                </c:pt>
                <c:pt idx="57">
                  <c:v>7.6040117142856616</c:v>
                </c:pt>
                <c:pt idx="58">
                  <c:v>6.8485211428569528</c:v>
                </c:pt>
                <c:pt idx="59">
                  <c:v>6.2819034285714679</c:v>
                </c:pt>
                <c:pt idx="60">
                  <c:v>5.624626714285796</c:v>
                </c:pt>
                <c:pt idx="61">
                  <c:v>5.2242167142856033</c:v>
                </c:pt>
                <c:pt idx="62">
                  <c:v>4.8578038571429261</c:v>
                </c:pt>
                <c:pt idx="63">
                  <c:v>4.9937921428572736</c:v>
                </c:pt>
                <c:pt idx="64">
                  <c:v>5.2393265714283643</c:v>
                </c:pt>
                <c:pt idx="65">
                  <c:v>5.5226354285719026</c:v>
                </c:pt>
                <c:pt idx="66">
                  <c:v>6.2970131428567129</c:v>
                </c:pt>
                <c:pt idx="67">
                  <c:v>6.9731771428571392</c:v>
                </c:pt>
                <c:pt idx="68">
                  <c:v>8.2235138571427342</c:v>
                </c:pt>
                <c:pt idx="69">
                  <c:v>8.8392385714289503</c:v>
                </c:pt>
                <c:pt idx="70">
                  <c:v>10.346442142856858</c:v>
                </c:pt>
                <c:pt idx="71">
                  <c:v>11.887642571428614</c:v>
                </c:pt>
                <c:pt idx="72">
                  <c:v>13.289077428571773</c:v>
                </c:pt>
                <c:pt idx="73">
                  <c:v>13.689487428571283</c:v>
                </c:pt>
                <c:pt idx="74">
                  <c:v>15.102254571428603</c:v>
                </c:pt>
                <c:pt idx="75">
                  <c:v>16.23171271428555</c:v>
                </c:pt>
                <c:pt idx="76">
                  <c:v>19.366998142857028</c:v>
                </c:pt>
                <c:pt idx="77">
                  <c:v>21.565475428571517</c:v>
                </c:pt>
                <c:pt idx="78">
                  <c:v>23.227554428571693</c:v>
                </c:pt>
                <c:pt idx="79">
                  <c:v>25.33537299999989</c:v>
                </c:pt>
                <c:pt idx="80">
                  <c:v>27.658506000000216</c:v>
                </c:pt>
                <c:pt idx="81">
                  <c:v>29.841873428571489</c:v>
                </c:pt>
                <c:pt idx="82">
                  <c:v>32.980936571428174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12.164703538121159</c:v>
                </c:pt>
                <c:pt idx="2">
                  <c:v>12.311917913894234</c:v>
                </c:pt>
                <c:pt idx="3">
                  <c:v>12.463015263861625</c:v>
                </c:pt>
                <c:pt idx="4">
                  <c:v>12.618058642180397</c:v>
                </c:pt>
                <c:pt idx="5">
                  <c:v>12.777109397395588</c:v>
                </c:pt>
                <c:pt idx="6">
                  <c:v>12.940226935437089</c:v>
                </c:pt>
                <c:pt idx="7">
                  <c:v>13.10746846971303</c:v>
                </c:pt>
                <c:pt idx="8">
                  <c:v>13.278888758100926</c:v>
                </c:pt>
                <c:pt idx="9">
                  <c:v>13.45453982668197</c:v>
                </c:pt>
                <c:pt idx="10">
                  <c:v>13.634470680114463</c:v>
                </c:pt>
                <c:pt idx="11">
                  <c:v>13.818726998598841</c:v>
                </c:pt>
                <c:pt idx="12">
                  <c:v>14.007350821449929</c:v>
                </c:pt>
                <c:pt idx="13">
                  <c:v>14.20038021736239</c:v>
                </c:pt>
                <c:pt idx="14">
                  <c:v>14.397848941532384</c:v>
                </c:pt>
                <c:pt idx="15">
                  <c:v>14.599786079883607</c:v>
                </c:pt>
                <c:pt idx="16">
                  <c:v>14.806215680738131</c:v>
                </c:pt>
                <c:pt idx="17">
                  <c:v>15.017156374373094</c:v>
                </c:pt>
                <c:pt idx="18">
                  <c:v>15.232620981012635</c:v>
                </c:pt>
                <c:pt idx="19">
                  <c:v>15.452616107921024</c:v>
                </c:pt>
                <c:pt idx="20">
                  <c:v>15.677141736387657</c:v>
                </c:pt>
                <c:pt idx="21">
                  <c:v>15.906190799527041</c:v>
                </c:pt>
                <c:pt idx="22">
                  <c:v>16.139748751957519</c:v>
                </c:pt>
                <c:pt idx="23">
                  <c:v>16.377793132570332</c:v>
                </c:pt>
                <c:pt idx="24">
                  <c:v>16.620293121755747</c:v>
                </c:pt>
                <c:pt idx="25">
                  <c:v>16.867209094614672</c:v>
                </c:pt>
                <c:pt idx="26">
                  <c:v>17.118492171851877</c:v>
                </c:pt>
                <c:pt idx="27">
                  <c:v>17.374083770219499</c:v>
                </c:pt>
                <c:pt idx="28">
                  <c:v>17.633915154556512</c:v>
                </c:pt>
                <c:pt idx="29">
                  <c:v>17.897906993649613</c:v>
                </c:pt>
                <c:pt idx="30">
                  <c:v>18.165968922322566</c:v>
                </c:pt>
                <c:pt idx="31">
                  <c:v>18.43799911234246</c:v>
                </c:pt>
                <c:pt idx="32">
                  <c:v>18.713883854911735</c:v>
                </c:pt>
                <c:pt idx="33">
                  <c:v>18.993497157691252</c:v>
                </c:pt>
                <c:pt idx="34">
                  <c:v>19.276700359470844</c:v>
                </c:pt>
                <c:pt idx="35">
                  <c:v>19.563341765767269</c:v>
                </c:pt>
                <c:pt idx="36">
                  <c:v>19.853256308782409</c:v>
                </c:pt>
                <c:pt idx="37">
                  <c:v>20.146265235294983</c:v>
                </c:pt>
                <c:pt idx="38">
                  <c:v>20.442175826183529</c:v>
                </c:pt>
                <c:pt idx="39">
                  <c:v>20.740781151384684</c:v>
                </c:pt>
                <c:pt idx="40">
                  <c:v>21.041859864175155</c:v>
                </c:pt>
                <c:pt idx="41">
                  <c:v>21.345176038725942</c:v>
                </c:pt>
                <c:pt idx="42">
                  <c:v>21.650479054909265</c:v>
                </c:pt>
                <c:pt idx="43">
                  <c:v>21.957503534340084</c:v>
                </c:pt>
                <c:pt idx="44">
                  <c:v>22.265969331601124</c:v>
                </c:pt>
                <c:pt idx="45">
                  <c:v>22.575581584530621</c:v>
                </c:pt>
                <c:pt idx="46">
                  <c:v>22.88603082734214</c:v>
                </c:pt>
                <c:pt idx="47">
                  <c:v>23.196993170193693</c:v>
                </c:pt>
                <c:pt idx="48">
                  <c:v>23.508130548626117</c:v>
                </c:pt>
                <c:pt idx="49">
                  <c:v>23.819091046046548</c:v>
                </c:pt>
                <c:pt idx="50">
                  <c:v>24.129509292140444</c:v>
                </c:pt>
                <c:pt idx="51">
                  <c:v>24.439006939752886</c:v>
                </c:pt>
                <c:pt idx="52">
                  <c:v>24.747193222387775</c:v>
                </c:pt>
                <c:pt idx="53">
                  <c:v>25.053665594030534</c:v>
                </c:pt>
                <c:pt idx="54">
                  <c:v>25.358010452507774</c:v>
                </c:pt>
                <c:pt idx="55">
                  <c:v>25.659803947057316</c:v>
                </c:pt>
                <c:pt idx="56">
                  <c:v>25.958612870195786</c:v>
                </c:pt>
                <c:pt idx="57">
                  <c:v>26.253995633342562</c:v>
                </c:pt>
                <c:pt idx="58">
                  <c:v>26.545503324991593</c:v>
                </c:pt>
                <c:pt idx="59">
                  <c:v>26.832680849521296</c:v>
                </c:pt>
                <c:pt idx="60">
                  <c:v>27.115068144003487</c:v>
                </c:pt>
                <c:pt idx="61">
                  <c:v>27.392201469621234</c:v>
                </c:pt>
                <c:pt idx="62">
                  <c:v>27.663614773540264</c:v>
                </c:pt>
                <c:pt idx="63">
                  <c:v>27.928841116307083</c:v>
                </c:pt>
                <c:pt idx="64">
                  <c:v>28.187414159078134</c:v>
                </c:pt>
                <c:pt idx="65">
                  <c:v>28.438869704227461</c:v>
                </c:pt>
                <c:pt idx="66">
                  <c:v>28.682747282145655</c:v>
                </c:pt>
                <c:pt idx="67">
                  <c:v>28.918591776339781</c:v>
                </c:pt>
                <c:pt idx="68">
                  <c:v>29.145955078283894</c:v>
                </c:pt>
                <c:pt idx="69">
                  <c:v>29.364397762862158</c:v>
                </c:pt>
                <c:pt idx="70">
                  <c:v>29.573490774702361</c:v>
                </c:pt>
                <c:pt idx="71">
                  <c:v>29.772817115226403</c:v>
                </c:pt>
                <c:pt idx="72">
                  <c:v>29.961973519855288</c:v>
                </c:pt>
                <c:pt idx="73">
                  <c:v>30.140572114508398</c:v>
                </c:pt>
                <c:pt idx="74">
                  <c:v>30.308242040337447</c:v>
                </c:pt>
                <c:pt idx="75">
                  <c:v>30.464631035541739</c:v>
                </c:pt>
                <c:pt idx="76">
                  <c:v>30.609406963127572</c:v>
                </c:pt>
                <c:pt idx="77">
                  <c:v>30.742259273605821</c:v>
                </c:pt>
                <c:pt idx="78">
                  <c:v>30.862900391869033</c:v>
                </c:pt>
                <c:pt idx="79">
                  <c:v>30.971067017854168</c:v>
                </c:pt>
                <c:pt idx="80">
                  <c:v>31.066521331077901</c:v>
                </c:pt>
                <c:pt idx="81">
                  <c:v>31.149052089725657</c:v>
                </c:pt>
                <c:pt idx="82">
                  <c:v>31.218475615677402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67472"/>
        <c:axId val="317267080"/>
      </c:scatterChart>
      <c:valAx>
        <c:axId val="31726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67080"/>
        <c:crosses val="autoZero"/>
        <c:crossBetween val="midCat"/>
      </c:valAx>
      <c:valAx>
        <c:axId val="3172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6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7.7248899999999594</c:v>
                </c:pt>
                <c:pt idx="4">
                  <c:v>15.400673142856931</c:v>
                </c:pt>
                <c:pt idx="5">
                  <c:v>23.3446554285714</c:v>
                </c:pt>
                <c:pt idx="6">
                  <c:v>31.621053571428547</c:v>
                </c:pt>
                <c:pt idx="7">
                  <c:v>40.02588500000013</c:v>
                </c:pt>
                <c:pt idx="8">
                  <c:v>48.385387000000151</c:v>
                </c:pt>
                <c:pt idx="9">
                  <c:v>56.669340000000034</c:v>
                </c:pt>
                <c:pt idx="10">
                  <c:v>65.451916714285858</c:v>
                </c:pt>
                <c:pt idx="11">
                  <c:v>74.672677857142958</c:v>
                </c:pt>
                <c:pt idx="12">
                  <c:v>84.214522428571513</c:v>
                </c:pt>
                <c:pt idx="13">
                  <c:v>94.152999428571434</c:v>
                </c:pt>
                <c:pt idx="14">
                  <c:v>105.01695228571418</c:v>
                </c:pt>
                <c:pt idx="15">
                  <c:v>116.20198871428568</c:v>
                </c:pt>
                <c:pt idx="16">
                  <c:v>127.60611728571428</c:v>
                </c:pt>
                <c:pt idx="17">
                  <c:v>139.39932342857139</c:v>
                </c:pt>
                <c:pt idx="18">
                  <c:v>151.69115342857151</c:v>
                </c:pt>
                <c:pt idx="19">
                  <c:v>164.72714142857137</c:v>
                </c:pt>
                <c:pt idx="20">
                  <c:v>178.51484242857134</c:v>
                </c:pt>
                <c:pt idx="21">
                  <c:v>192.58207499999992</c:v>
                </c:pt>
                <c:pt idx="22">
                  <c:v>207.04593999999986</c:v>
                </c:pt>
                <c:pt idx="23">
                  <c:v>222.40883857142842</c:v>
                </c:pt>
                <c:pt idx="24">
                  <c:v>238.4441238571427</c:v>
                </c:pt>
                <c:pt idx="25">
                  <c:v>254.96292285714287</c:v>
                </c:pt>
                <c:pt idx="26">
                  <c:v>271.90101914285708</c:v>
                </c:pt>
                <c:pt idx="27">
                  <c:v>289.41328814285691</c:v>
                </c:pt>
                <c:pt idx="28">
                  <c:v>307.62438585714301</c:v>
                </c:pt>
                <c:pt idx="29">
                  <c:v>326.12256985714305</c:v>
                </c:pt>
                <c:pt idx="30">
                  <c:v>344.78696185714296</c:v>
                </c:pt>
                <c:pt idx="31">
                  <c:v>362.96406242857154</c:v>
                </c:pt>
                <c:pt idx="32">
                  <c:v>381.42447200000026</c:v>
                </c:pt>
                <c:pt idx="33">
                  <c:v>400.20596499999976</c:v>
                </c:pt>
                <c:pt idx="34">
                  <c:v>419.07433942857131</c:v>
                </c:pt>
                <c:pt idx="35">
                  <c:v>437.67073714285732</c:v>
                </c:pt>
                <c:pt idx="36">
                  <c:v>456.1538114285712</c:v>
                </c:pt>
                <c:pt idx="37">
                  <c:v>474.54622685714287</c:v>
                </c:pt>
                <c:pt idx="38">
                  <c:v>493.11240500000019</c:v>
                </c:pt>
                <c:pt idx="39">
                  <c:v>511.75413228571426</c:v>
                </c:pt>
                <c:pt idx="40">
                  <c:v>530.22965157142869</c:v>
                </c:pt>
                <c:pt idx="41">
                  <c:v>548.97337000000005</c:v>
                </c:pt>
                <c:pt idx="42">
                  <c:v>568.20437985714295</c:v>
                </c:pt>
                <c:pt idx="43">
                  <c:v>587.38628285714287</c:v>
                </c:pt>
                <c:pt idx="44">
                  <c:v>606.39064557142854</c:v>
                </c:pt>
                <c:pt idx="45">
                  <c:v>626.02206542857141</c:v>
                </c:pt>
                <c:pt idx="46">
                  <c:v>645.63082042857138</c:v>
                </c:pt>
                <c:pt idx="47">
                  <c:v>665.69286985714291</c:v>
                </c:pt>
                <c:pt idx="48">
                  <c:v>685.33184457142863</c:v>
                </c:pt>
                <c:pt idx="49">
                  <c:v>704.43819842857158</c:v>
                </c:pt>
                <c:pt idx="50">
                  <c:v>723.73342485714295</c:v>
                </c:pt>
                <c:pt idx="51">
                  <c:v>742.85488857142866</c:v>
                </c:pt>
                <c:pt idx="52">
                  <c:v>761.17175485714313</c:v>
                </c:pt>
                <c:pt idx="53">
                  <c:v>778.98244257142881</c:v>
                </c:pt>
                <c:pt idx="54">
                  <c:v>795.75433085714292</c:v>
                </c:pt>
                <c:pt idx="55">
                  <c:v>812.14847400000019</c:v>
                </c:pt>
                <c:pt idx="56">
                  <c:v>827.81734628571451</c:v>
                </c:pt>
                <c:pt idx="57">
                  <c:v>842.75339285714301</c:v>
                </c:pt>
                <c:pt idx="58">
                  <c:v>856.93394885714281</c:v>
                </c:pt>
                <c:pt idx="59">
                  <c:v>870.54788714285712</c:v>
                </c:pt>
                <c:pt idx="60">
                  <c:v>883.50454871428576</c:v>
                </c:pt>
                <c:pt idx="61">
                  <c:v>896.06080028571421</c:v>
                </c:pt>
                <c:pt idx="62">
                  <c:v>908.25063899999998</c:v>
                </c:pt>
                <c:pt idx="63">
                  <c:v>920.5764660000001</c:v>
                </c:pt>
                <c:pt idx="64">
                  <c:v>933.1478274285713</c:v>
                </c:pt>
                <c:pt idx="65">
                  <c:v>946.00249771428605</c:v>
                </c:pt>
                <c:pt idx="66">
                  <c:v>959.63154571428561</c:v>
                </c:pt>
                <c:pt idx="67">
                  <c:v>973.93675771428559</c:v>
                </c:pt>
                <c:pt idx="68">
                  <c:v>989.49230642857117</c:v>
                </c:pt>
                <c:pt idx="69">
                  <c:v>1005.663579857143</c:v>
                </c:pt>
                <c:pt idx="70">
                  <c:v>1023.3420568571427</c:v>
                </c:pt>
                <c:pt idx="71">
                  <c:v>1042.561734285714</c:v>
                </c:pt>
                <c:pt idx="72">
                  <c:v>1063.1828465714289</c:v>
                </c:pt>
                <c:pt idx="73">
                  <c:v>1084.204368857143</c:v>
                </c:pt>
                <c:pt idx="74">
                  <c:v>1106.6386582857144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4.3199212473867384E-2</c:v>
                </c:pt>
                <c:pt idx="3">
                  <c:v>0.43426025483566988</c:v>
                </c:pt>
                <c:pt idx="4">
                  <c:v>1.5568091653933087</c:v>
                </c:pt>
                <c:pt idx="5">
                  <c:v>3.6928105040651955</c:v>
                </c:pt>
                <c:pt idx="6">
                  <c:v>7.0063364454188406</c:v>
                </c:pt>
                <c:pt idx="7">
                  <c:v>11.56895949077529</c:v>
                </c:pt>
                <c:pt idx="8">
                  <c:v>17.387713725478015</c:v>
                </c:pt>
                <c:pt idx="9">
                  <c:v>24.427293431998471</c:v>
                </c:pt>
                <c:pt idx="10">
                  <c:v>32.626070856658217</c:v>
                </c:pt>
                <c:pt idx="11">
                  <c:v>41.907199155177217</c:v>
                </c:pt>
                <c:pt idx="12">
                  <c:v>52.186139714971048</c:v>
                </c:pt>
                <c:pt idx="13">
                  <c:v>63.375677569210971</c:v>
                </c:pt>
                <c:pt idx="14">
                  <c:v>75.389199233072048</c:v>
                </c:pt>
                <c:pt idx="15">
                  <c:v>88.142777820347618</c:v>
                </c:pt>
                <c:pt idx="16">
                  <c:v>101.55644359657013</c:v>
                </c:pt>
                <c:pt idx="17">
                  <c:v>115.55490112169156</c:v>
                </c:pt>
                <c:pt idx="18">
                  <c:v>130.06787313199291</c:v>
                </c:pt>
                <c:pt idx="19">
                  <c:v>145.03019547291944</c:v>
                </c:pt>
                <c:pt idx="20">
                  <c:v>160.38174889779884</c:v>
                </c:pt>
                <c:pt idx="21">
                  <c:v>176.067286946736</c:v>
                </c:pt>
                <c:pt idx="22">
                  <c:v>192.03620068340305</c:v>
                </c:pt>
                <c:pt idx="23">
                  <c:v>208.24224824998976</c:v>
                </c:pt>
                <c:pt idx="24">
                  <c:v>224.64326826638313</c:v>
                </c:pt>
                <c:pt idx="25">
                  <c:v>241.20088986117835</c:v>
                </c:pt>
                <c:pt idx="26">
                  <c:v>257.88024776337676</c:v>
                </c:pt>
                <c:pt idx="27">
                  <c:v>274.64970784103139</c:v>
                </c:pt>
                <c:pt idx="28">
                  <c:v>291.48060635535614</c:v>
                </c:pt>
                <c:pt idx="29">
                  <c:v>308.34700473282112</c:v>
                </c:pt>
                <c:pt idx="30">
                  <c:v>325.22546065195814</c:v>
                </c:pt>
                <c:pt idx="31">
                  <c:v>342.09481556103555</c:v>
                </c:pt>
                <c:pt idx="32">
                  <c:v>358.9359982919533</c:v>
                </c:pt>
                <c:pt idx="33">
                  <c:v>375.73184414689115</c:v>
                </c:pt>
                <c:pt idx="34">
                  <c:v>392.46692865917822</c:v>
                </c:pt>
                <c:pt idx="35">
                  <c:v>409.12741513414619</c:v>
                </c:pt>
                <c:pt idx="36">
                  <c:v>425.70091503482945</c:v>
                </c:pt>
                <c:pt idx="37">
                  <c:v>442.17636027375772</c:v>
                </c:pt>
                <c:pt idx="38">
                  <c:v>458.54388649326177</c:v>
                </c:pt>
                <c:pt idx="39">
                  <c:v>474.79472645379991</c:v>
                </c:pt>
                <c:pt idx="40">
                  <c:v>490.92111269653725</c:v>
                </c:pt>
                <c:pt idx="41">
                  <c:v>506.9161886983614</c:v>
                </c:pt>
                <c:pt idx="42">
                  <c:v>522.77392779163984</c:v>
                </c:pt>
                <c:pt idx="43">
                  <c:v>538.48905917522416</c:v>
                </c:pt>
                <c:pt idx="44">
                  <c:v>554.05700039609167</c:v>
                </c:pt>
                <c:pt idx="45">
                  <c:v>569.47379573168905</c:v>
                </c:pt>
                <c:pt idx="46">
                  <c:v>584.7360599509642</c:v>
                </c:pt>
                <c:pt idx="47">
                  <c:v>599.84092697694734</c:v>
                </c:pt>
                <c:pt idx="48">
                  <c:v>614.78600301545521</c:v>
                </c:pt>
                <c:pt idx="49">
                  <c:v>629.56932375304063</c:v>
                </c:pt>
                <c:pt idx="50">
                  <c:v>644.18931526278027</c:v>
                </c:pt>
                <c:pt idx="51">
                  <c:v>658.64475828901095</c:v>
                </c:pt>
                <c:pt idx="52">
                  <c:v>672.93475561185994</c:v>
                </c:pt>
                <c:pt idx="53">
                  <c:v>687.05870221954274</c:v>
                </c:pt>
                <c:pt idx="54">
                  <c:v>701.01625804111302</c:v>
                </c:pt>
                <c:pt idx="55">
                  <c:v>714.80732301482499</c:v>
                </c:pt>
                <c:pt idx="56">
                  <c:v>728.43201428769748</c:v>
                </c:pt>
                <c:pt idx="57">
                  <c:v>741.89064536041485</c:v>
                </c:pt>
                <c:pt idx="58">
                  <c:v>755.18370700853677</c:v>
                </c:pt>
                <c:pt idx="59">
                  <c:v>768.31184982626235</c:v>
                </c:pt>
                <c:pt idx="60">
                  <c:v>781.27586825284516</c:v>
                </c:pt>
                <c:pt idx="61">
                  <c:v>794.07668595432528</c:v>
                </c:pt>
                <c:pt idx="62">
                  <c:v>806.71534244463589</c:v>
                </c:pt>
                <c:pt idx="63">
                  <c:v>819.19298084048239</c:v>
                </c:pt>
                <c:pt idx="64">
                  <c:v>831.51083665376802</c:v>
                </c:pt>
                <c:pt idx="65">
                  <c:v>843.67022753384822</c:v>
                </c:pt>
                <c:pt idx="66">
                  <c:v>855.67254387962078</c:v>
                </c:pt>
                <c:pt idx="67">
                  <c:v>867.51924024846812</c:v>
                </c:pt>
                <c:pt idx="68">
                  <c:v>879.21182749543902</c:v>
                </c:pt>
                <c:pt idx="69">
                  <c:v>890.75186558183998</c:v>
                </c:pt>
                <c:pt idx="70">
                  <c:v>902.14095699766722</c:v>
                </c:pt>
                <c:pt idx="71">
                  <c:v>913.3807407470905</c:v>
                </c:pt>
                <c:pt idx="72">
                  <c:v>924.4728868505515</c:v>
                </c:pt>
                <c:pt idx="73">
                  <c:v>935.41909132099636</c:v>
                </c:pt>
                <c:pt idx="74">
                  <c:v>946.22107157536732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68256"/>
        <c:axId val="317264728"/>
      </c:scatterChart>
      <c:valAx>
        <c:axId val="3172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64728"/>
        <c:crosses val="autoZero"/>
        <c:crossBetween val="midCat"/>
      </c:valAx>
      <c:valAx>
        <c:axId val="31726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6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7.332034857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5"/>
                <c:pt idx="0">
                  <c:v>t(original)</c:v>
                </c:pt>
                <c:pt idx="1">
                  <c:v>121</c:v>
                </c:pt>
                <c:pt idx="2">
                  <c:v>122</c:v>
                </c:pt>
                <c:pt idx="3">
                  <c:v>123</c:v>
                </c:pt>
                <c:pt idx="4">
                  <c:v>124</c:v>
                </c:pt>
                <c:pt idx="5">
                  <c:v>125</c:v>
                </c:pt>
                <c:pt idx="6">
                  <c:v>126</c:v>
                </c:pt>
                <c:pt idx="7">
                  <c:v>127</c:v>
                </c:pt>
                <c:pt idx="8">
                  <c:v>128</c:v>
                </c:pt>
                <c:pt idx="9">
                  <c:v>129</c:v>
                </c:pt>
                <c:pt idx="10">
                  <c:v>130</c:v>
                </c:pt>
                <c:pt idx="11">
                  <c:v>131</c:v>
                </c:pt>
                <c:pt idx="12">
                  <c:v>132</c:v>
                </c:pt>
                <c:pt idx="13">
                  <c:v>133</c:v>
                </c:pt>
                <c:pt idx="14">
                  <c:v>134</c:v>
                </c:pt>
                <c:pt idx="15">
                  <c:v>135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140</c:v>
                </c:pt>
                <c:pt idx="21">
                  <c:v>141</c:v>
                </c:pt>
                <c:pt idx="22">
                  <c:v>142</c:v>
                </c:pt>
                <c:pt idx="23">
                  <c:v>143</c:v>
                </c:pt>
                <c:pt idx="24">
                  <c:v>144</c:v>
                </c:pt>
                <c:pt idx="25">
                  <c:v>145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  <c:pt idx="29">
                  <c:v>149</c:v>
                </c:pt>
                <c:pt idx="30">
                  <c:v>150</c:v>
                </c:pt>
                <c:pt idx="31">
                  <c:v>151</c:v>
                </c:pt>
                <c:pt idx="32">
                  <c:v>152</c:v>
                </c:pt>
                <c:pt idx="33">
                  <c:v>153</c:v>
                </c:pt>
                <c:pt idx="34">
                  <c:v>154</c:v>
                </c:pt>
                <c:pt idx="35">
                  <c:v>155</c:v>
                </c:pt>
                <c:pt idx="36">
                  <c:v>156</c:v>
                </c:pt>
                <c:pt idx="37">
                  <c:v>157</c:v>
                </c:pt>
                <c:pt idx="38">
                  <c:v>158</c:v>
                </c:pt>
                <c:pt idx="39">
                  <c:v>159</c:v>
                </c:pt>
                <c:pt idx="40">
                  <c:v>160</c:v>
                </c:pt>
                <c:pt idx="41">
                  <c:v>161</c:v>
                </c:pt>
                <c:pt idx="42">
                  <c:v>162</c:v>
                </c:pt>
                <c:pt idx="43">
                  <c:v>163</c:v>
                </c:pt>
                <c:pt idx="44">
                  <c:v>164</c:v>
                </c:pt>
                <c:pt idx="45">
                  <c:v>165</c:v>
                </c:pt>
                <c:pt idx="46">
                  <c:v>166</c:v>
                </c:pt>
                <c:pt idx="47">
                  <c:v>167</c:v>
                </c:pt>
                <c:pt idx="48">
                  <c:v>168</c:v>
                </c:pt>
                <c:pt idx="49">
                  <c:v>169</c:v>
                </c:pt>
                <c:pt idx="50">
                  <c:v>170</c:v>
                </c:pt>
                <c:pt idx="51">
                  <c:v>171</c:v>
                </c:pt>
                <c:pt idx="52">
                  <c:v>172</c:v>
                </c:pt>
                <c:pt idx="53">
                  <c:v>173</c:v>
                </c:pt>
                <c:pt idx="54">
                  <c:v>174</c:v>
                </c:pt>
                <c:pt idx="55">
                  <c:v>175</c:v>
                </c:pt>
                <c:pt idx="56">
                  <c:v>176</c:v>
                </c:pt>
                <c:pt idx="57">
                  <c:v>177</c:v>
                </c:pt>
                <c:pt idx="58">
                  <c:v>178</c:v>
                </c:pt>
                <c:pt idx="59">
                  <c:v>179</c:v>
                </c:pt>
                <c:pt idx="60">
                  <c:v>180</c:v>
                </c:pt>
                <c:pt idx="61">
                  <c:v>181</c:v>
                </c:pt>
                <c:pt idx="62">
                  <c:v>182</c:v>
                </c:pt>
                <c:pt idx="63">
                  <c:v>183</c:v>
                </c:pt>
                <c:pt idx="64">
                  <c:v>184</c:v>
                </c:pt>
                <c:pt idx="65">
                  <c:v>185</c:v>
                </c:pt>
                <c:pt idx="66">
                  <c:v>186</c:v>
                </c:pt>
                <c:pt idx="67">
                  <c:v>187</c:v>
                </c:pt>
                <c:pt idx="68">
                  <c:v>188</c:v>
                </c:pt>
                <c:pt idx="69">
                  <c:v>189</c:v>
                </c:pt>
                <c:pt idx="70">
                  <c:v>190</c:v>
                </c:pt>
                <c:pt idx="71">
                  <c:v>191</c:v>
                </c:pt>
                <c:pt idx="72">
                  <c:v>192</c:v>
                </c:pt>
                <c:pt idx="73">
                  <c:v>193</c:v>
                </c:pt>
                <c:pt idx="74">
                  <c:v>194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3.7774571428599302E-2</c:v>
                </c:pt>
                <c:pt idx="4">
                  <c:v>-1.133228571438849E-2</c:v>
                </c:pt>
                <c:pt idx="5">
                  <c:v>0.25686685714310897</c:v>
                </c:pt>
                <c:pt idx="6">
                  <c:v>0.58928271428578682</c:v>
                </c:pt>
                <c:pt idx="7">
                  <c:v>0.71771600000022318</c:v>
                </c:pt>
                <c:pt idx="8">
                  <c:v>0.67238657142866032</c:v>
                </c:pt>
                <c:pt idx="9">
                  <c:v>0.59683757142852301</c:v>
                </c:pt>
                <c:pt idx="10">
                  <c:v>1.0954612857144639</c:v>
                </c:pt>
                <c:pt idx="11">
                  <c:v>1.5336457142857398</c:v>
                </c:pt>
                <c:pt idx="12">
                  <c:v>1.8547291428571953</c:v>
                </c:pt>
                <c:pt idx="13">
                  <c:v>2.2513615714285606</c:v>
                </c:pt>
                <c:pt idx="14">
                  <c:v>3.176837428571389</c:v>
                </c:pt>
                <c:pt idx="15">
                  <c:v>3.4979210000001331</c:v>
                </c:pt>
                <c:pt idx="16">
                  <c:v>3.7170131428572404</c:v>
                </c:pt>
                <c:pt idx="17">
                  <c:v>4.1060907142857559</c:v>
                </c:pt>
                <c:pt idx="18">
                  <c:v>4.6047145714287581</c:v>
                </c:pt>
                <c:pt idx="19">
                  <c:v>5.348872571428501</c:v>
                </c:pt>
                <c:pt idx="20">
                  <c:v>6.1005855714286099</c:v>
                </c:pt>
                <c:pt idx="21">
                  <c:v>6.3801171428572161</c:v>
                </c:pt>
                <c:pt idx="22">
                  <c:v>6.7767495714285815</c:v>
                </c:pt>
                <c:pt idx="23">
                  <c:v>7.675783142857199</c:v>
                </c:pt>
                <c:pt idx="24">
                  <c:v>8.3481698571429206</c:v>
                </c:pt>
                <c:pt idx="25">
                  <c:v>8.8316835714288118</c:v>
                </c:pt>
                <c:pt idx="26">
                  <c:v>9.2509808571428493</c:v>
                </c:pt>
                <c:pt idx="27">
                  <c:v>9.8251535714284728</c:v>
                </c:pt>
                <c:pt idx="28">
                  <c:v>10.523982285714737</c:v>
                </c:pt>
                <c:pt idx="29">
                  <c:v>10.811068571428677</c:v>
                </c:pt>
                <c:pt idx="30">
                  <c:v>10.977276571428547</c:v>
                </c:pt>
                <c:pt idx="31">
                  <c:v>10.489985142857222</c:v>
                </c:pt>
                <c:pt idx="32">
                  <c:v>10.773294142857367</c:v>
                </c:pt>
                <c:pt idx="33">
                  <c:v>11.09437757142814</c:v>
                </c:pt>
                <c:pt idx="34">
                  <c:v>11.181259000000182</c:v>
                </c:pt>
                <c:pt idx="35">
                  <c:v>10.909282285714653</c:v>
                </c:pt>
                <c:pt idx="36">
                  <c:v>10.795958857142523</c:v>
                </c:pt>
                <c:pt idx="37">
                  <c:v>10.705300000000307</c:v>
                </c:pt>
                <c:pt idx="38">
                  <c:v>10.879062714285965</c:v>
                </c:pt>
                <c:pt idx="39">
                  <c:v>10.954611857142709</c:v>
                </c:pt>
                <c:pt idx="40">
                  <c:v>10.788403857143066</c:v>
                </c:pt>
                <c:pt idx="41">
                  <c:v>11.056602999999996</c:v>
                </c:pt>
                <c:pt idx="42">
                  <c:v>11.543894428571548</c:v>
                </c:pt>
                <c:pt idx="43">
                  <c:v>11.49478757142856</c:v>
                </c:pt>
                <c:pt idx="44">
                  <c:v>11.317247285714302</c:v>
                </c:pt>
                <c:pt idx="45">
                  <c:v>11.944304428571513</c:v>
                </c:pt>
                <c:pt idx="46">
                  <c:v>11.921639571428614</c:v>
                </c:pt>
                <c:pt idx="47">
                  <c:v>12.374934000000167</c:v>
                </c:pt>
                <c:pt idx="48">
                  <c:v>11.951859285714363</c:v>
                </c:pt>
                <c:pt idx="49">
                  <c:v>11.419238428571589</c:v>
                </c:pt>
                <c:pt idx="50">
                  <c:v>11.608111000000008</c:v>
                </c:pt>
                <c:pt idx="51">
                  <c:v>11.43434828571435</c:v>
                </c:pt>
                <c:pt idx="52">
                  <c:v>10.629750857143108</c:v>
                </c:pt>
                <c:pt idx="53">
                  <c:v>10.123572285714317</c:v>
                </c:pt>
                <c:pt idx="54">
                  <c:v>9.0847728571427524</c:v>
                </c:pt>
                <c:pt idx="55">
                  <c:v>8.707027714285914</c:v>
                </c:pt>
                <c:pt idx="56">
                  <c:v>7.9817568571429547</c:v>
                </c:pt>
                <c:pt idx="57">
                  <c:v>7.2489311428571455</c:v>
                </c:pt>
                <c:pt idx="58">
                  <c:v>6.4934405714284367</c:v>
                </c:pt>
                <c:pt idx="59">
                  <c:v>5.9268228571429518</c:v>
                </c:pt>
                <c:pt idx="60">
                  <c:v>5.2695461428572798</c:v>
                </c:pt>
                <c:pt idx="61">
                  <c:v>4.8691361428570872</c:v>
                </c:pt>
                <c:pt idx="62">
                  <c:v>4.5027232857144099</c:v>
                </c:pt>
                <c:pt idx="63">
                  <c:v>4.6387115714287575</c:v>
                </c:pt>
                <c:pt idx="64">
                  <c:v>4.8842459999998482</c:v>
                </c:pt>
                <c:pt idx="65">
                  <c:v>5.1675548571433865</c:v>
                </c:pt>
                <c:pt idx="66">
                  <c:v>5.9419325714281968</c:v>
                </c:pt>
                <c:pt idx="67">
                  <c:v>6.6180965714286231</c:v>
                </c:pt>
                <c:pt idx="68">
                  <c:v>7.8684332857142181</c:v>
                </c:pt>
                <c:pt idx="69">
                  <c:v>8.4841580000004342</c:v>
                </c:pt>
                <c:pt idx="70">
                  <c:v>9.9913615714283424</c:v>
                </c:pt>
                <c:pt idx="71">
                  <c:v>11.532562000000098</c:v>
                </c:pt>
                <c:pt idx="72">
                  <c:v>12.933996857143256</c:v>
                </c:pt>
                <c:pt idx="73">
                  <c:v>13.334406857142767</c:v>
                </c:pt>
                <c:pt idx="74">
                  <c:v>14.747174000000086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5"/>
                <c:pt idx="0">
                  <c:v>t(original)</c:v>
                </c:pt>
                <c:pt idx="1">
                  <c:v>121</c:v>
                </c:pt>
                <c:pt idx="2">
                  <c:v>122</c:v>
                </c:pt>
                <c:pt idx="3">
                  <c:v>123</c:v>
                </c:pt>
                <c:pt idx="4">
                  <c:v>124</c:v>
                </c:pt>
                <c:pt idx="5">
                  <c:v>125</c:v>
                </c:pt>
                <c:pt idx="6">
                  <c:v>126</c:v>
                </c:pt>
                <c:pt idx="7">
                  <c:v>127</c:v>
                </c:pt>
                <c:pt idx="8">
                  <c:v>128</c:v>
                </c:pt>
                <c:pt idx="9">
                  <c:v>129</c:v>
                </c:pt>
                <c:pt idx="10">
                  <c:v>130</c:v>
                </c:pt>
                <c:pt idx="11">
                  <c:v>131</c:v>
                </c:pt>
                <c:pt idx="12">
                  <c:v>132</c:v>
                </c:pt>
                <c:pt idx="13">
                  <c:v>133</c:v>
                </c:pt>
                <c:pt idx="14">
                  <c:v>134</c:v>
                </c:pt>
                <c:pt idx="15">
                  <c:v>135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139</c:v>
                </c:pt>
                <c:pt idx="20">
                  <c:v>140</c:v>
                </c:pt>
                <c:pt idx="21">
                  <c:v>141</c:v>
                </c:pt>
                <c:pt idx="22">
                  <c:v>142</c:v>
                </c:pt>
                <c:pt idx="23">
                  <c:v>143</c:v>
                </c:pt>
                <c:pt idx="24">
                  <c:v>144</c:v>
                </c:pt>
                <c:pt idx="25">
                  <c:v>145</c:v>
                </c:pt>
                <c:pt idx="26">
                  <c:v>146</c:v>
                </c:pt>
                <c:pt idx="27">
                  <c:v>147</c:v>
                </c:pt>
                <c:pt idx="28">
                  <c:v>148</c:v>
                </c:pt>
                <c:pt idx="29">
                  <c:v>149</c:v>
                </c:pt>
                <c:pt idx="30">
                  <c:v>150</c:v>
                </c:pt>
                <c:pt idx="31">
                  <c:v>151</c:v>
                </c:pt>
                <c:pt idx="32">
                  <c:v>152</c:v>
                </c:pt>
                <c:pt idx="33">
                  <c:v>153</c:v>
                </c:pt>
                <c:pt idx="34">
                  <c:v>154</c:v>
                </c:pt>
                <c:pt idx="35">
                  <c:v>155</c:v>
                </c:pt>
                <c:pt idx="36">
                  <c:v>156</c:v>
                </c:pt>
                <c:pt idx="37">
                  <c:v>157</c:v>
                </c:pt>
                <c:pt idx="38">
                  <c:v>158</c:v>
                </c:pt>
                <c:pt idx="39">
                  <c:v>159</c:v>
                </c:pt>
                <c:pt idx="40">
                  <c:v>160</c:v>
                </c:pt>
                <c:pt idx="41">
                  <c:v>161</c:v>
                </c:pt>
                <c:pt idx="42">
                  <c:v>162</c:v>
                </c:pt>
                <c:pt idx="43">
                  <c:v>163</c:v>
                </c:pt>
                <c:pt idx="44">
                  <c:v>164</c:v>
                </c:pt>
                <c:pt idx="45">
                  <c:v>165</c:v>
                </c:pt>
                <c:pt idx="46">
                  <c:v>166</c:v>
                </c:pt>
                <c:pt idx="47">
                  <c:v>167</c:v>
                </c:pt>
                <c:pt idx="48">
                  <c:v>168</c:v>
                </c:pt>
                <c:pt idx="49">
                  <c:v>169</c:v>
                </c:pt>
                <c:pt idx="50">
                  <c:v>170</c:v>
                </c:pt>
                <c:pt idx="51">
                  <c:v>171</c:v>
                </c:pt>
                <c:pt idx="52">
                  <c:v>172</c:v>
                </c:pt>
                <c:pt idx="53">
                  <c:v>173</c:v>
                </c:pt>
                <c:pt idx="54">
                  <c:v>174</c:v>
                </c:pt>
                <c:pt idx="55">
                  <c:v>175</c:v>
                </c:pt>
                <c:pt idx="56">
                  <c:v>176</c:v>
                </c:pt>
                <c:pt idx="57">
                  <c:v>177</c:v>
                </c:pt>
                <c:pt idx="58">
                  <c:v>178</c:v>
                </c:pt>
                <c:pt idx="59">
                  <c:v>179</c:v>
                </c:pt>
                <c:pt idx="60">
                  <c:v>180</c:v>
                </c:pt>
                <c:pt idx="61">
                  <c:v>181</c:v>
                </c:pt>
                <c:pt idx="62">
                  <c:v>182</c:v>
                </c:pt>
                <c:pt idx="63">
                  <c:v>183</c:v>
                </c:pt>
                <c:pt idx="64">
                  <c:v>184</c:v>
                </c:pt>
                <c:pt idx="65">
                  <c:v>185</c:v>
                </c:pt>
                <c:pt idx="66">
                  <c:v>186</c:v>
                </c:pt>
                <c:pt idx="67">
                  <c:v>187</c:v>
                </c:pt>
                <c:pt idx="68">
                  <c:v>188</c:v>
                </c:pt>
                <c:pt idx="69">
                  <c:v>189</c:v>
                </c:pt>
                <c:pt idx="70">
                  <c:v>190</c:v>
                </c:pt>
                <c:pt idx="71">
                  <c:v>191</c:v>
                </c:pt>
                <c:pt idx="72">
                  <c:v>192</c:v>
                </c:pt>
                <c:pt idx="73">
                  <c:v>193</c:v>
                </c:pt>
                <c:pt idx="74">
                  <c:v>194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4.3199212473867384E-2</c:v>
                </c:pt>
                <c:pt idx="3">
                  <c:v>0.3910610423618025</c:v>
                </c:pt>
                <c:pt idx="4">
                  <c:v>1.1225489105576387</c:v>
                </c:pt>
                <c:pt idx="5">
                  <c:v>2.1360013386718868</c:v>
                </c:pt>
                <c:pt idx="6">
                  <c:v>3.3135259413536446</c:v>
                </c:pt>
                <c:pt idx="7">
                  <c:v>4.5626230453564496</c:v>
                </c:pt>
                <c:pt idx="8">
                  <c:v>5.8187542347027241</c:v>
                </c:pt>
                <c:pt idx="9">
                  <c:v>7.0395797065204571</c:v>
                </c:pt>
                <c:pt idx="10">
                  <c:v>8.1987774246597436</c:v>
                </c:pt>
                <c:pt idx="11">
                  <c:v>9.2811282985190022</c:v>
                </c:pt>
                <c:pt idx="12">
                  <c:v>10.278940559793831</c:v>
                </c:pt>
                <c:pt idx="13">
                  <c:v>11.189537854239921</c:v>
                </c:pt>
                <c:pt idx="14">
                  <c:v>12.013521663861075</c:v>
                </c:pt>
                <c:pt idx="15">
                  <c:v>12.753578587275564</c:v>
                </c:pt>
                <c:pt idx="16">
                  <c:v>13.413665776222519</c:v>
                </c:pt>
                <c:pt idx="17">
                  <c:v>13.998457525121431</c:v>
                </c:pt>
                <c:pt idx="18">
                  <c:v>14.512972010301349</c:v>
                </c:pt>
                <c:pt idx="19">
                  <c:v>14.962322340926548</c:v>
                </c:pt>
                <c:pt idx="20">
                  <c:v>15.351553424879409</c:v>
                </c:pt>
                <c:pt idx="21">
                  <c:v>15.685538048937149</c:v>
                </c:pt>
                <c:pt idx="22">
                  <c:v>15.96891373666706</c:v>
                </c:pt>
                <c:pt idx="23">
                  <c:v>16.206047566586712</c:v>
                </c:pt>
                <c:pt idx="24">
                  <c:v>16.401020016393385</c:v>
                </c:pt>
                <c:pt idx="25">
                  <c:v>16.557621594795226</c:v>
                </c:pt>
                <c:pt idx="26">
                  <c:v>16.679357902198429</c:v>
                </c:pt>
                <c:pt idx="27">
                  <c:v>16.769460077654649</c:v>
                </c:pt>
                <c:pt idx="28">
                  <c:v>16.830898514324772</c:v>
                </c:pt>
                <c:pt idx="29">
                  <c:v>16.866398377464982</c:v>
                </c:pt>
                <c:pt idx="30">
                  <c:v>16.87845591913705</c:v>
                </c:pt>
                <c:pt idx="31">
                  <c:v>16.869354909077426</c:v>
                </c:pt>
                <c:pt idx="32">
                  <c:v>16.841182730917744</c:v>
                </c:pt>
                <c:pt idx="33">
                  <c:v>16.795845854937838</c:v>
                </c:pt>
                <c:pt idx="34">
                  <c:v>16.735084512287052</c:v>
                </c:pt>
                <c:pt idx="35">
                  <c:v>16.660486474967989</c:v>
                </c:pt>
                <c:pt idx="36">
                  <c:v>16.57349990068326</c:v>
                </c:pt>
                <c:pt idx="37">
                  <c:v>16.475445238928287</c:v>
                </c:pt>
                <c:pt idx="38">
                  <c:v>16.367526219504064</c:v>
                </c:pt>
                <c:pt idx="39">
                  <c:v>16.250839960538148</c:v>
                </c:pt>
                <c:pt idx="40">
                  <c:v>16.126386242737336</c:v>
                </c:pt>
                <c:pt idx="41">
                  <c:v>15.99507600182416</c:v>
                </c:pt>
                <c:pt idx="42">
                  <c:v>15.857739093278486</c:v>
                </c:pt>
                <c:pt idx="43">
                  <c:v>15.715131383584378</c:v>
                </c:pt>
                <c:pt idx="44">
                  <c:v>15.567941220867507</c:v>
                </c:pt>
                <c:pt idx="45">
                  <c:v>15.416795335597344</c:v>
                </c:pt>
                <c:pt idx="46">
                  <c:v>15.262264219275108</c:v>
                </c:pt>
                <c:pt idx="47">
                  <c:v>15.104867025983166</c:v>
                </c:pt>
                <c:pt idx="48">
                  <c:v>14.94507603850783</c:v>
                </c:pt>
                <c:pt idx="49">
                  <c:v>14.783320737585376</c:v>
                </c:pt>
                <c:pt idx="50">
                  <c:v>14.619991509739627</c:v>
                </c:pt>
                <c:pt idx="51">
                  <c:v>14.455443026230718</c:v>
                </c:pt>
                <c:pt idx="52">
                  <c:v>14.289997322848986</c:v>
                </c:pt>
                <c:pt idx="53">
                  <c:v>14.123946607682807</c:v>
                </c:pt>
                <c:pt idx="54">
                  <c:v>13.95755582157023</c:v>
                </c:pt>
                <c:pt idx="55">
                  <c:v>13.791064973712009</c:v>
                </c:pt>
                <c:pt idx="56">
                  <c:v>13.624691272872527</c:v>
                </c:pt>
                <c:pt idx="57">
                  <c:v>13.458631072717324</c:v>
                </c:pt>
                <c:pt idx="58">
                  <c:v>13.293061648121956</c:v>
                </c:pt>
                <c:pt idx="59">
                  <c:v>13.128142817725543</c:v>
                </c:pt>
                <c:pt idx="60">
                  <c:v>12.964018426582866</c:v>
                </c:pt>
                <c:pt idx="61">
                  <c:v>12.800817701480147</c:v>
                </c:pt>
                <c:pt idx="62">
                  <c:v>12.638656490310593</c:v>
                </c:pt>
                <c:pt idx="63">
                  <c:v>12.477638395846528</c:v>
                </c:pt>
                <c:pt idx="64">
                  <c:v>12.317855813285641</c:v>
                </c:pt>
                <c:pt idx="65">
                  <c:v>12.159390880080251</c:v>
                </c:pt>
                <c:pt idx="66">
                  <c:v>12.00231634577251</c:v>
                </c:pt>
                <c:pt idx="67">
                  <c:v>11.846696368847304</c:v>
                </c:pt>
                <c:pt idx="68">
                  <c:v>11.692587246970881</c:v>
                </c:pt>
                <c:pt idx="69">
                  <c:v>11.540038086400985</c:v>
                </c:pt>
                <c:pt idx="70">
                  <c:v>11.389091415827211</c:v>
                </c:pt>
                <c:pt idx="71">
                  <c:v>11.23978374942328</c:v>
                </c:pt>
                <c:pt idx="72">
                  <c:v>11.092146103461044</c:v>
                </c:pt>
                <c:pt idx="73">
                  <c:v>10.946204470444894</c:v>
                </c:pt>
                <c:pt idx="74">
                  <c:v>10.801980254370982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69432"/>
        <c:axId val="317263552"/>
      </c:scatterChart>
      <c:valAx>
        <c:axId val="31726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63552"/>
        <c:crosses val="autoZero"/>
        <c:crossBetween val="midCat"/>
      </c:valAx>
      <c:valAx>
        <c:axId val="3172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6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7.6871154285713601</c:v>
                </c:pt>
                <c:pt idx="3">
                  <c:v>15.412005428571319</c:v>
                </c:pt>
                <c:pt idx="4">
                  <c:v>23.087788571428291</c:v>
                </c:pt>
                <c:pt idx="5">
                  <c:v>31.03177085714276</c:v>
                </c:pt>
                <c:pt idx="6">
                  <c:v>39.308168999999907</c:v>
                </c:pt>
                <c:pt idx="7">
                  <c:v>47.71300042857149</c:v>
                </c:pt>
                <c:pt idx="8">
                  <c:v>56.072502428571511</c:v>
                </c:pt>
                <c:pt idx="9">
                  <c:v>64.356455428571394</c:v>
                </c:pt>
                <c:pt idx="10">
                  <c:v>73.139032142857218</c:v>
                </c:pt>
                <c:pt idx="11">
                  <c:v>82.359793285714318</c:v>
                </c:pt>
                <c:pt idx="12">
                  <c:v>91.901637857142873</c:v>
                </c:pt>
                <c:pt idx="13">
                  <c:v>101.84011485714279</c:v>
                </c:pt>
                <c:pt idx="14">
                  <c:v>112.70406771428554</c:v>
                </c:pt>
                <c:pt idx="15">
                  <c:v>123.88910414285704</c:v>
                </c:pt>
                <c:pt idx="16">
                  <c:v>135.29323271428564</c:v>
                </c:pt>
                <c:pt idx="17">
                  <c:v>147.08643885714275</c:v>
                </c:pt>
                <c:pt idx="18">
                  <c:v>159.37826885714287</c:v>
                </c:pt>
                <c:pt idx="19">
                  <c:v>172.41425685714273</c:v>
                </c:pt>
                <c:pt idx="20">
                  <c:v>186.2019578571427</c:v>
                </c:pt>
                <c:pt idx="21">
                  <c:v>200.26919042857128</c:v>
                </c:pt>
                <c:pt idx="22">
                  <c:v>214.73305542857122</c:v>
                </c:pt>
                <c:pt idx="23">
                  <c:v>230.09595399999978</c:v>
                </c:pt>
                <c:pt idx="24">
                  <c:v>246.13123928571406</c:v>
                </c:pt>
                <c:pt idx="25">
                  <c:v>262.65003828571423</c:v>
                </c:pt>
                <c:pt idx="26">
                  <c:v>279.58813457142844</c:v>
                </c:pt>
                <c:pt idx="27">
                  <c:v>297.10040357142827</c:v>
                </c:pt>
                <c:pt idx="28">
                  <c:v>315.31150128571437</c:v>
                </c:pt>
                <c:pt idx="29">
                  <c:v>333.80968528571441</c:v>
                </c:pt>
                <c:pt idx="30">
                  <c:v>352.47407728571432</c:v>
                </c:pt>
                <c:pt idx="31">
                  <c:v>370.6511778571429</c:v>
                </c:pt>
                <c:pt idx="32">
                  <c:v>389.11158742857162</c:v>
                </c:pt>
                <c:pt idx="33">
                  <c:v>407.89308042857112</c:v>
                </c:pt>
                <c:pt idx="34">
                  <c:v>426.76145485714267</c:v>
                </c:pt>
                <c:pt idx="35">
                  <c:v>445.35785257142868</c:v>
                </c:pt>
                <c:pt idx="36">
                  <c:v>463.84092685714256</c:v>
                </c:pt>
                <c:pt idx="37">
                  <c:v>482.23334228571423</c:v>
                </c:pt>
                <c:pt idx="38">
                  <c:v>500.79952042857155</c:v>
                </c:pt>
                <c:pt idx="39">
                  <c:v>519.44124771428562</c:v>
                </c:pt>
                <c:pt idx="40">
                  <c:v>537.91676700000005</c:v>
                </c:pt>
                <c:pt idx="41">
                  <c:v>556.66048542857141</c:v>
                </c:pt>
                <c:pt idx="42">
                  <c:v>575.89149528571431</c:v>
                </c:pt>
                <c:pt idx="43">
                  <c:v>595.07339828571423</c:v>
                </c:pt>
                <c:pt idx="44">
                  <c:v>614.0777609999999</c:v>
                </c:pt>
                <c:pt idx="45">
                  <c:v>633.70918085714277</c:v>
                </c:pt>
                <c:pt idx="46">
                  <c:v>653.31793585714274</c:v>
                </c:pt>
                <c:pt idx="47">
                  <c:v>673.37998528571427</c:v>
                </c:pt>
                <c:pt idx="48">
                  <c:v>693.01895999999999</c:v>
                </c:pt>
                <c:pt idx="49">
                  <c:v>712.12531385714294</c:v>
                </c:pt>
                <c:pt idx="50">
                  <c:v>731.42054028571431</c:v>
                </c:pt>
                <c:pt idx="51">
                  <c:v>750.54200400000002</c:v>
                </c:pt>
                <c:pt idx="52">
                  <c:v>768.85887028571449</c:v>
                </c:pt>
                <c:pt idx="53">
                  <c:v>786.66955800000017</c:v>
                </c:pt>
                <c:pt idx="54">
                  <c:v>803.44144628571428</c:v>
                </c:pt>
                <c:pt idx="55">
                  <c:v>819.83558942857155</c:v>
                </c:pt>
                <c:pt idx="56">
                  <c:v>835.50446171428587</c:v>
                </c:pt>
                <c:pt idx="57">
                  <c:v>850.44050828571437</c:v>
                </c:pt>
                <c:pt idx="58">
                  <c:v>864.62106428571417</c:v>
                </c:pt>
                <c:pt idx="59">
                  <c:v>878.23500257142848</c:v>
                </c:pt>
                <c:pt idx="60">
                  <c:v>891.19166414285712</c:v>
                </c:pt>
                <c:pt idx="61">
                  <c:v>903.74791571428557</c:v>
                </c:pt>
                <c:pt idx="62">
                  <c:v>915.93775442857134</c:v>
                </c:pt>
                <c:pt idx="63">
                  <c:v>928.26358142857146</c:v>
                </c:pt>
                <c:pt idx="64">
                  <c:v>940.83494285714266</c:v>
                </c:pt>
                <c:pt idx="65">
                  <c:v>953.68961314285741</c:v>
                </c:pt>
                <c:pt idx="66">
                  <c:v>967.31866114285697</c:v>
                </c:pt>
                <c:pt idx="67">
                  <c:v>981.62387314285695</c:v>
                </c:pt>
                <c:pt idx="68">
                  <c:v>997.17942185714253</c:v>
                </c:pt>
                <c:pt idx="69">
                  <c:v>1013.3506952857143</c:v>
                </c:pt>
                <c:pt idx="70">
                  <c:v>1031.0291722857141</c:v>
                </c:pt>
                <c:pt idx="71">
                  <c:v>1050.2488497142854</c:v>
                </c:pt>
                <c:pt idx="72">
                  <c:v>1070.8699620000002</c:v>
                </c:pt>
                <c:pt idx="73">
                  <c:v>1091.8914842857143</c:v>
                </c:pt>
                <c:pt idx="74">
                  <c:v>1114.3257737142858</c:v>
                </c:pt>
                <c:pt idx="75">
                  <c:v>1137.8895212857142</c:v>
                </c:pt>
                <c:pt idx="76">
                  <c:v>1164.5885542857141</c:v>
                </c:pt>
                <c:pt idx="77">
                  <c:v>1193.4860645714284</c:v>
                </c:pt>
                <c:pt idx="78">
                  <c:v>1224.045653857143</c:v>
                </c:pt>
                <c:pt idx="79">
                  <c:v>1256.7130617142857</c:v>
                </c:pt>
                <c:pt idx="80">
                  <c:v>1291.7036025714287</c:v>
                </c:pt>
                <c:pt idx="81">
                  <c:v>1328.8775108571431</c:v>
                </c:pt>
                <c:pt idx="82">
                  <c:v>1369.1904822857141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10.036894669991012</c:v>
                </c:pt>
                <c:pt idx="3">
                  <c:v>20.176080965226781</c:v>
                </c:pt>
                <c:pt idx="4">
                  <c:v>30.418116441469056</c:v>
                </c:pt>
                <c:pt idx="5">
                  <c:v>40.763554521519161</c:v>
                </c:pt>
                <c:pt idx="6">
                  <c:v>51.212944374387703</c:v>
                </c:pt>
                <c:pt idx="7">
                  <c:v>61.766830794054073</c:v>
                </c:pt>
                <c:pt idx="8">
                  <c:v>72.42575407784048</c:v>
                </c:pt>
                <c:pt idx="9">
                  <c:v>83.190249904425585</c:v>
                </c:pt>
                <c:pt idx="10">
                  <c:v>94.060849211523106</c:v>
                </c:pt>
                <c:pt idx="11">
                  <c:v>105.03807807325123</c:v>
                </c:pt>
                <c:pt idx="12">
                  <c:v>116.12245757721897</c:v>
                </c:pt>
                <c:pt idx="13">
                  <c:v>127.31450370135582</c:v>
                </c:pt>
                <c:pt idx="14">
                  <c:v>138.61472719051164</c:v>
                </c:pt>
                <c:pt idx="15">
                  <c:v>150.02363343285373</c:v>
                </c:pt>
                <c:pt idx="16">
                  <c:v>161.54172233608867</c:v>
                </c:pt>
                <c:pt idx="17">
                  <c:v>173.16948820353662</c:v>
                </c:pt>
                <c:pt idx="18">
                  <c:v>184.90741961008607</c:v>
                </c:pt>
                <c:pt idx="19">
                  <c:v>196.75599927805763</c:v>
                </c:pt>
                <c:pt idx="20">
                  <c:v>208.71570395300523</c:v>
                </c:pt>
                <c:pt idx="21">
                  <c:v>220.78700427948382</c:v>
                </c:pt>
                <c:pt idx="22">
                  <c:v>232.97036467681295</c:v>
                </c:pt>
                <c:pt idx="23">
                  <c:v>245.26624321486537</c:v>
                </c:pt>
                <c:pt idx="24">
                  <c:v>257.67509148991093</c:v>
                </c:pt>
                <c:pt idx="25">
                  <c:v>270.1973545005452</c:v>
                </c:pt>
                <c:pt idx="26">
                  <c:v>282.83347052373375</c:v>
                </c:pt>
                <c:pt idx="27">
                  <c:v>295.58387099100207</c:v>
                </c:pt>
                <c:pt idx="28">
                  <c:v>308.44898036480231</c:v>
                </c:pt>
                <c:pt idx="29">
                  <c:v>321.4292160150876</c:v>
                </c:pt>
                <c:pt idx="30">
                  <c:v>334.52498809612513</c:v>
                </c:pt>
                <c:pt idx="31">
                  <c:v>347.73669942357992</c:v>
                </c:pt>
                <c:pt idx="32">
                  <c:v>361.0647453519</c:v>
                </c:pt>
                <c:pt idx="33">
                  <c:v>374.50951365203599</c:v>
                </c:pt>
                <c:pt idx="34">
                  <c:v>388.07138438952586</c:v>
                </c:pt>
                <c:pt idx="35">
                  <c:v>401.7507298029783</c:v>
                </c:pt>
                <c:pt idx="36">
                  <c:v>415.54791418298601</c:v>
                </c:pt>
                <c:pt idx="37">
                  <c:v>429.46329375150219</c:v>
                </c:pt>
                <c:pt idx="38">
                  <c:v>443.49721654171248</c:v>
                </c:pt>
                <c:pt idx="39">
                  <c:v>457.65002227843536</c:v>
                </c:pt>
                <c:pt idx="40">
                  <c:v>471.92204225908381</c:v>
                </c:pt>
                <c:pt idx="41">
                  <c:v>486.31359923522149</c:v>
                </c:pt>
                <c:pt idx="42">
                  <c:v>500.82500729474657</c:v>
                </c:pt>
                <c:pt idx="43">
                  <c:v>515.45657174473627</c:v>
                </c:pt>
                <c:pt idx="44">
                  <c:v>530.20858899498569</c:v>
                </c:pt>
                <c:pt idx="45">
                  <c:v>545.08134644227459</c:v>
                </c:pt>
                <c:pt idx="46">
                  <c:v>560.0751223553948</c:v>
                </c:pt>
                <c:pt idx="47">
                  <c:v>575.19018576097335</c:v>
                </c:pt>
                <c:pt idx="48">
                  <c:v>590.4267963301229</c:v>
                </c:pt>
                <c:pt idx="49">
                  <c:v>605.78520426595503</c:v>
                </c:pt>
                <c:pt idx="50">
                  <c:v>621.26565019198938</c:v>
                </c:pt>
                <c:pt idx="51">
                  <c:v>636.86836504149164</c:v>
                </c:pt>
                <c:pt idx="52">
                  <c:v>652.59356994777499</c:v>
                </c:pt>
                <c:pt idx="53">
                  <c:v>668.44147613549887</c:v>
                </c:pt>
                <c:pt idx="54">
                  <c:v>684.41228481299765</c:v>
                </c:pt>
                <c:pt idx="55">
                  <c:v>700.50618706567377</c:v>
                </c:pt>
                <c:pt idx="56">
                  <c:v>716.72336375048917</c:v>
                </c:pt>
                <c:pt idx="57">
                  <c:v>733.06398539158727</c:v>
                </c:pt>
                <c:pt idx="58">
                  <c:v>749.52821207708064</c:v>
                </c:pt>
                <c:pt idx="59">
                  <c:v>766.11619335703642</c:v>
                </c:pt>
                <c:pt idx="60">
                  <c:v>782.82806814269372</c:v>
                </c:pt>
                <c:pt idx="61">
                  <c:v>799.6639646069458</c:v>
                </c:pt>
                <c:pt idx="62">
                  <c:v>816.62400008612019</c:v>
                </c:pt>
                <c:pt idx="63">
                  <c:v>833.70828098309016</c:v>
                </c:pt>
                <c:pt idx="64">
                  <c:v>850.91690267174965</c:v>
                </c:pt>
                <c:pt idx="65">
                  <c:v>868.24994940288491</c:v>
                </c:pt>
                <c:pt idx="66">
                  <c:v>885.70749421147559</c:v>
                </c:pt>
                <c:pt idx="67">
                  <c:v>903.28959882545678</c:v>
                </c:pt>
                <c:pt idx="68">
                  <c:v>920.99631357597571</c:v>
                </c:pt>
                <c:pt idx="69">
                  <c:v>938.82767730917328</c:v>
                </c:pt>
                <c:pt idx="70">
                  <c:v>956.78371729952391</c:v>
                </c:pt>
                <c:pt idx="71">
                  <c:v>974.86444916476432</c:v>
                </c:pt>
                <c:pt idx="72">
                  <c:v>993.06987678244241</c:v>
                </c:pt>
                <c:pt idx="73">
                  <c:v>1011.3999922081185</c:v>
                </c:pt>
                <c:pt idx="74">
                  <c:v>1029.8547755952491</c:v>
                </c:pt>
                <c:pt idx="75">
                  <c:v>1048.4341951167823</c:v>
                </c:pt>
                <c:pt idx="76">
                  <c:v>1067.1382068884996</c:v>
                </c:pt>
                <c:pt idx="77">
                  <c:v>1085.9667548941272</c:v>
                </c:pt>
                <c:pt idx="78">
                  <c:v>1104.9197709122545</c:v>
                </c:pt>
                <c:pt idx="79">
                  <c:v>1123.997174445082</c:v>
                </c:pt>
                <c:pt idx="80">
                  <c:v>1143.1988726490326</c:v>
                </c:pt>
                <c:pt idx="81">
                  <c:v>1162.5247602672532</c:v>
                </c:pt>
                <c:pt idx="82">
                  <c:v>1181.9747195640339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70216"/>
        <c:axId val="317270608"/>
      </c:scatterChart>
      <c:valAx>
        <c:axId val="31727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70608"/>
        <c:crosses val="autoZero"/>
        <c:crossBetween val="midCat"/>
      </c:valAx>
      <c:valAx>
        <c:axId val="3172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7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0.35508057142851612</c:v>
                </c:pt>
                <c:pt idx="3">
                  <c:v>0.39285514285711542</c:v>
                </c:pt>
                <c:pt idx="4">
                  <c:v>0.34374828571412763</c:v>
                </c:pt>
                <c:pt idx="5">
                  <c:v>0.6119474285716251</c:v>
                </c:pt>
                <c:pt idx="6">
                  <c:v>0.94436328571430295</c:v>
                </c:pt>
                <c:pt idx="7">
                  <c:v>1.0727965714287393</c:v>
                </c:pt>
                <c:pt idx="8">
                  <c:v>1.0274671428571764</c:v>
                </c:pt>
                <c:pt idx="9">
                  <c:v>0.95191814285703913</c:v>
                </c:pt>
                <c:pt idx="10">
                  <c:v>1.45054185714298</c:v>
                </c:pt>
                <c:pt idx="11">
                  <c:v>1.8887262857142559</c:v>
                </c:pt>
                <c:pt idx="12">
                  <c:v>2.2098097142857114</c:v>
                </c:pt>
                <c:pt idx="13">
                  <c:v>2.6064421428570768</c:v>
                </c:pt>
                <c:pt idx="14">
                  <c:v>3.5319179999999051</c:v>
                </c:pt>
                <c:pt idx="15">
                  <c:v>3.8530015714286492</c:v>
                </c:pt>
                <c:pt idx="16">
                  <c:v>4.0720937142857565</c:v>
                </c:pt>
                <c:pt idx="17">
                  <c:v>4.461171285714272</c:v>
                </c:pt>
                <c:pt idx="18">
                  <c:v>4.9597951428572742</c:v>
                </c:pt>
                <c:pt idx="19">
                  <c:v>5.7039531428570172</c:v>
                </c:pt>
                <c:pt idx="20">
                  <c:v>6.455666142857126</c:v>
                </c:pt>
                <c:pt idx="21">
                  <c:v>6.7351977142857322</c:v>
                </c:pt>
                <c:pt idx="22">
                  <c:v>7.1318301428570976</c:v>
                </c:pt>
                <c:pt idx="23">
                  <c:v>8.0308637142857151</c:v>
                </c:pt>
                <c:pt idx="24">
                  <c:v>8.7032504285714367</c:v>
                </c:pt>
                <c:pt idx="25">
                  <c:v>9.1867641428573279</c:v>
                </c:pt>
                <c:pt idx="26">
                  <c:v>9.6060614285713655</c:v>
                </c:pt>
                <c:pt idx="27">
                  <c:v>10.180234142856989</c:v>
                </c:pt>
                <c:pt idx="28">
                  <c:v>10.879062857143253</c:v>
                </c:pt>
                <c:pt idx="29">
                  <c:v>11.166149142857194</c:v>
                </c:pt>
                <c:pt idx="30">
                  <c:v>11.332357142857063</c:v>
                </c:pt>
                <c:pt idx="31">
                  <c:v>10.845065714285738</c:v>
                </c:pt>
                <c:pt idx="32">
                  <c:v>11.128374714285883</c:v>
                </c:pt>
                <c:pt idx="33">
                  <c:v>11.449458142856656</c:v>
                </c:pt>
                <c:pt idx="34">
                  <c:v>11.536339571428698</c:v>
                </c:pt>
                <c:pt idx="35">
                  <c:v>11.264362857143169</c:v>
                </c:pt>
                <c:pt idx="36">
                  <c:v>11.151039428571039</c:v>
                </c:pt>
                <c:pt idx="37">
                  <c:v>11.060380571428823</c:v>
                </c:pt>
                <c:pt idx="38">
                  <c:v>11.234143285714481</c:v>
                </c:pt>
                <c:pt idx="39">
                  <c:v>11.309692428571225</c:v>
                </c:pt>
                <c:pt idx="40">
                  <c:v>11.143484428571583</c:v>
                </c:pt>
                <c:pt idx="41">
                  <c:v>11.411683571428512</c:v>
                </c:pt>
                <c:pt idx="42">
                  <c:v>11.898975000000064</c:v>
                </c:pt>
                <c:pt idx="43">
                  <c:v>11.849868142857076</c:v>
                </c:pt>
                <c:pt idx="44">
                  <c:v>11.672327857142818</c:v>
                </c:pt>
                <c:pt idx="45">
                  <c:v>12.299385000000029</c:v>
                </c:pt>
                <c:pt idx="46">
                  <c:v>12.27672014285713</c:v>
                </c:pt>
                <c:pt idx="47">
                  <c:v>12.730014571428683</c:v>
                </c:pt>
                <c:pt idx="48">
                  <c:v>12.306939857142879</c:v>
                </c:pt>
                <c:pt idx="49">
                  <c:v>11.774319000000105</c:v>
                </c:pt>
                <c:pt idx="50">
                  <c:v>11.963191571428524</c:v>
                </c:pt>
                <c:pt idx="51">
                  <c:v>11.789428857142866</c:v>
                </c:pt>
                <c:pt idx="52">
                  <c:v>10.984831428571624</c:v>
                </c:pt>
                <c:pt idx="53">
                  <c:v>10.478652857142833</c:v>
                </c:pt>
                <c:pt idx="54">
                  <c:v>9.4398534285712685</c:v>
                </c:pt>
                <c:pt idx="55">
                  <c:v>9.0621082857144302</c:v>
                </c:pt>
                <c:pt idx="56">
                  <c:v>8.3368374285714708</c:v>
                </c:pt>
                <c:pt idx="57">
                  <c:v>7.6040117142856616</c:v>
                </c:pt>
                <c:pt idx="58">
                  <c:v>6.8485211428569528</c:v>
                </c:pt>
                <c:pt idx="59">
                  <c:v>6.2819034285714679</c:v>
                </c:pt>
                <c:pt idx="60">
                  <c:v>5.624626714285796</c:v>
                </c:pt>
                <c:pt idx="61">
                  <c:v>5.2242167142856033</c:v>
                </c:pt>
                <c:pt idx="62">
                  <c:v>4.8578038571429261</c:v>
                </c:pt>
                <c:pt idx="63">
                  <c:v>4.9937921428572736</c:v>
                </c:pt>
                <c:pt idx="64">
                  <c:v>5.2393265714283643</c:v>
                </c:pt>
                <c:pt idx="65">
                  <c:v>5.5226354285719026</c:v>
                </c:pt>
                <c:pt idx="66">
                  <c:v>6.2970131428567129</c:v>
                </c:pt>
                <c:pt idx="67">
                  <c:v>6.9731771428571392</c:v>
                </c:pt>
                <c:pt idx="68">
                  <c:v>8.2235138571427342</c:v>
                </c:pt>
                <c:pt idx="69">
                  <c:v>8.8392385714289503</c:v>
                </c:pt>
                <c:pt idx="70">
                  <c:v>10.346442142856858</c:v>
                </c:pt>
                <c:pt idx="71">
                  <c:v>11.887642571428614</c:v>
                </c:pt>
                <c:pt idx="72">
                  <c:v>13.289077428571773</c:v>
                </c:pt>
                <c:pt idx="73">
                  <c:v>13.689487428571283</c:v>
                </c:pt>
                <c:pt idx="74">
                  <c:v>15.102254571428603</c:v>
                </c:pt>
                <c:pt idx="75">
                  <c:v>16.23171271428555</c:v>
                </c:pt>
                <c:pt idx="76">
                  <c:v>19.366998142857028</c:v>
                </c:pt>
                <c:pt idx="77">
                  <c:v>21.565475428571517</c:v>
                </c:pt>
                <c:pt idx="78">
                  <c:v>23.227554428571693</c:v>
                </c:pt>
                <c:pt idx="79">
                  <c:v>25.33537299999989</c:v>
                </c:pt>
                <c:pt idx="80">
                  <c:v>27.658506000000216</c:v>
                </c:pt>
                <c:pt idx="81">
                  <c:v>29.841873428571489</c:v>
                </c:pt>
                <c:pt idx="82">
                  <c:v>32.980936571428174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10.036894669991012</c:v>
                </c:pt>
                <c:pt idx="3">
                  <c:v>10.139186295235769</c:v>
                </c:pt>
                <c:pt idx="4">
                  <c:v>10.242035476242275</c:v>
                </c:pt>
                <c:pt idx="5">
                  <c:v>10.345438080050107</c:v>
                </c:pt>
                <c:pt idx="6">
                  <c:v>10.449389852868544</c:v>
                </c:pt>
                <c:pt idx="7">
                  <c:v>10.553886419666368</c:v>
                </c:pt>
                <c:pt idx="8">
                  <c:v>10.658923283786411</c:v>
                </c:pt>
                <c:pt idx="9">
                  <c:v>10.764495826585106</c:v>
                </c:pt>
                <c:pt idx="10">
                  <c:v>10.870599307097518</c:v>
                </c:pt>
                <c:pt idx="11">
                  <c:v>10.977228861728124</c:v>
                </c:pt>
                <c:pt idx="12">
                  <c:v>11.084379503967737</c:v>
                </c:pt>
                <c:pt idx="13">
                  <c:v>11.192046124136857</c:v>
                </c:pt>
                <c:pt idx="14">
                  <c:v>11.300223489155821</c:v>
                </c:pt>
                <c:pt idx="15">
                  <c:v>11.408906242342088</c:v>
                </c:pt>
                <c:pt idx="16">
                  <c:v>11.51808890323494</c:v>
                </c:pt>
                <c:pt idx="17">
                  <c:v>11.627765867447938</c:v>
                </c:pt>
                <c:pt idx="18">
                  <c:v>11.737931406549459</c:v>
                </c:pt>
                <c:pt idx="19">
                  <c:v>11.84857966797157</c:v>
                </c:pt>
                <c:pt idx="20">
                  <c:v>11.95970467494759</c:v>
                </c:pt>
                <c:pt idx="21">
                  <c:v>12.071300326478589</c:v>
                </c:pt>
                <c:pt idx="22">
                  <c:v>12.183360397329116</c:v>
                </c:pt>
                <c:pt idx="23">
                  <c:v>12.295878538052433</c:v>
                </c:pt>
                <c:pt idx="24">
                  <c:v>12.408848275045553</c:v>
                </c:pt>
                <c:pt idx="25">
                  <c:v>12.522263010634282</c:v>
                </c:pt>
                <c:pt idx="26">
                  <c:v>12.636116023188556</c:v>
                </c:pt>
                <c:pt idx="27">
                  <c:v>12.750400467268337</c:v>
                </c:pt>
                <c:pt idx="28">
                  <c:v>12.865109373800255</c:v>
                </c:pt>
                <c:pt idx="29">
                  <c:v>12.980235650285275</c:v>
                </c:pt>
                <c:pt idx="30">
                  <c:v>13.095772081037547</c:v>
                </c:pt>
                <c:pt idx="31">
                  <c:v>13.21171132745477</c:v>
                </c:pt>
                <c:pt idx="32">
                  <c:v>13.328045928320101</c:v>
                </c:pt>
                <c:pt idx="33">
                  <c:v>13.444768300135966</c:v>
                </c:pt>
                <c:pt idx="34">
                  <c:v>13.561870737489874</c:v>
                </c:pt>
                <c:pt idx="35">
                  <c:v>13.679345413452429</c:v>
                </c:pt>
                <c:pt idx="36">
                  <c:v>13.797184380007716</c:v>
                </c:pt>
                <c:pt idx="37">
                  <c:v>13.915379568516192</c:v>
                </c:pt>
                <c:pt idx="38">
                  <c:v>14.033922790210305</c:v>
                </c:pt>
                <c:pt idx="39">
                  <c:v>14.152805736722872</c:v>
                </c:pt>
                <c:pt idx="40">
                  <c:v>14.27201998064843</c:v>
                </c:pt>
                <c:pt idx="41">
                  <c:v>14.391556976137686</c:v>
                </c:pt>
                <c:pt idx="42">
                  <c:v>14.511408059525079</c:v>
                </c:pt>
                <c:pt idx="43">
                  <c:v>14.631564449989678</c:v>
                </c:pt>
                <c:pt idx="44">
                  <c:v>14.752017250249434</c:v>
                </c:pt>
                <c:pt idx="45">
                  <c:v>14.872757447288858</c:v>
                </c:pt>
                <c:pt idx="46">
                  <c:v>14.993775913120254</c:v>
                </c:pt>
                <c:pt idx="47">
                  <c:v>15.115063405578503</c:v>
                </c:pt>
                <c:pt idx="48">
                  <c:v>15.236610569149498</c:v>
                </c:pt>
                <c:pt idx="49">
                  <c:v>15.358407935832185</c:v>
                </c:pt>
                <c:pt idx="50">
                  <c:v>15.480445926034381</c:v>
                </c:pt>
                <c:pt idx="51">
                  <c:v>15.602714849502233</c:v>
                </c:pt>
                <c:pt idx="52">
                  <c:v>15.725204906283382</c:v>
                </c:pt>
                <c:pt idx="53">
                  <c:v>15.847906187723876</c:v>
                </c:pt>
                <c:pt idx="54">
                  <c:v>15.970808677498736</c:v>
                </c:pt>
                <c:pt idx="55">
                  <c:v>16.093902252676166</c:v>
                </c:pt>
                <c:pt idx="56">
                  <c:v>16.217176684815414</c:v>
                </c:pt>
                <c:pt idx="57">
                  <c:v>16.340621641098146</c:v>
                </c:pt>
                <c:pt idx="58">
                  <c:v>16.464226685493383</c:v>
                </c:pt>
                <c:pt idx="59">
                  <c:v>16.587981279955766</c:v>
                </c:pt>
                <c:pt idx="60">
                  <c:v>16.711874785657262</c:v>
                </c:pt>
                <c:pt idx="61">
                  <c:v>16.835896464252027</c:v>
                </c:pt>
                <c:pt idx="62">
                  <c:v>16.960035479174426</c:v>
                </c:pt>
                <c:pt idx="63">
                  <c:v>17.084280896970025</c:v>
                </c:pt>
                <c:pt idx="64">
                  <c:v>17.208621688659523</c:v>
                </c:pt>
                <c:pt idx="65">
                  <c:v>17.333046731135305</c:v>
                </c:pt>
                <c:pt idx="66">
                  <c:v>17.45754480859063</c:v>
                </c:pt>
                <c:pt idx="67">
                  <c:v>17.582104613981201</c:v>
                </c:pt>
                <c:pt idx="68">
                  <c:v>17.706714750518902</c:v>
                </c:pt>
                <c:pt idx="69">
                  <c:v>17.831363733197588</c:v>
                </c:pt>
                <c:pt idx="70">
                  <c:v>17.956039990350686</c:v>
                </c:pt>
                <c:pt idx="71">
                  <c:v>18.080731865240359</c:v>
                </c:pt>
                <c:pt idx="72">
                  <c:v>18.205427617678055</c:v>
                </c:pt>
                <c:pt idx="73">
                  <c:v>18.330115425676144</c:v>
                </c:pt>
                <c:pt idx="74">
                  <c:v>18.454783387130444</c:v>
                </c:pt>
                <c:pt idx="75">
                  <c:v>18.579419521533321</c:v>
                </c:pt>
                <c:pt idx="76">
                  <c:v>18.704011771717127</c:v>
                </c:pt>
                <c:pt idx="77">
                  <c:v>18.828548005627635</c:v>
                </c:pt>
                <c:pt idx="78">
                  <c:v>18.953016018127219</c:v>
                </c:pt>
                <c:pt idx="79">
                  <c:v>19.077403532827418</c:v>
                </c:pt>
                <c:pt idx="80">
                  <c:v>19.201698203950631</c:v>
                </c:pt>
                <c:pt idx="81">
                  <c:v>19.325887618220488</c:v>
                </c:pt>
                <c:pt idx="82">
                  <c:v>19.449959296780641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90352"/>
        <c:axId val="318191528"/>
      </c:scatterChart>
      <c:valAx>
        <c:axId val="3181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91528"/>
        <c:crosses val="autoZero"/>
        <c:crossBetween val="midCat"/>
      </c:valAx>
      <c:valAx>
        <c:axId val="31819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9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7.6871154285713601</c:v>
                </c:pt>
                <c:pt idx="3">
                  <c:v>15.412005428571319</c:v>
                </c:pt>
                <c:pt idx="4">
                  <c:v>23.087788571428291</c:v>
                </c:pt>
                <c:pt idx="5">
                  <c:v>31.03177085714276</c:v>
                </c:pt>
                <c:pt idx="6">
                  <c:v>39.308168999999907</c:v>
                </c:pt>
                <c:pt idx="7">
                  <c:v>47.71300042857149</c:v>
                </c:pt>
                <c:pt idx="8">
                  <c:v>56.072502428571511</c:v>
                </c:pt>
                <c:pt idx="9">
                  <c:v>64.356455428571394</c:v>
                </c:pt>
                <c:pt idx="10">
                  <c:v>73.139032142857218</c:v>
                </c:pt>
                <c:pt idx="11">
                  <c:v>82.359793285714318</c:v>
                </c:pt>
                <c:pt idx="12">
                  <c:v>91.901637857142873</c:v>
                </c:pt>
                <c:pt idx="13">
                  <c:v>101.84011485714279</c:v>
                </c:pt>
                <c:pt idx="14">
                  <c:v>112.70406771428554</c:v>
                </c:pt>
                <c:pt idx="15">
                  <c:v>123.88910414285704</c:v>
                </c:pt>
                <c:pt idx="16">
                  <c:v>135.29323271428564</c:v>
                </c:pt>
                <c:pt idx="17">
                  <c:v>147.08643885714275</c:v>
                </c:pt>
                <c:pt idx="18">
                  <c:v>159.37826885714287</c:v>
                </c:pt>
                <c:pt idx="19">
                  <c:v>172.41425685714273</c:v>
                </c:pt>
                <c:pt idx="20">
                  <c:v>186.2019578571427</c:v>
                </c:pt>
                <c:pt idx="21">
                  <c:v>200.26919042857128</c:v>
                </c:pt>
                <c:pt idx="22">
                  <c:v>214.73305542857122</c:v>
                </c:pt>
                <c:pt idx="23">
                  <c:v>230.09595399999978</c:v>
                </c:pt>
                <c:pt idx="24">
                  <c:v>246.13123928571406</c:v>
                </c:pt>
                <c:pt idx="25">
                  <c:v>262.65003828571423</c:v>
                </c:pt>
                <c:pt idx="26">
                  <c:v>279.58813457142844</c:v>
                </c:pt>
                <c:pt idx="27">
                  <c:v>297.10040357142827</c:v>
                </c:pt>
                <c:pt idx="28">
                  <c:v>315.31150128571437</c:v>
                </c:pt>
                <c:pt idx="29">
                  <c:v>333.80968528571441</c:v>
                </c:pt>
                <c:pt idx="30">
                  <c:v>352.47407728571432</c:v>
                </c:pt>
                <c:pt idx="31">
                  <c:v>370.6511778571429</c:v>
                </c:pt>
                <c:pt idx="32">
                  <c:v>389.11158742857162</c:v>
                </c:pt>
                <c:pt idx="33">
                  <c:v>407.89308042857112</c:v>
                </c:pt>
                <c:pt idx="34">
                  <c:v>426.76145485714267</c:v>
                </c:pt>
                <c:pt idx="35">
                  <c:v>445.35785257142868</c:v>
                </c:pt>
                <c:pt idx="36">
                  <c:v>463.84092685714256</c:v>
                </c:pt>
                <c:pt idx="37">
                  <c:v>482.23334228571423</c:v>
                </c:pt>
                <c:pt idx="38">
                  <c:v>500.79952042857155</c:v>
                </c:pt>
                <c:pt idx="39">
                  <c:v>519.44124771428562</c:v>
                </c:pt>
                <c:pt idx="40">
                  <c:v>537.91676700000005</c:v>
                </c:pt>
                <c:pt idx="41">
                  <c:v>556.66048542857141</c:v>
                </c:pt>
                <c:pt idx="42">
                  <c:v>575.89149528571431</c:v>
                </c:pt>
                <c:pt idx="43">
                  <c:v>595.07339828571423</c:v>
                </c:pt>
                <c:pt idx="44">
                  <c:v>614.0777609999999</c:v>
                </c:pt>
                <c:pt idx="45">
                  <c:v>633.70918085714277</c:v>
                </c:pt>
                <c:pt idx="46">
                  <c:v>653.31793585714274</c:v>
                </c:pt>
                <c:pt idx="47">
                  <c:v>673.37998528571427</c:v>
                </c:pt>
                <c:pt idx="48">
                  <c:v>693.01895999999999</c:v>
                </c:pt>
                <c:pt idx="49">
                  <c:v>712.12531385714294</c:v>
                </c:pt>
                <c:pt idx="50">
                  <c:v>731.42054028571431</c:v>
                </c:pt>
                <c:pt idx="51">
                  <c:v>750.54200400000002</c:v>
                </c:pt>
                <c:pt idx="52">
                  <c:v>768.85887028571449</c:v>
                </c:pt>
                <c:pt idx="53">
                  <c:v>786.66955800000017</c:v>
                </c:pt>
                <c:pt idx="54">
                  <c:v>803.44144628571428</c:v>
                </c:pt>
                <c:pt idx="55">
                  <c:v>819.83558942857155</c:v>
                </c:pt>
                <c:pt idx="56">
                  <c:v>835.50446171428587</c:v>
                </c:pt>
                <c:pt idx="57">
                  <c:v>850.44050828571437</c:v>
                </c:pt>
                <c:pt idx="58">
                  <c:v>864.62106428571417</c:v>
                </c:pt>
                <c:pt idx="59">
                  <c:v>878.23500257142848</c:v>
                </c:pt>
                <c:pt idx="60">
                  <c:v>891.19166414285712</c:v>
                </c:pt>
                <c:pt idx="61">
                  <c:v>903.74791571428557</c:v>
                </c:pt>
                <c:pt idx="62">
                  <c:v>915.93775442857134</c:v>
                </c:pt>
                <c:pt idx="63">
                  <c:v>928.26358142857146</c:v>
                </c:pt>
                <c:pt idx="64">
                  <c:v>940.83494285714266</c:v>
                </c:pt>
                <c:pt idx="65">
                  <c:v>953.68961314285741</c:v>
                </c:pt>
                <c:pt idx="66">
                  <c:v>967.31866114285697</c:v>
                </c:pt>
                <c:pt idx="67">
                  <c:v>981.62387314285695</c:v>
                </c:pt>
                <c:pt idx="68">
                  <c:v>997.17942185714253</c:v>
                </c:pt>
                <c:pt idx="69">
                  <c:v>1013.3506952857143</c:v>
                </c:pt>
                <c:pt idx="70">
                  <c:v>1031.0291722857141</c:v>
                </c:pt>
                <c:pt idx="71">
                  <c:v>1050.2488497142854</c:v>
                </c:pt>
                <c:pt idx="72">
                  <c:v>1070.8699620000002</c:v>
                </c:pt>
                <c:pt idx="73">
                  <c:v>1091.8914842857143</c:v>
                </c:pt>
                <c:pt idx="74">
                  <c:v>1114.3257737142858</c:v>
                </c:pt>
                <c:pt idx="75">
                  <c:v>1137.8895212857142</c:v>
                </c:pt>
                <c:pt idx="76">
                  <c:v>1164.5885542857141</c:v>
                </c:pt>
                <c:pt idx="77">
                  <c:v>1193.4860645714284</c:v>
                </c:pt>
                <c:pt idx="78">
                  <c:v>1224.045653857143</c:v>
                </c:pt>
                <c:pt idx="79">
                  <c:v>1256.7130617142857</c:v>
                </c:pt>
                <c:pt idx="80">
                  <c:v>1291.7036025714287</c:v>
                </c:pt>
                <c:pt idx="81">
                  <c:v>1328.8775108571431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8.6969440507043902</c:v>
                </c:pt>
                <c:pt idx="2">
                  <c:v>17.393888101629909</c:v>
                </c:pt>
                <c:pt idx="3">
                  <c:v>26.090832152776557</c:v>
                </c:pt>
                <c:pt idx="4">
                  <c:v>34.787776204144336</c:v>
                </c:pt>
                <c:pt idx="5">
                  <c:v>43.484720255733237</c:v>
                </c:pt>
                <c:pt idx="6">
                  <c:v>52.181664307543272</c:v>
                </c:pt>
                <c:pt idx="7">
                  <c:v>60.878608359574429</c:v>
                </c:pt>
                <c:pt idx="8">
                  <c:v>69.57555241182672</c:v>
                </c:pt>
                <c:pt idx="9">
                  <c:v>78.272496464300133</c:v>
                </c:pt>
                <c:pt idx="10">
                  <c:v>86.96944051699468</c:v>
                </c:pt>
                <c:pt idx="11">
                  <c:v>95.666384569910349</c:v>
                </c:pt>
                <c:pt idx="12">
                  <c:v>104.36332862304715</c:v>
                </c:pt>
                <c:pt idx="13">
                  <c:v>113.06027267640508</c:v>
                </c:pt>
                <c:pt idx="14">
                  <c:v>121.75721672998414</c:v>
                </c:pt>
                <c:pt idx="15">
                  <c:v>130.45416078378432</c:v>
                </c:pt>
                <c:pt idx="16">
                  <c:v>139.15110483780563</c:v>
                </c:pt>
                <c:pt idx="17">
                  <c:v>147.84804889204807</c:v>
                </c:pt>
                <c:pt idx="18">
                  <c:v>156.54499294651163</c:v>
                </c:pt>
                <c:pt idx="19">
                  <c:v>165.24193700119633</c:v>
                </c:pt>
                <c:pt idx="20">
                  <c:v>173.93888105610216</c:v>
                </c:pt>
                <c:pt idx="21">
                  <c:v>182.63582511122911</c:v>
                </c:pt>
                <c:pt idx="22">
                  <c:v>191.33276916657718</c:v>
                </c:pt>
                <c:pt idx="23">
                  <c:v>200.0297132221464</c:v>
                </c:pt>
                <c:pt idx="24">
                  <c:v>208.72665727793674</c:v>
                </c:pt>
                <c:pt idx="25">
                  <c:v>217.4236013339482</c:v>
                </c:pt>
                <c:pt idx="26">
                  <c:v>226.12054539018078</c:v>
                </c:pt>
                <c:pt idx="27">
                  <c:v>234.81748944663451</c:v>
                </c:pt>
                <c:pt idx="28">
                  <c:v>243.51443350330936</c:v>
                </c:pt>
                <c:pt idx="29">
                  <c:v>252.21137756020534</c:v>
                </c:pt>
                <c:pt idx="30">
                  <c:v>260.90832161732243</c:v>
                </c:pt>
                <c:pt idx="31">
                  <c:v>269.60526567466064</c:v>
                </c:pt>
                <c:pt idx="32">
                  <c:v>278.30220973222004</c:v>
                </c:pt>
                <c:pt idx="33">
                  <c:v>286.99915379000055</c:v>
                </c:pt>
                <c:pt idx="34">
                  <c:v>295.69609784800218</c:v>
                </c:pt>
                <c:pt idx="35">
                  <c:v>304.39304190622494</c:v>
                </c:pt>
                <c:pt idx="36">
                  <c:v>313.08998596466881</c:v>
                </c:pt>
                <c:pt idx="37">
                  <c:v>321.78693002333381</c:v>
                </c:pt>
                <c:pt idx="38">
                  <c:v>330.48387408221993</c:v>
                </c:pt>
                <c:pt idx="39">
                  <c:v>339.18081814132717</c:v>
                </c:pt>
                <c:pt idx="40">
                  <c:v>347.87776220065558</c:v>
                </c:pt>
                <c:pt idx="41">
                  <c:v>356.57470626020512</c:v>
                </c:pt>
                <c:pt idx="42">
                  <c:v>365.27165031997578</c:v>
                </c:pt>
                <c:pt idx="43">
                  <c:v>373.96859437996756</c:v>
                </c:pt>
                <c:pt idx="44">
                  <c:v>382.66553844018046</c:v>
                </c:pt>
                <c:pt idx="45">
                  <c:v>391.36248250061448</c:v>
                </c:pt>
                <c:pt idx="46">
                  <c:v>400.05942656126962</c:v>
                </c:pt>
                <c:pt idx="47">
                  <c:v>408.75637062214594</c:v>
                </c:pt>
                <c:pt idx="48">
                  <c:v>417.45331468324338</c:v>
                </c:pt>
                <c:pt idx="49">
                  <c:v>426.15025874456194</c:v>
                </c:pt>
                <c:pt idx="50">
                  <c:v>434.84720280610162</c:v>
                </c:pt>
                <c:pt idx="51">
                  <c:v>443.54414686786242</c:v>
                </c:pt>
                <c:pt idx="52">
                  <c:v>452.24109092984435</c:v>
                </c:pt>
                <c:pt idx="53">
                  <c:v>460.93803499204739</c:v>
                </c:pt>
                <c:pt idx="54">
                  <c:v>469.63497905447156</c:v>
                </c:pt>
                <c:pt idx="55">
                  <c:v>478.33192311711684</c:v>
                </c:pt>
                <c:pt idx="56">
                  <c:v>487.02886717998331</c:v>
                </c:pt>
                <c:pt idx="57">
                  <c:v>495.72581124307089</c:v>
                </c:pt>
                <c:pt idx="58">
                  <c:v>504.4227553063796</c:v>
                </c:pt>
                <c:pt idx="59">
                  <c:v>513.11969936990943</c:v>
                </c:pt>
                <c:pt idx="60">
                  <c:v>521.81664343366037</c:v>
                </c:pt>
                <c:pt idx="61">
                  <c:v>530.51358749763244</c:v>
                </c:pt>
                <c:pt idx="62">
                  <c:v>539.21053156182563</c:v>
                </c:pt>
                <c:pt idx="63">
                  <c:v>547.90747562623994</c:v>
                </c:pt>
                <c:pt idx="64">
                  <c:v>556.60441969087537</c:v>
                </c:pt>
                <c:pt idx="65">
                  <c:v>565.30136375573193</c:v>
                </c:pt>
                <c:pt idx="66">
                  <c:v>573.9983078208096</c:v>
                </c:pt>
                <c:pt idx="67">
                  <c:v>582.69525188610851</c:v>
                </c:pt>
                <c:pt idx="68">
                  <c:v>591.39219595162854</c:v>
                </c:pt>
                <c:pt idx="69">
                  <c:v>600.08914001736969</c:v>
                </c:pt>
                <c:pt idx="70">
                  <c:v>608.78608408333196</c:v>
                </c:pt>
                <c:pt idx="71">
                  <c:v>617.48302814951535</c:v>
                </c:pt>
                <c:pt idx="72">
                  <c:v>626.17997221591986</c:v>
                </c:pt>
                <c:pt idx="73">
                  <c:v>634.87691628254549</c:v>
                </c:pt>
                <c:pt idx="74">
                  <c:v>643.57386034939225</c:v>
                </c:pt>
                <c:pt idx="75">
                  <c:v>652.27080441646012</c:v>
                </c:pt>
                <c:pt idx="76">
                  <c:v>660.96774848374912</c:v>
                </c:pt>
                <c:pt idx="77">
                  <c:v>669.66469255125924</c:v>
                </c:pt>
                <c:pt idx="78">
                  <c:v>678.36163661899047</c:v>
                </c:pt>
                <c:pt idx="79">
                  <c:v>687.05858068694283</c:v>
                </c:pt>
                <c:pt idx="80">
                  <c:v>695.75552475511631</c:v>
                </c:pt>
                <c:pt idx="81">
                  <c:v>704.45246882351091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95840"/>
        <c:axId val="318188392"/>
      </c:scatterChart>
      <c:valAx>
        <c:axId val="3181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88392"/>
        <c:crosses val="autoZero"/>
        <c:crossBetween val="midCat"/>
      </c:valAx>
      <c:valAx>
        <c:axId val="31818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9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0.35508057142851612</c:v>
                </c:pt>
                <c:pt idx="3">
                  <c:v>0.39285514285711542</c:v>
                </c:pt>
                <c:pt idx="4">
                  <c:v>0.34374828571412763</c:v>
                </c:pt>
                <c:pt idx="5">
                  <c:v>0.6119474285716251</c:v>
                </c:pt>
                <c:pt idx="6">
                  <c:v>0.94436328571430295</c:v>
                </c:pt>
                <c:pt idx="7">
                  <c:v>1.0727965714287393</c:v>
                </c:pt>
                <c:pt idx="8">
                  <c:v>1.0274671428571764</c:v>
                </c:pt>
                <c:pt idx="9">
                  <c:v>0.95191814285703913</c:v>
                </c:pt>
                <c:pt idx="10">
                  <c:v>1.45054185714298</c:v>
                </c:pt>
                <c:pt idx="11">
                  <c:v>1.8887262857142559</c:v>
                </c:pt>
                <c:pt idx="12">
                  <c:v>2.2098097142857114</c:v>
                </c:pt>
                <c:pt idx="13">
                  <c:v>2.6064421428570768</c:v>
                </c:pt>
                <c:pt idx="14">
                  <c:v>3.5319179999999051</c:v>
                </c:pt>
                <c:pt idx="15">
                  <c:v>3.8530015714286492</c:v>
                </c:pt>
                <c:pt idx="16">
                  <c:v>4.0720937142857565</c:v>
                </c:pt>
                <c:pt idx="17">
                  <c:v>4.461171285714272</c:v>
                </c:pt>
                <c:pt idx="18">
                  <c:v>4.9597951428572742</c:v>
                </c:pt>
                <c:pt idx="19">
                  <c:v>5.7039531428570172</c:v>
                </c:pt>
                <c:pt idx="20">
                  <c:v>6.455666142857126</c:v>
                </c:pt>
                <c:pt idx="21">
                  <c:v>6.7351977142857322</c:v>
                </c:pt>
                <c:pt idx="22">
                  <c:v>7.1318301428570976</c:v>
                </c:pt>
                <c:pt idx="23">
                  <c:v>8.0308637142857151</c:v>
                </c:pt>
                <c:pt idx="24">
                  <c:v>8.7032504285714367</c:v>
                </c:pt>
                <c:pt idx="25">
                  <c:v>9.1867641428573279</c:v>
                </c:pt>
                <c:pt idx="26">
                  <c:v>9.6060614285713655</c:v>
                </c:pt>
                <c:pt idx="27">
                  <c:v>10.180234142856989</c:v>
                </c:pt>
                <c:pt idx="28">
                  <c:v>10.879062857143253</c:v>
                </c:pt>
                <c:pt idx="29">
                  <c:v>11.166149142857194</c:v>
                </c:pt>
                <c:pt idx="30">
                  <c:v>11.332357142857063</c:v>
                </c:pt>
                <c:pt idx="31">
                  <c:v>10.845065714285738</c:v>
                </c:pt>
                <c:pt idx="32">
                  <c:v>11.128374714285883</c:v>
                </c:pt>
                <c:pt idx="33">
                  <c:v>11.449458142856656</c:v>
                </c:pt>
                <c:pt idx="34">
                  <c:v>11.536339571428698</c:v>
                </c:pt>
                <c:pt idx="35">
                  <c:v>11.264362857143169</c:v>
                </c:pt>
                <c:pt idx="36">
                  <c:v>11.151039428571039</c:v>
                </c:pt>
                <c:pt idx="37">
                  <c:v>11.060380571428823</c:v>
                </c:pt>
                <c:pt idx="38">
                  <c:v>11.234143285714481</c:v>
                </c:pt>
                <c:pt idx="39">
                  <c:v>11.309692428571225</c:v>
                </c:pt>
                <c:pt idx="40">
                  <c:v>11.143484428571583</c:v>
                </c:pt>
                <c:pt idx="41">
                  <c:v>11.411683571428512</c:v>
                </c:pt>
                <c:pt idx="42">
                  <c:v>11.898975000000064</c:v>
                </c:pt>
                <c:pt idx="43">
                  <c:v>11.849868142857076</c:v>
                </c:pt>
                <c:pt idx="44">
                  <c:v>11.672327857142818</c:v>
                </c:pt>
                <c:pt idx="45">
                  <c:v>12.299385000000029</c:v>
                </c:pt>
                <c:pt idx="46">
                  <c:v>12.27672014285713</c:v>
                </c:pt>
                <c:pt idx="47">
                  <c:v>12.730014571428683</c:v>
                </c:pt>
                <c:pt idx="48">
                  <c:v>12.306939857142879</c:v>
                </c:pt>
                <c:pt idx="49">
                  <c:v>11.774319000000105</c:v>
                </c:pt>
                <c:pt idx="50">
                  <c:v>11.963191571428524</c:v>
                </c:pt>
                <c:pt idx="51">
                  <c:v>11.789428857142866</c:v>
                </c:pt>
                <c:pt idx="52">
                  <c:v>10.984831428571624</c:v>
                </c:pt>
                <c:pt idx="53">
                  <c:v>10.478652857142833</c:v>
                </c:pt>
                <c:pt idx="54">
                  <c:v>9.4398534285712685</c:v>
                </c:pt>
                <c:pt idx="55">
                  <c:v>9.0621082857144302</c:v>
                </c:pt>
                <c:pt idx="56">
                  <c:v>8.3368374285714708</c:v>
                </c:pt>
                <c:pt idx="57">
                  <c:v>7.6040117142856616</c:v>
                </c:pt>
                <c:pt idx="58">
                  <c:v>6.8485211428569528</c:v>
                </c:pt>
                <c:pt idx="59">
                  <c:v>6.2819034285714679</c:v>
                </c:pt>
                <c:pt idx="60">
                  <c:v>5.624626714285796</c:v>
                </c:pt>
                <c:pt idx="61">
                  <c:v>5.2242167142856033</c:v>
                </c:pt>
                <c:pt idx="62">
                  <c:v>4.8578038571429261</c:v>
                </c:pt>
                <c:pt idx="63">
                  <c:v>4.9937921428572736</c:v>
                </c:pt>
                <c:pt idx="64">
                  <c:v>5.2393265714283643</c:v>
                </c:pt>
                <c:pt idx="65">
                  <c:v>5.5226354285719026</c:v>
                </c:pt>
                <c:pt idx="66">
                  <c:v>6.2970131428567129</c:v>
                </c:pt>
                <c:pt idx="67">
                  <c:v>6.9731771428571392</c:v>
                </c:pt>
                <c:pt idx="68">
                  <c:v>8.2235138571427342</c:v>
                </c:pt>
                <c:pt idx="69">
                  <c:v>8.8392385714289503</c:v>
                </c:pt>
                <c:pt idx="70">
                  <c:v>10.346442142856858</c:v>
                </c:pt>
                <c:pt idx="71">
                  <c:v>11.887642571428614</c:v>
                </c:pt>
                <c:pt idx="72">
                  <c:v>13.289077428571773</c:v>
                </c:pt>
                <c:pt idx="73">
                  <c:v>13.689487428571283</c:v>
                </c:pt>
                <c:pt idx="74">
                  <c:v>15.102254571428603</c:v>
                </c:pt>
                <c:pt idx="75">
                  <c:v>16.23171271428555</c:v>
                </c:pt>
                <c:pt idx="76">
                  <c:v>19.366998142857028</c:v>
                </c:pt>
                <c:pt idx="77">
                  <c:v>21.565475428571517</c:v>
                </c:pt>
                <c:pt idx="78">
                  <c:v>23.227554428571693</c:v>
                </c:pt>
                <c:pt idx="79">
                  <c:v>25.33537299999989</c:v>
                </c:pt>
                <c:pt idx="80">
                  <c:v>27.658506000000216</c:v>
                </c:pt>
                <c:pt idx="81">
                  <c:v>29.841873428571489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8.6969440507043902</c:v>
                </c:pt>
                <c:pt idx="2">
                  <c:v>8.6969440509255183</c:v>
                </c:pt>
                <c:pt idx="3">
                  <c:v>8.696944051146648</c:v>
                </c:pt>
                <c:pt idx="4">
                  <c:v>8.696944051367776</c:v>
                </c:pt>
                <c:pt idx="5">
                  <c:v>8.696944051588904</c:v>
                </c:pt>
                <c:pt idx="6">
                  <c:v>8.6969440518100321</c:v>
                </c:pt>
                <c:pt idx="7">
                  <c:v>8.6969440520311601</c:v>
                </c:pt>
                <c:pt idx="8">
                  <c:v>8.6969440522522881</c:v>
                </c:pt>
                <c:pt idx="9">
                  <c:v>8.6969440524734178</c:v>
                </c:pt>
                <c:pt idx="10">
                  <c:v>8.6969440526945458</c:v>
                </c:pt>
                <c:pt idx="11">
                  <c:v>8.6969440529156721</c:v>
                </c:pt>
                <c:pt idx="12">
                  <c:v>8.6969440531368019</c:v>
                </c:pt>
                <c:pt idx="13">
                  <c:v>8.6969440533579299</c:v>
                </c:pt>
                <c:pt idx="14">
                  <c:v>8.6969440535790579</c:v>
                </c:pt>
                <c:pt idx="15">
                  <c:v>8.6969440538001859</c:v>
                </c:pt>
                <c:pt idx="16">
                  <c:v>8.6969440540213139</c:v>
                </c:pt>
                <c:pt idx="17">
                  <c:v>8.6969440542424419</c:v>
                </c:pt>
                <c:pt idx="18">
                  <c:v>8.6969440544635717</c:v>
                </c:pt>
                <c:pt idx="19">
                  <c:v>8.6969440546846997</c:v>
                </c:pt>
                <c:pt idx="20">
                  <c:v>8.6969440549058277</c:v>
                </c:pt>
                <c:pt idx="21">
                  <c:v>8.6969440551269557</c:v>
                </c:pt>
                <c:pt idx="22">
                  <c:v>8.6969440553480837</c:v>
                </c:pt>
                <c:pt idx="23">
                  <c:v>8.6969440555692135</c:v>
                </c:pt>
                <c:pt idx="24">
                  <c:v>8.6969440557903415</c:v>
                </c:pt>
                <c:pt idx="25">
                  <c:v>8.6969440560114695</c:v>
                </c:pt>
                <c:pt idx="26">
                  <c:v>8.6969440562325957</c:v>
                </c:pt>
                <c:pt idx="27">
                  <c:v>8.6969440564537255</c:v>
                </c:pt>
                <c:pt idx="28">
                  <c:v>8.6969440566748535</c:v>
                </c:pt>
                <c:pt idx="29">
                  <c:v>8.6969440568959815</c:v>
                </c:pt>
                <c:pt idx="30">
                  <c:v>8.6969440571171095</c:v>
                </c:pt>
                <c:pt idx="31">
                  <c:v>8.6969440573382375</c:v>
                </c:pt>
                <c:pt idx="32">
                  <c:v>8.6969440575593673</c:v>
                </c:pt>
                <c:pt idx="33">
                  <c:v>8.6969440577804953</c:v>
                </c:pt>
                <c:pt idx="34">
                  <c:v>8.6969440580016233</c:v>
                </c:pt>
                <c:pt idx="35">
                  <c:v>8.6969440582227513</c:v>
                </c:pt>
                <c:pt idx="36">
                  <c:v>8.6969440584438793</c:v>
                </c:pt>
                <c:pt idx="37">
                  <c:v>8.6969440586650073</c:v>
                </c:pt>
                <c:pt idx="38">
                  <c:v>8.6969440588861371</c:v>
                </c:pt>
                <c:pt idx="39">
                  <c:v>8.6969440591072651</c:v>
                </c:pt>
                <c:pt idx="40">
                  <c:v>8.6969440593283913</c:v>
                </c:pt>
                <c:pt idx="41">
                  <c:v>8.6969440595495193</c:v>
                </c:pt>
                <c:pt idx="42">
                  <c:v>8.6969440597706491</c:v>
                </c:pt>
                <c:pt idx="43">
                  <c:v>8.6969440599917771</c:v>
                </c:pt>
                <c:pt idx="44">
                  <c:v>8.6969440602129051</c:v>
                </c:pt>
                <c:pt idx="45">
                  <c:v>8.6969440604340331</c:v>
                </c:pt>
                <c:pt idx="46">
                  <c:v>8.6969440606551611</c:v>
                </c:pt>
                <c:pt idx="47">
                  <c:v>8.6969440608762909</c:v>
                </c:pt>
                <c:pt idx="48">
                  <c:v>8.6969440610974189</c:v>
                </c:pt>
                <c:pt idx="49">
                  <c:v>8.6969440613185469</c:v>
                </c:pt>
                <c:pt idx="50">
                  <c:v>8.6969440615396749</c:v>
                </c:pt>
                <c:pt idx="51">
                  <c:v>8.6969440617608029</c:v>
                </c:pt>
                <c:pt idx="52">
                  <c:v>8.6969440619819327</c:v>
                </c:pt>
                <c:pt idx="53">
                  <c:v>8.6969440622030607</c:v>
                </c:pt>
                <c:pt idx="54">
                  <c:v>8.6969440624241869</c:v>
                </c:pt>
                <c:pt idx="55">
                  <c:v>8.6969440626453149</c:v>
                </c:pt>
                <c:pt idx="56">
                  <c:v>8.6969440628664447</c:v>
                </c:pt>
                <c:pt idx="57">
                  <c:v>8.6969440630875727</c:v>
                </c:pt>
                <c:pt idx="58">
                  <c:v>8.6969440633087007</c:v>
                </c:pt>
                <c:pt idx="59">
                  <c:v>8.6969440635298287</c:v>
                </c:pt>
                <c:pt idx="60">
                  <c:v>8.6969440637509567</c:v>
                </c:pt>
                <c:pt idx="61">
                  <c:v>8.6969440639720847</c:v>
                </c:pt>
                <c:pt idx="62">
                  <c:v>8.6969440641932145</c:v>
                </c:pt>
                <c:pt idx="63">
                  <c:v>8.6969440644143425</c:v>
                </c:pt>
                <c:pt idx="64">
                  <c:v>8.6969440646354705</c:v>
                </c:pt>
                <c:pt idx="65">
                  <c:v>8.6969440648565985</c:v>
                </c:pt>
                <c:pt idx="66">
                  <c:v>8.6969440650777265</c:v>
                </c:pt>
                <c:pt idx="67">
                  <c:v>8.6969440652988563</c:v>
                </c:pt>
                <c:pt idx="68">
                  <c:v>8.6969440655199843</c:v>
                </c:pt>
                <c:pt idx="69">
                  <c:v>8.6969440657411106</c:v>
                </c:pt>
                <c:pt idx="70">
                  <c:v>8.6969440659622403</c:v>
                </c:pt>
                <c:pt idx="71">
                  <c:v>8.6969440661833683</c:v>
                </c:pt>
                <c:pt idx="72">
                  <c:v>8.6969440664044964</c:v>
                </c:pt>
                <c:pt idx="73">
                  <c:v>8.6969440666256261</c:v>
                </c:pt>
                <c:pt idx="74">
                  <c:v>8.6969440668467524</c:v>
                </c:pt>
                <c:pt idx="75">
                  <c:v>8.6969440670678804</c:v>
                </c:pt>
                <c:pt idx="76">
                  <c:v>8.6969440672890101</c:v>
                </c:pt>
                <c:pt idx="77">
                  <c:v>8.6969440675101382</c:v>
                </c:pt>
                <c:pt idx="78">
                  <c:v>8.6969440677312662</c:v>
                </c:pt>
                <c:pt idx="79">
                  <c:v>8.6969440679523942</c:v>
                </c:pt>
                <c:pt idx="80">
                  <c:v>8.6969440681735222</c:v>
                </c:pt>
                <c:pt idx="81">
                  <c:v>8.6969440683946502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95056"/>
        <c:axId val="318188784"/>
      </c:scatterChart>
      <c:valAx>
        <c:axId val="31819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88784"/>
        <c:crosses val="autoZero"/>
        <c:crossBetween val="midCat"/>
      </c:valAx>
      <c:valAx>
        <c:axId val="3181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9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7.6871154285713601</c:v>
                </c:pt>
                <c:pt idx="3">
                  <c:v>15.412005428571319</c:v>
                </c:pt>
                <c:pt idx="4">
                  <c:v>23.087788571428291</c:v>
                </c:pt>
                <c:pt idx="5">
                  <c:v>31.03177085714276</c:v>
                </c:pt>
                <c:pt idx="6">
                  <c:v>39.308168999999907</c:v>
                </c:pt>
                <c:pt idx="7">
                  <c:v>47.71300042857149</c:v>
                </c:pt>
                <c:pt idx="8">
                  <c:v>56.072502428571511</c:v>
                </c:pt>
                <c:pt idx="9">
                  <c:v>64.356455428571394</c:v>
                </c:pt>
                <c:pt idx="10">
                  <c:v>73.139032142857218</c:v>
                </c:pt>
                <c:pt idx="11">
                  <c:v>82.359793285714318</c:v>
                </c:pt>
                <c:pt idx="12">
                  <c:v>91.901637857142873</c:v>
                </c:pt>
                <c:pt idx="13">
                  <c:v>101.84011485714279</c:v>
                </c:pt>
                <c:pt idx="14">
                  <c:v>112.70406771428554</c:v>
                </c:pt>
                <c:pt idx="15">
                  <c:v>123.88910414285704</c:v>
                </c:pt>
                <c:pt idx="16">
                  <c:v>135.29323271428564</c:v>
                </c:pt>
                <c:pt idx="17">
                  <c:v>147.08643885714275</c:v>
                </c:pt>
                <c:pt idx="18">
                  <c:v>159.37826885714287</c:v>
                </c:pt>
                <c:pt idx="19">
                  <c:v>172.41425685714273</c:v>
                </c:pt>
                <c:pt idx="20">
                  <c:v>186.2019578571427</c:v>
                </c:pt>
                <c:pt idx="21">
                  <c:v>200.26919042857128</c:v>
                </c:pt>
                <c:pt idx="22">
                  <c:v>214.73305542857122</c:v>
                </c:pt>
                <c:pt idx="23">
                  <c:v>230.09595399999978</c:v>
                </c:pt>
                <c:pt idx="24">
                  <c:v>246.13123928571406</c:v>
                </c:pt>
                <c:pt idx="25">
                  <c:v>262.65003828571423</c:v>
                </c:pt>
                <c:pt idx="26">
                  <c:v>279.58813457142844</c:v>
                </c:pt>
                <c:pt idx="27">
                  <c:v>297.10040357142827</c:v>
                </c:pt>
                <c:pt idx="28">
                  <c:v>315.31150128571437</c:v>
                </c:pt>
                <c:pt idx="29">
                  <c:v>333.80968528571441</c:v>
                </c:pt>
                <c:pt idx="30">
                  <c:v>352.47407728571432</c:v>
                </c:pt>
                <c:pt idx="31">
                  <c:v>370.6511778571429</c:v>
                </c:pt>
                <c:pt idx="32">
                  <c:v>389.11158742857162</c:v>
                </c:pt>
                <c:pt idx="33">
                  <c:v>407.89308042857112</c:v>
                </c:pt>
                <c:pt idx="34">
                  <c:v>426.76145485714267</c:v>
                </c:pt>
                <c:pt idx="35">
                  <c:v>445.35785257142868</c:v>
                </c:pt>
                <c:pt idx="36">
                  <c:v>463.84092685714256</c:v>
                </c:pt>
                <c:pt idx="37">
                  <c:v>482.23334228571423</c:v>
                </c:pt>
                <c:pt idx="38">
                  <c:v>500.79952042857155</c:v>
                </c:pt>
                <c:pt idx="39">
                  <c:v>519.44124771428562</c:v>
                </c:pt>
                <c:pt idx="40">
                  <c:v>537.91676700000005</c:v>
                </c:pt>
                <c:pt idx="41">
                  <c:v>556.66048542857141</c:v>
                </c:pt>
                <c:pt idx="42">
                  <c:v>575.89149528571431</c:v>
                </c:pt>
                <c:pt idx="43">
                  <c:v>595.07339828571423</c:v>
                </c:pt>
                <c:pt idx="44">
                  <c:v>614.0777609999999</c:v>
                </c:pt>
                <c:pt idx="45">
                  <c:v>633.70918085714277</c:v>
                </c:pt>
                <c:pt idx="46">
                  <c:v>653.31793585714274</c:v>
                </c:pt>
                <c:pt idx="47">
                  <c:v>673.37998528571427</c:v>
                </c:pt>
                <c:pt idx="48">
                  <c:v>693.01895999999999</c:v>
                </c:pt>
                <c:pt idx="49">
                  <c:v>712.12531385714294</c:v>
                </c:pt>
                <c:pt idx="50">
                  <c:v>731.42054028571431</c:v>
                </c:pt>
                <c:pt idx="51">
                  <c:v>750.54200400000002</c:v>
                </c:pt>
                <c:pt idx="52">
                  <c:v>768.85887028571449</c:v>
                </c:pt>
                <c:pt idx="53">
                  <c:v>786.66955800000017</c:v>
                </c:pt>
                <c:pt idx="54">
                  <c:v>803.44144628571428</c:v>
                </c:pt>
                <c:pt idx="55">
                  <c:v>819.83558942857155</c:v>
                </c:pt>
                <c:pt idx="56">
                  <c:v>835.50446171428587</c:v>
                </c:pt>
                <c:pt idx="57">
                  <c:v>850.44050828571437</c:v>
                </c:pt>
                <c:pt idx="58">
                  <c:v>864.62106428571417</c:v>
                </c:pt>
                <c:pt idx="59">
                  <c:v>878.23500257142848</c:v>
                </c:pt>
                <c:pt idx="60">
                  <c:v>891.19166414285712</c:v>
                </c:pt>
                <c:pt idx="61">
                  <c:v>903.74791571428557</c:v>
                </c:pt>
                <c:pt idx="62">
                  <c:v>915.93775442857134</c:v>
                </c:pt>
                <c:pt idx="63">
                  <c:v>928.26358142857146</c:v>
                </c:pt>
                <c:pt idx="64">
                  <c:v>940.83494285714266</c:v>
                </c:pt>
                <c:pt idx="65">
                  <c:v>953.68961314285741</c:v>
                </c:pt>
                <c:pt idx="66">
                  <c:v>967.31866114285697</c:v>
                </c:pt>
                <c:pt idx="67">
                  <c:v>981.62387314285695</c:v>
                </c:pt>
                <c:pt idx="68">
                  <c:v>997.17942185714253</c:v>
                </c:pt>
                <c:pt idx="69">
                  <c:v>1013.3506952857143</c:v>
                </c:pt>
                <c:pt idx="70">
                  <c:v>1031.0291722857141</c:v>
                </c:pt>
                <c:pt idx="71">
                  <c:v>1050.2488497142854</c:v>
                </c:pt>
                <c:pt idx="72">
                  <c:v>1070.8699620000002</c:v>
                </c:pt>
                <c:pt idx="73">
                  <c:v>1091.8914842857143</c:v>
                </c:pt>
                <c:pt idx="74">
                  <c:v>1114.3257737142858</c:v>
                </c:pt>
                <c:pt idx="75">
                  <c:v>1137.8895212857142</c:v>
                </c:pt>
                <c:pt idx="76">
                  <c:v>1164.5885542857141</c:v>
                </c:pt>
                <c:pt idx="77">
                  <c:v>1193.4860645714284</c:v>
                </c:pt>
                <c:pt idx="78">
                  <c:v>1224.045653857143</c:v>
                </c:pt>
                <c:pt idx="79">
                  <c:v>1256.7130617142857</c:v>
                </c:pt>
                <c:pt idx="80">
                  <c:v>1291.7036025714287</c:v>
                </c:pt>
                <c:pt idx="81">
                  <c:v>1328.8775108571431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2.7938335244272361</c:v>
                </c:pt>
                <c:pt idx="3">
                  <c:v>7.6866131913994229</c:v>
                </c:pt>
                <c:pt idx="4">
                  <c:v>13.885955209895306</c:v>
                </c:pt>
                <c:pt idx="5">
                  <c:v>21.114311700584238</c:v>
                </c:pt>
                <c:pt idx="6">
                  <c:v>29.210871844886192</c:v>
                </c:pt>
                <c:pt idx="7">
                  <c:v>38.066191890428897</c:v>
                </c:pt>
                <c:pt idx="8">
                  <c:v>47.598938503773255</c:v>
                </c:pt>
                <c:pt idx="9">
                  <c:v>57.745166826514726</c:v>
                </c:pt>
                <c:pt idx="10">
                  <c:v>68.452586370471991</c:v>
                </c:pt>
                <c:pt idx="11">
                  <c:v>79.677176971441611</c:v>
                </c:pt>
                <c:pt idx="12">
                  <c:v>91.381045124371028</c:v>
                </c:pt>
                <c:pt idx="13">
                  <c:v>103.53099128018236</c:v>
                </c:pt>
                <c:pt idx="14">
                  <c:v>116.09751113503211</c:v>
                </c:pt>
                <c:pt idx="15">
                  <c:v>129.0540753707065</c:v>
                </c:pt>
                <c:pt idx="16">
                  <c:v>142.37659542713865</c:v>
                </c:pt>
                <c:pt idx="17">
                  <c:v>156.04301780430475</c:v>
                </c:pt>
                <c:pt idx="18">
                  <c:v>170.03300971481363</c:v>
                </c:pt>
                <c:pt idx="19">
                  <c:v>184.3277112542259</c:v>
                </c:pt>
                <c:pt idx="20">
                  <c:v>198.90953703242346</c:v>
                </c:pt>
                <c:pt idx="21">
                  <c:v>213.76201526286957</c:v>
                </c:pt>
                <c:pt idx="22">
                  <c:v>228.869655681235</c:v>
                </c:pt>
                <c:pt idx="23">
                  <c:v>244.21783997298687</c:v>
                </c:pt>
                <c:pt idx="24">
                  <c:v>259.7927300019781</c:v>
                </c:pt>
                <c:pt idx="25">
                  <c:v>275.58119028008576</c:v>
                </c:pt>
                <c:pt idx="26">
                  <c:v>291.57072194930731</c:v>
                </c:pt>
                <c:pt idx="27">
                  <c:v>307.74940615908292</c:v>
                </c:pt>
                <c:pt idx="28">
                  <c:v>324.1058551775414</c:v>
                </c:pt>
                <c:pt idx="29">
                  <c:v>340.62916991969905</c:v>
                </c:pt>
                <c:pt idx="30">
                  <c:v>357.30890283877829</c:v>
                </c:pt>
                <c:pt idx="31">
                  <c:v>374.13502533005237</c:v>
                </c:pt>
                <c:pt idx="32">
                  <c:v>391.09789895514456</c:v>
                </c:pt>
                <c:pt idx="33">
                  <c:v>408.18824991954176</c:v>
                </c:pt>
                <c:pt idx="34">
                  <c:v>425.39714633515047</c:v>
                </c:pt>
                <c:pt idx="35">
                  <c:v>442.7159778790483</c:v>
                </c:pt>
                <c:pt idx="36">
                  <c:v>460.13643752349429</c:v>
                </c:pt>
                <c:pt idx="37">
                  <c:v>477.65050506418129</c:v>
                </c:pt>
                <c:pt idx="38">
                  <c:v>495.25043221610656</c:v>
                </c:pt>
                <c:pt idx="39">
                  <c:v>512.92872908130141</c:v>
                </c:pt>
                <c:pt idx="40">
                  <c:v>530.67815182148081</c:v>
                </c:pt>
                <c:pt idx="41">
                  <c:v>548.49169139262563</c:v>
                </c:pt>
                <c:pt idx="42">
                  <c:v>566.36256321853216</c:v>
                </c:pt>
                <c:pt idx="43">
                  <c:v>584.28419769716015</c:v>
                </c:pt>
                <c:pt idx="44">
                  <c:v>602.25023144777742</c:v>
                </c:pt>
                <c:pt idx="45">
                  <c:v>620.254499218913</c:v>
                </c:pt>
                <c:pt idx="46">
                  <c:v>638.29102638732047</c:v>
                </c:pt>
                <c:pt idx="47">
                  <c:v>656.35402198688098</c:v>
                </c:pt>
                <c:pt idx="48">
                  <c:v>674.43787221383718</c:v>
                </c:pt>
                <c:pt idx="49">
                  <c:v>692.53713436116982</c:v>
                </c:pt>
                <c:pt idx="50">
                  <c:v>710.64653114047894</c:v>
                </c:pt>
                <c:pt idx="51">
                  <c:v>728.76094535451227</c:v>
                </c:pt>
                <c:pt idx="52">
                  <c:v>746.87541488766794</c:v>
                </c:pt>
                <c:pt idx="53">
                  <c:v>764.98512798541128</c:v>
                </c:pt>
                <c:pt idx="54">
                  <c:v>783.08541879672237</c:v>
                </c:pt>
                <c:pt idx="55">
                  <c:v>801.17176315645634</c:v>
                </c:pt>
                <c:pt idx="56">
                  <c:v>819.23977458694458</c:v>
                </c:pt>
                <c:pt idx="57">
                  <c:v>837.28520050029772</c:v>
                </c:pt>
                <c:pt idx="58">
                  <c:v>855.30391858476946</c:v>
                </c:pt>
                <c:pt idx="59">
                  <c:v>873.29193336020478</c:v>
                </c:pt>
                <c:pt idx="60">
                  <c:v>891.245372889088</c:v>
                </c:pt>
                <c:pt idx="61">
                  <c:v>909.16048563100742</c:v>
                </c:pt>
                <c:pt idx="62">
                  <c:v>927.0336374295357</c:v>
                </c:pt>
                <c:pt idx="63">
                  <c:v>944.86130862155949</c:v>
                </c:pt>
                <c:pt idx="64">
                  <c:v>962.64009126002884</c:v>
                </c:pt>
                <c:pt idx="65">
                  <c:v>980.36668644193071</c:v>
                </c:pt>
                <c:pt idx="66">
                  <c:v>998.03790173402547</c:v>
                </c:pt>
                <c:pt idx="67">
                  <c:v>1015.65064868958</c:v>
                </c:pt>
                <c:pt idx="68">
                  <c:v>1033.2019404499035</c:v>
                </c:pt>
                <c:pt idx="69">
                  <c:v>1050.6888894250644</c:v>
                </c:pt>
                <c:pt idx="70">
                  <c:v>1068.1087050486301</c:v>
                </c:pt>
                <c:pt idx="71">
                  <c:v>1085.4586916017327</c:v>
                </c:pt>
                <c:pt idx="72">
                  <c:v>1102.736246102153</c:v>
                </c:pt>
                <c:pt idx="73">
                  <c:v>1119.938856254478</c:v>
                </c:pt>
                <c:pt idx="74">
                  <c:v>1137.0640984577171</c:v>
                </c:pt>
                <c:pt idx="75">
                  <c:v>1154.1096358670616</c:v>
                </c:pt>
                <c:pt idx="76">
                  <c:v>1171.0732165067332</c:v>
                </c:pt>
                <c:pt idx="77">
                  <c:v>1187.9526714311278</c:v>
                </c:pt>
                <c:pt idx="78">
                  <c:v>1204.7459129316669</c:v>
                </c:pt>
                <c:pt idx="79">
                  <c:v>1221.4509327869935</c:v>
                </c:pt>
                <c:pt idx="80">
                  <c:v>1238.0658005543091</c:v>
                </c:pt>
                <c:pt idx="81">
                  <c:v>1254.588661899855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93096"/>
        <c:axId val="318193880"/>
      </c:scatterChart>
      <c:valAx>
        <c:axId val="31819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93880"/>
        <c:crosses val="autoZero"/>
        <c:crossBetween val="midCat"/>
      </c:valAx>
      <c:valAx>
        <c:axId val="31819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9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zoomScale="84" zoomScaleNormal="84" workbookViewId="0">
      <selection activeCell="K6" sqref="K6"/>
    </sheetView>
  </sheetViews>
  <sheetFormatPr defaultRowHeight="15" x14ac:dyDescent="0.25"/>
  <cols>
    <col min="1" max="2" width="14.42578125" customWidth="1"/>
    <col min="3" max="3" width="15.14062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462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215</v>
      </c>
      <c r="G4">
        <v>121</v>
      </c>
      <c r="H4">
        <v>1001.920124</v>
      </c>
      <c r="I4">
        <v>977.73687442857147</v>
      </c>
      <c r="J4">
        <v>7.332034857142844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216</v>
      </c>
      <c r="G5">
        <v>122</v>
      </c>
      <c r="H5">
        <v>1009.826332</v>
      </c>
      <c r="I5">
        <v>985.42398985714283</v>
      </c>
      <c r="J5">
        <v>7.6871154285713601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217</v>
      </c>
      <c r="G6">
        <v>123</v>
      </c>
      <c r="H6">
        <v>1016.88639</v>
      </c>
      <c r="I6">
        <v>993.14887985714279</v>
      </c>
      <c r="J6">
        <v>7.7248899999999594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218</v>
      </c>
      <c r="G7">
        <v>124</v>
      </c>
      <c r="H7">
        <v>1023.867122</v>
      </c>
      <c r="I7">
        <v>1000.8246629999998</v>
      </c>
      <c r="J7">
        <v>7.6757831428569716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219</v>
      </c>
      <c r="G8">
        <v>125</v>
      </c>
      <c r="H8">
        <v>1032.672364</v>
      </c>
      <c r="I8">
        <v>1008.7686452857142</v>
      </c>
      <c r="J8">
        <v>7.9439822857144691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220</v>
      </c>
      <c r="G9">
        <v>126</v>
      </c>
      <c r="H9">
        <v>1042.006449</v>
      </c>
      <c r="I9">
        <v>1017.0450434285714</v>
      </c>
      <c r="J9">
        <v>8.2763981428571469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221</v>
      </c>
      <c r="G10">
        <v>127</v>
      </c>
      <c r="H10">
        <v>1050.970343</v>
      </c>
      <c r="I10">
        <v>1025.449874857143</v>
      </c>
      <c r="J10">
        <v>8.4048314285715833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222</v>
      </c>
      <c r="G11">
        <v>128</v>
      </c>
      <c r="H11">
        <v>1060.4366379999999</v>
      </c>
      <c r="I11">
        <v>1033.809376857143</v>
      </c>
      <c r="J11">
        <v>8.3595020000000204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223</v>
      </c>
      <c r="G12">
        <v>129</v>
      </c>
      <c r="H12">
        <v>1067.814003</v>
      </c>
      <c r="I12">
        <v>1042.0933298571429</v>
      </c>
      <c r="J12">
        <v>8.2839529999998831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224</v>
      </c>
      <c r="G13">
        <v>130</v>
      </c>
      <c r="H13">
        <v>1078.364427</v>
      </c>
      <c r="I13">
        <v>1050.8759065714287</v>
      </c>
      <c r="J13">
        <v>8.782576714285824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225</v>
      </c>
      <c r="G14">
        <v>131</v>
      </c>
      <c r="H14">
        <v>1088.41245</v>
      </c>
      <c r="I14">
        <v>1060.0966677142858</v>
      </c>
      <c r="J14">
        <v>9.2207611428570999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226</v>
      </c>
      <c r="G15">
        <v>132</v>
      </c>
      <c r="H15">
        <v>1099.4652759999999</v>
      </c>
      <c r="I15">
        <v>1069.6385122857143</v>
      </c>
      <c r="J15">
        <v>9.5418445714285554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227</v>
      </c>
      <c r="G16">
        <v>133</v>
      </c>
      <c r="H16">
        <v>1111.5757880000001</v>
      </c>
      <c r="I16">
        <v>1079.5769892857143</v>
      </c>
      <c r="J16">
        <v>9.9384769999999207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228</v>
      </c>
      <c r="G17">
        <v>134</v>
      </c>
      <c r="H17">
        <v>1127.0180130000001</v>
      </c>
      <c r="I17">
        <v>1090.440942142857</v>
      </c>
      <c r="J17">
        <v>10.863952857142749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229</v>
      </c>
      <c r="G18">
        <v>135</v>
      </c>
      <c r="H18">
        <v>1138.7318929999999</v>
      </c>
      <c r="I18">
        <v>1101.6259785714285</v>
      </c>
      <c r="J18">
        <v>11.185036428571493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230</v>
      </c>
      <c r="G19">
        <v>136</v>
      </c>
      <c r="H19">
        <v>1147.6429029999999</v>
      </c>
      <c r="I19">
        <v>1113.0301071428571</v>
      </c>
      <c r="J19">
        <v>11.4041285714286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231</v>
      </c>
      <c r="G20">
        <v>137</v>
      </c>
      <c r="H20">
        <v>1160.91687</v>
      </c>
      <c r="I20">
        <v>1124.8233132857142</v>
      </c>
      <c r="J20">
        <v>11.793206142857116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232</v>
      </c>
      <c r="G21">
        <v>138</v>
      </c>
      <c r="H21">
        <v>1174.45526</v>
      </c>
      <c r="I21">
        <v>1137.1151432857143</v>
      </c>
      <c r="J21">
        <v>12.291830000000118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233</v>
      </c>
      <c r="G22">
        <v>139</v>
      </c>
      <c r="H22">
        <v>1190.7171920000001</v>
      </c>
      <c r="I22">
        <v>1150.1511312857142</v>
      </c>
      <c r="J22">
        <v>13.035987999999861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234</v>
      </c>
      <c r="G23">
        <v>140</v>
      </c>
      <c r="H23">
        <v>1208.0896949999999</v>
      </c>
      <c r="I23">
        <v>1163.9388322857142</v>
      </c>
      <c r="J23">
        <v>13.78770099999997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235</v>
      </c>
      <c r="G24">
        <v>141</v>
      </c>
      <c r="H24">
        <v>1225.4886409999999</v>
      </c>
      <c r="I24">
        <v>1178.0060648571427</v>
      </c>
      <c r="J24">
        <v>14.067232571428576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236</v>
      </c>
      <c r="G25">
        <v>142</v>
      </c>
      <c r="H25">
        <v>1239.9789479999999</v>
      </c>
      <c r="I25">
        <v>1192.4699298571427</v>
      </c>
      <c r="J25">
        <v>14.463864999999942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237</v>
      </c>
      <c r="G26">
        <v>143</v>
      </c>
      <c r="H26">
        <v>1255.1831930000001</v>
      </c>
      <c r="I26">
        <v>1207.8328284285712</v>
      </c>
      <c r="J26">
        <v>15.362898571428559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238</v>
      </c>
      <c r="G27">
        <v>144</v>
      </c>
      <c r="H27">
        <v>1273.163867</v>
      </c>
      <c r="I27">
        <v>1223.8681137142855</v>
      </c>
      <c r="J27">
        <v>16.035285285714281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239</v>
      </c>
      <c r="G28">
        <v>145</v>
      </c>
      <c r="H28">
        <v>1290.086853</v>
      </c>
      <c r="I28">
        <v>1240.3869127142857</v>
      </c>
      <c r="J28">
        <v>16.518799000000172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240</v>
      </c>
      <c r="G29">
        <v>146</v>
      </c>
      <c r="H29">
        <v>1309.283866</v>
      </c>
      <c r="I29">
        <v>1257.3250089999999</v>
      </c>
      <c r="J29">
        <v>16.938096285714209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241</v>
      </c>
      <c r="G30">
        <v>147</v>
      </c>
      <c r="H30">
        <v>1330.6755780000001</v>
      </c>
      <c r="I30">
        <v>1274.8372779999997</v>
      </c>
      <c r="J30">
        <v>17.512268999999833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242</v>
      </c>
      <c r="G31">
        <v>148</v>
      </c>
      <c r="H31">
        <v>1352.9663250000001</v>
      </c>
      <c r="I31">
        <v>1293.0483757142858</v>
      </c>
      <c r="J31">
        <v>18.211097714286097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243</v>
      </c>
      <c r="G32">
        <v>149</v>
      </c>
      <c r="H32">
        <v>1369.466236</v>
      </c>
      <c r="I32">
        <v>1311.5465597142859</v>
      </c>
      <c r="J32">
        <v>18.498184000000037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244</v>
      </c>
      <c r="G33">
        <v>150</v>
      </c>
      <c r="H33">
        <v>1385.8339370000001</v>
      </c>
      <c r="I33">
        <v>1330.2109517142858</v>
      </c>
      <c r="J33">
        <v>18.664391999999907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245</v>
      </c>
      <c r="G34">
        <v>151</v>
      </c>
      <c r="H34">
        <v>1400.4035710000001</v>
      </c>
      <c r="I34">
        <v>1348.3880522857144</v>
      </c>
      <c r="J34">
        <v>18.177100571428582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246</v>
      </c>
      <c r="G35">
        <v>152</v>
      </c>
      <c r="H35">
        <v>1419.30972</v>
      </c>
      <c r="I35">
        <v>1366.8484618571431</v>
      </c>
      <c r="J35">
        <v>18.460409571428727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247</v>
      </c>
      <c r="G36">
        <v>153</v>
      </c>
      <c r="H36">
        <v>1440.7543169999999</v>
      </c>
      <c r="I36">
        <v>1385.6299548571426</v>
      </c>
      <c r="J36">
        <v>18.7814929999995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248</v>
      </c>
      <c r="G37">
        <v>154</v>
      </c>
      <c r="H37">
        <v>1462.754199</v>
      </c>
      <c r="I37">
        <v>1404.4983292857141</v>
      </c>
      <c r="J37">
        <v>18.868374428571542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249</v>
      </c>
      <c r="G38">
        <v>155</v>
      </c>
      <c r="H38">
        <v>1483.1411089999999</v>
      </c>
      <c r="I38">
        <v>1423.0947270000001</v>
      </c>
      <c r="J38">
        <v>18.596397714286013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250</v>
      </c>
      <c r="G39">
        <v>156</v>
      </c>
      <c r="H39">
        <v>1498.8477559999999</v>
      </c>
      <c r="I39">
        <v>1441.577801285714</v>
      </c>
      <c r="J39">
        <v>18.483074285713883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251</v>
      </c>
      <c r="G40">
        <v>157</v>
      </c>
      <c r="H40">
        <v>1514.580845</v>
      </c>
      <c r="I40">
        <v>1459.9702167142857</v>
      </c>
      <c r="J40">
        <v>18.392415428571667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252</v>
      </c>
      <c r="G41">
        <v>158</v>
      </c>
      <c r="H41">
        <v>1530.366818</v>
      </c>
      <c r="I41">
        <v>1478.536394857143</v>
      </c>
      <c r="J41">
        <v>18.566178142857325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253</v>
      </c>
      <c r="G42">
        <v>159</v>
      </c>
      <c r="H42">
        <v>1549.801811</v>
      </c>
      <c r="I42">
        <v>1497.1781221428571</v>
      </c>
      <c r="J42">
        <v>18.641727285714069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254</v>
      </c>
      <c r="G43">
        <v>160</v>
      </c>
      <c r="H43">
        <v>1570.082952</v>
      </c>
      <c r="I43">
        <v>1515.6536414285715</v>
      </c>
      <c r="J43">
        <v>18.475519285714427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255</v>
      </c>
      <c r="G44">
        <v>161</v>
      </c>
      <c r="H44">
        <v>1593.9602279999999</v>
      </c>
      <c r="I44">
        <v>1534.3973598571429</v>
      </c>
      <c r="J44">
        <v>18.743718428571356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256</v>
      </c>
      <c r="G45">
        <v>162</v>
      </c>
      <c r="H45">
        <v>1617.758178</v>
      </c>
      <c r="I45">
        <v>1553.6283697142858</v>
      </c>
      <c r="J45">
        <v>19.231009857142908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257</v>
      </c>
      <c r="G46">
        <v>163</v>
      </c>
      <c r="H46">
        <v>1633.121077</v>
      </c>
      <c r="I46">
        <v>1572.8102727142857</v>
      </c>
      <c r="J46">
        <v>19.18190299999992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258</v>
      </c>
      <c r="G47">
        <v>164</v>
      </c>
      <c r="H47">
        <v>1647.611384</v>
      </c>
      <c r="I47">
        <v>1591.8146354285714</v>
      </c>
      <c r="J47">
        <v>19.004362714285662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259</v>
      </c>
      <c r="G48">
        <v>165</v>
      </c>
      <c r="H48">
        <v>1667.7867570000001</v>
      </c>
      <c r="I48">
        <v>1611.4460552857142</v>
      </c>
      <c r="J48">
        <v>19.631419857142873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260</v>
      </c>
      <c r="G49">
        <v>166</v>
      </c>
      <c r="H49">
        <v>1687.0630960000001</v>
      </c>
      <c r="I49">
        <v>1631.0548102857142</v>
      </c>
      <c r="J49">
        <v>19.608754999999974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261</v>
      </c>
      <c r="G50">
        <v>167</v>
      </c>
      <c r="H50">
        <v>1710.517298</v>
      </c>
      <c r="I50">
        <v>1651.1168597142857</v>
      </c>
      <c r="J50">
        <v>20.062049428571527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262</v>
      </c>
      <c r="G51">
        <v>168</v>
      </c>
      <c r="H51">
        <v>1731.433051</v>
      </c>
      <c r="I51">
        <v>1670.7558344285715</v>
      </c>
      <c r="J51">
        <v>19.638974714285723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263</v>
      </c>
      <c r="G52">
        <v>169</v>
      </c>
      <c r="H52">
        <v>1751.502655</v>
      </c>
      <c r="I52">
        <v>1689.8621882857144</v>
      </c>
      <c r="J52">
        <v>19.106353857142949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264</v>
      </c>
      <c r="G53">
        <v>170</v>
      </c>
      <c r="H53">
        <v>1768.187662</v>
      </c>
      <c r="I53">
        <v>1709.1574147142858</v>
      </c>
      <c r="J53">
        <v>19.295226428571368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265</v>
      </c>
      <c r="G54">
        <v>171</v>
      </c>
      <c r="H54">
        <v>1781.46163</v>
      </c>
      <c r="I54">
        <v>1728.2788784285715</v>
      </c>
      <c r="J54">
        <v>19.12146371428571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266</v>
      </c>
      <c r="G55">
        <v>172</v>
      </c>
      <c r="H55">
        <v>1796.004821</v>
      </c>
      <c r="I55">
        <v>1746.595744714286</v>
      </c>
      <c r="J55">
        <v>18.316866285714468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267</v>
      </c>
      <c r="G56">
        <v>173</v>
      </c>
      <c r="H56">
        <v>1811.7379100000001</v>
      </c>
      <c r="I56">
        <v>1764.4064324285716</v>
      </c>
      <c r="J56">
        <v>17.810687714285677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268</v>
      </c>
      <c r="G57">
        <v>174</v>
      </c>
      <c r="H57">
        <v>1827.9205159999999</v>
      </c>
      <c r="I57">
        <v>1781.1783207142857</v>
      </c>
      <c r="J57">
        <v>16.771888285714112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269</v>
      </c>
      <c r="G58">
        <v>175</v>
      </c>
      <c r="H58">
        <v>1846.192053</v>
      </c>
      <c r="I58">
        <v>1797.572463857143</v>
      </c>
      <c r="J58">
        <v>16.394143142857274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270</v>
      </c>
      <c r="G59">
        <v>176</v>
      </c>
      <c r="H59">
        <v>1861.184761</v>
      </c>
      <c r="I59">
        <v>1813.2413361428573</v>
      </c>
      <c r="J59">
        <v>15.668872285714315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271</v>
      </c>
      <c r="G60">
        <v>177</v>
      </c>
      <c r="H60">
        <v>1872.739988</v>
      </c>
      <c r="I60">
        <v>1828.1773827142858</v>
      </c>
      <c r="J60">
        <v>14.936046571428506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272</v>
      </c>
      <c r="G61">
        <v>178</v>
      </c>
      <c r="H61">
        <v>1880.725522</v>
      </c>
      <c r="I61">
        <v>1842.3579387142856</v>
      </c>
      <c r="J61">
        <v>14.180555999999797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273</v>
      </c>
      <c r="G62">
        <v>179</v>
      </c>
      <c r="H62">
        <v>1891.3023889999999</v>
      </c>
      <c r="I62">
        <v>1855.9718769999999</v>
      </c>
      <c r="J62">
        <v>13.613938285714312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274</v>
      </c>
      <c r="G63">
        <v>180</v>
      </c>
      <c r="H63">
        <v>1902.4345410000001</v>
      </c>
      <c r="I63">
        <v>1868.9285385714286</v>
      </c>
      <c r="J63">
        <v>12.95666157142864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275</v>
      </c>
      <c r="G64">
        <v>181</v>
      </c>
      <c r="H64">
        <v>1915.8142769999999</v>
      </c>
      <c r="I64">
        <v>1881.484790142857</v>
      </c>
      <c r="J64">
        <v>12.556251571428447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276</v>
      </c>
      <c r="G65">
        <v>182</v>
      </c>
      <c r="H65">
        <v>1931.5209239999999</v>
      </c>
      <c r="I65">
        <v>1893.6746288571428</v>
      </c>
      <c r="J65">
        <v>12.18983871428577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277</v>
      </c>
      <c r="G66">
        <v>183</v>
      </c>
      <c r="H66">
        <v>1947.4655499999999</v>
      </c>
      <c r="I66">
        <v>1906.0004558571429</v>
      </c>
      <c r="J66">
        <v>12.325827000000118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278</v>
      </c>
      <c r="G67">
        <v>184</v>
      </c>
      <c r="H67">
        <v>1960.7395180000001</v>
      </c>
      <c r="I67">
        <v>1918.5718172857141</v>
      </c>
      <c r="J67">
        <v>12.571361428571208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279</v>
      </c>
      <c r="G68">
        <v>185</v>
      </c>
      <c r="H68">
        <v>1970.708214</v>
      </c>
      <c r="I68">
        <v>1931.4264875714289</v>
      </c>
      <c r="J68">
        <v>12.854670285714747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280</v>
      </c>
      <c r="G69">
        <v>186</v>
      </c>
      <c r="H69">
        <v>1986.705725</v>
      </c>
      <c r="I69">
        <v>1945.0555355714284</v>
      </c>
      <c r="J69">
        <v>13.629047999999557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281</v>
      </c>
      <c r="G70">
        <v>187</v>
      </c>
      <c r="H70">
        <v>2002.571025</v>
      </c>
      <c r="I70">
        <v>1959.3607475714284</v>
      </c>
      <c r="J70">
        <v>14.305211999999983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282</v>
      </c>
      <c r="G71">
        <v>188</v>
      </c>
      <c r="H71">
        <v>2024.7031179999999</v>
      </c>
      <c r="I71">
        <v>1974.916296285714</v>
      </c>
      <c r="J71">
        <v>15.555548714285578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283</v>
      </c>
      <c r="G72">
        <v>189</v>
      </c>
      <c r="H72">
        <v>2044.719838</v>
      </c>
      <c r="I72">
        <v>1991.0875697142858</v>
      </c>
      <c r="J72">
        <v>16.171273428571794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284</v>
      </c>
      <c r="G73">
        <v>190</v>
      </c>
      <c r="H73">
        <v>2071.2148889999999</v>
      </c>
      <c r="I73">
        <v>2008.7660467142855</v>
      </c>
      <c r="J73">
        <v>17.678476999999702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285</v>
      </c>
      <c r="G74">
        <v>191</v>
      </c>
      <c r="H74">
        <v>2095.2772599999998</v>
      </c>
      <c r="I74">
        <v>2027.985724142857</v>
      </c>
      <c r="J74">
        <v>19.219677428571458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286</v>
      </c>
      <c r="G75">
        <v>192</v>
      </c>
      <c r="H75">
        <v>2115.056</v>
      </c>
      <c r="I75">
        <v>2048.6068364285716</v>
      </c>
      <c r="J75">
        <v>20.621112285714617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287</v>
      </c>
      <c r="G76">
        <v>193</v>
      </c>
      <c r="H76">
        <v>2133.8563810000001</v>
      </c>
      <c r="I76">
        <v>2069.6283587142857</v>
      </c>
      <c r="J76">
        <v>21.021522285714127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288</v>
      </c>
      <c r="G77">
        <v>194</v>
      </c>
      <c r="H77">
        <v>2159.6110509999999</v>
      </c>
      <c r="I77">
        <v>2092.0626481428571</v>
      </c>
      <c r="J77">
        <v>22.434289428571446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289</v>
      </c>
      <c r="G78">
        <v>195</v>
      </c>
      <c r="H78">
        <v>2189.649351</v>
      </c>
      <c r="I78">
        <v>2115.6263957142855</v>
      </c>
      <c r="J78">
        <v>23.563747571428394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290</v>
      </c>
      <c r="G79">
        <v>196</v>
      </c>
      <c r="H79">
        <v>2231.613069</v>
      </c>
      <c r="I79">
        <v>2142.3254287142854</v>
      </c>
      <c r="J79">
        <v>26.699032999999872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291</v>
      </c>
      <c r="G80">
        <v>197</v>
      </c>
      <c r="H80">
        <v>2273.4974609999999</v>
      </c>
      <c r="I80">
        <v>2171.2229389999998</v>
      </c>
      <c r="J80">
        <v>28.897510285714361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292</v>
      </c>
      <c r="G81">
        <v>198</v>
      </c>
      <c r="H81">
        <v>2309.1943849999998</v>
      </c>
      <c r="I81">
        <v>2201.7825282857143</v>
      </c>
      <c r="J81">
        <v>30.559589285714537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293</v>
      </c>
      <c r="G82">
        <v>199</v>
      </c>
      <c r="H82">
        <v>2343.7278550000001</v>
      </c>
      <c r="I82">
        <v>2234.449936142857</v>
      </c>
      <c r="J82">
        <v>32.667407857142734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294</v>
      </c>
      <c r="G83">
        <v>200</v>
      </c>
      <c r="H83">
        <v>2378.7901670000001</v>
      </c>
      <c r="I83">
        <v>2269.4404770000001</v>
      </c>
      <c r="J83">
        <v>34.99054085714306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295</v>
      </c>
      <c r="G84">
        <v>201</v>
      </c>
      <c r="H84">
        <v>2419.8284090000002</v>
      </c>
      <c r="I84">
        <v>2306.6143852857144</v>
      </c>
      <c r="J84">
        <v>37.173908285714333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296</v>
      </c>
      <c r="G85">
        <v>202</v>
      </c>
      <c r="H85">
        <v>2471.8401509999999</v>
      </c>
      <c r="I85">
        <v>2346.9273567142855</v>
      </c>
      <c r="J85">
        <v>40.312971428571018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297</v>
      </c>
      <c r="G86">
        <v>203</v>
      </c>
      <c r="H86">
        <v>2532.445596</v>
      </c>
      <c r="I86">
        <v>2389.9034320000001</v>
      </c>
      <c r="J86">
        <v>42.976075285714614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298</v>
      </c>
      <c r="G87">
        <v>204</v>
      </c>
      <c r="H87">
        <v>2595.0342030000002</v>
      </c>
      <c r="I87">
        <v>2435.8372522857144</v>
      </c>
      <c r="J87">
        <v>45.933820285714319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299</v>
      </c>
      <c r="G88">
        <v>205</v>
      </c>
      <c r="H88">
        <v>2646.1733530000001</v>
      </c>
      <c r="I88">
        <v>2483.9771048571429</v>
      </c>
      <c r="J88">
        <v>48.139852571428492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300</v>
      </c>
      <c r="G89">
        <v>206</v>
      </c>
      <c r="H89">
        <v>2699.2163390000001</v>
      </c>
      <c r="I89">
        <v>2534.7611740000002</v>
      </c>
      <c r="J89">
        <v>50.784069142857334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301</v>
      </c>
      <c r="G90">
        <v>207</v>
      </c>
      <c r="H90">
        <v>2758.341023</v>
      </c>
      <c r="I90">
        <v>2588.9827248571428</v>
      </c>
      <c r="J90">
        <v>54.221550857142574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302</v>
      </c>
      <c r="G91">
        <v>208</v>
      </c>
      <c r="H91">
        <v>2837.7468480000002</v>
      </c>
      <c r="I91">
        <v>2648.6853589999996</v>
      </c>
      <c r="J91">
        <v>59.702634142856823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303</v>
      </c>
      <c r="G92">
        <v>209</v>
      </c>
      <c r="H92">
        <v>2950.91932</v>
      </c>
      <c r="I92">
        <v>2717.1252402857144</v>
      </c>
      <c r="J92">
        <v>68.439881285714819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304</v>
      </c>
      <c r="G93">
        <v>210</v>
      </c>
      <c r="H93">
        <v>3076.2287459999998</v>
      </c>
      <c r="I93">
        <v>2794.8085474285717</v>
      </c>
      <c r="J93">
        <v>77.683307142857302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305</v>
      </c>
      <c r="G94">
        <v>211</v>
      </c>
      <c r="H94">
        <v>3216.3722280000002</v>
      </c>
      <c r="I94">
        <v>2883.5711224285719</v>
      </c>
      <c r="J94">
        <v>88.762575000000197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306</v>
      </c>
      <c r="G95">
        <v>212</v>
      </c>
      <c r="H95">
        <v>3326.8475990000002</v>
      </c>
      <c r="I95">
        <v>2980.8103004285717</v>
      </c>
      <c r="J95">
        <v>97.239177999999811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307</v>
      </c>
      <c r="G96">
        <v>213</v>
      </c>
      <c r="H96">
        <v>3443.034478</v>
      </c>
      <c r="I96">
        <v>3087.070034571429</v>
      </c>
      <c r="J96">
        <v>106.25973414285727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308</v>
      </c>
      <c r="G97">
        <v>214</v>
      </c>
      <c r="H97">
        <v>3577.043377</v>
      </c>
      <c r="I97">
        <v>3204.0275137142858</v>
      </c>
      <c r="J97">
        <v>116.95747914285676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309</v>
      </c>
      <c r="G98">
        <v>215</v>
      </c>
      <c r="H98">
        <v>3749.6049539999999</v>
      </c>
      <c r="I98">
        <v>3334.2929574285708</v>
      </c>
      <c r="J98">
        <v>130.26544371428508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310</v>
      </c>
      <c r="G99">
        <v>216</v>
      </c>
      <c r="H99">
        <v>3963.7600590000002</v>
      </c>
      <c r="I99">
        <v>3478.984491571428</v>
      </c>
      <c r="J99">
        <v>144.69153414285711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311</v>
      </c>
      <c r="G100">
        <v>217</v>
      </c>
      <c r="H100">
        <v>4167.4969510000001</v>
      </c>
      <c r="I100">
        <v>3634.8799494285713</v>
      </c>
      <c r="J100">
        <v>155.89545785714336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312</v>
      </c>
      <c r="G101">
        <v>218</v>
      </c>
      <c r="H101">
        <v>4421.9234749999996</v>
      </c>
      <c r="I101">
        <v>3807.1015561428571</v>
      </c>
      <c r="J101">
        <v>172.22160671428583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313</v>
      </c>
      <c r="G102">
        <v>219</v>
      </c>
      <c r="H102">
        <v>4647.6338070000002</v>
      </c>
      <c r="I102">
        <v>3995.7853001428571</v>
      </c>
      <c r="J102">
        <v>188.68374399999993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314</v>
      </c>
      <c r="G103">
        <v>220</v>
      </c>
      <c r="H103">
        <v>4845.4740949999996</v>
      </c>
      <c r="I103">
        <v>4196.1338168571428</v>
      </c>
      <c r="J103">
        <v>200.34851671428578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315</v>
      </c>
      <c r="G104">
        <v>221</v>
      </c>
      <c r="H104">
        <v>5091.148263</v>
      </c>
      <c r="I104">
        <v>4412.4345148571419</v>
      </c>
      <c r="J104">
        <v>216.3006979999991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316</v>
      </c>
      <c r="G105">
        <v>222</v>
      </c>
      <c r="H105">
        <v>5356.6276129999997</v>
      </c>
      <c r="I105">
        <v>4642.0091804285712</v>
      </c>
      <c r="J105">
        <v>229.57466557142925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317</v>
      </c>
      <c r="G106">
        <v>223</v>
      </c>
      <c r="H106">
        <v>5676.7629200000001</v>
      </c>
      <c r="I106">
        <v>4886.7238748571426</v>
      </c>
      <c r="J106">
        <v>244.71469442857142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318</v>
      </c>
      <c r="G107">
        <v>224</v>
      </c>
      <c r="H107">
        <v>6037.2225319999998</v>
      </c>
      <c r="I107">
        <v>5153.8275292857143</v>
      </c>
      <c r="J107">
        <v>267.10365442857164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319</v>
      </c>
      <c r="G108">
        <v>225</v>
      </c>
      <c r="H108">
        <v>6397.5763740000002</v>
      </c>
      <c r="I108">
        <v>5436.0636577142859</v>
      </c>
      <c r="J108">
        <v>282.23612842857165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320</v>
      </c>
      <c r="G109">
        <v>226</v>
      </c>
      <c r="H109">
        <v>6708.0602920000001</v>
      </c>
      <c r="I109">
        <v>5730.4102984285719</v>
      </c>
      <c r="J109">
        <v>294.34664071428597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321</v>
      </c>
      <c r="G110">
        <v>227</v>
      </c>
      <c r="H110">
        <v>6978.8545169999998</v>
      </c>
      <c r="I110">
        <v>6035.1789301428571</v>
      </c>
      <c r="J110">
        <v>304.76863171428522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322</v>
      </c>
      <c r="G111">
        <v>228</v>
      </c>
      <c r="H111">
        <v>7409.8618280000001</v>
      </c>
      <c r="I111">
        <v>6366.4237251428567</v>
      </c>
      <c r="J111">
        <v>331.24479499999961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323</v>
      </c>
      <c r="G112">
        <v>229</v>
      </c>
      <c r="H112">
        <v>7907.5033979999998</v>
      </c>
      <c r="I112">
        <v>6730.8345515714291</v>
      </c>
      <c r="J112">
        <v>364.41082642857236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324</v>
      </c>
      <c r="G113">
        <v>230</v>
      </c>
      <c r="H113">
        <v>8440.4717029999993</v>
      </c>
      <c r="I113">
        <v>7125.6500920000008</v>
      </c>
      <c r="J113">
        <v>394.81554042857169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325</v>
      </c>
      <c r="G114">
        <v>231</v>
      </c>
      <c r="H114">
        <v>9012.3893179999995</v>
      </c>
      <c r="I114">
        <v>7550.6739185714296</v>
      </c>
      <c r="J114">
        <v>425.0238265714288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326</v>
      </c>
      <c r="G115">
        <v>232</v>
      </c>
      <c r="H115">
        <v>9591.3934339999996</v>
      </c>
      <c r="I115">
        <v>8006.9334985714286</v>
      </c>
      <c r="J115">
        <v>456.259579999999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327</v>
      </c>
      <c r="G116">
        <v>233</v>
      </c>
      <c r="H116">
        <v>10045.431871999999</v>
      </c>
      <c r="I116">
        <v>8483.7008671428575</v>
      </c>
      <c r="J116">
        <v>476.76736857142896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328</v>
      </c>
      <c r="G117">
        <v>234</v>
      </c>
      <c r="H117">
        <v>10457.34794</v>
      </c>
      <c r="I117">
        <v>8980.6284990000004</v>
      </c>
      <c r="J117">
        <v>496.92763185714284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329</v>
      </c>
      <c r="G118">
        <v>235</v>
      </c>
      <c r="H118">
        <v>10969.374048</v>
      </c>
      <c r="I118">
        <v>9489.1302447142843</v>
      </c>
      <c r="J118">
        <v>508.50174571428397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330</v>
      </c>
      <c r="G119">
        <v>236</v>
      </c>
      <c r="H119">
        <v>11622.284019000001</v>
      </c>
      <c r="I119">
        <v>10019.813190571427</v>
      </c>
      <c r="J119">
        <v>530.68294585714284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331</v>
      </c>
      <c r="G120">
        <v>237</v>
      </c>
      <c r="H120">
        <v>12340.00374</v>
      </c>
      <c r="I120">
        <v>10576.889195857142</v>
      </c>
      <c r="J120">
        <v>557.07600528571493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332</v>
      </c>
      <c r="G121">
        <v>238</v>
      </c>
      <c r="H121">
        <v>13056.216257</v>
      </c>
      <c r="I121">
        <v>11154.578758571428</v>
      </c>
      <c r="J121">
        <v>577.68956271428578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333</v>
      </c>
      <c r="G122">
        <v>239</v>
      </c>
      <c r="H122">
        <v>13793.291644000001</v>
      </c>
      <c r="I122">
        <v>11754.849931428571</v>
      </c>
      <c r="J122">
        <v>600.27117285714303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334</v>
      </c>
      <c r="G123">
        <v>240</v>
      </c>
      <c r="H123">
        <v>14448.660736</v>
      </c>
      <c r="I123">
        <v>12383.882626285715</v>
      </c>
      <c r="J123">
        <v>629.03269485714372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335</v>
      </c>
      <c r="G124">
        <v>241</v>
      </c>
      <c r="H124">
        <v>15022.799493</v>
      </c>
      <c r="I124">
        <v>13036.089991000001</v>
      </c>
      <c r="J124">
        <v>652.20736471428609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336</v>
      </c>
      <c r="G125">
        <v>242</v>
      </c>
      <c r="H125">
        <v>15695.858394999999</v>
      </c>
      <c r="I125">
        <v>13711.302040571431</v>
      </c>
      <c r="J125">
        <v>675.21204957142982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337</v>
      </c>
      <c r="G126">
        <v>243</v>
      </c>
      <c r="H126">
        <v>16362.756272000001</v>
      </c>
      <c r="I126">
        <v>14388.512362428573</v>
      </c>
      <c r="J126">
        <v>677.21032185714284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338</v>
      </c>
      <c r="G127">
        <v>244</v>
      </c>
      <c r="H127">
        <v>16962.543931</v>
      </c>
      <c r="I127">
        <v>15048.875246857144</v>
      </c>
      <c r="J127">
        <v>660.3628844285704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339</v>
      </c>
      <c r="G128">
        <v>245</v>
      </c>
      <c r="H128">
        <v>17598.504473000001</v>
      </c>
      <c r="I128">
        <v>15697.773563428575</v>
      </c>
      <c r="J128">
        <v>648.89831657143077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340</v>
      </c>
      <c r="G129">
        <v>246</v>
      </c>
      <c r="H129">
        <v>18274.657109</v>
      </c>
      <c r="I129">
        <v>16337.968629857143</v>
      </c>
      <c r="J129">
        <v>640.19506642856868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341</v>
      </c>
      <c r="G130">
        <v>247</v>
      </c>
      <c r="H130">
        <v>18852.524212</v>
      </c>
      <c r="I130">
        <v>16967.09198357143</v>
      </c>
      <c r="J130">
        <v>629.12335371428708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342</v>
      </c>
      <c r="G131">
        <v>248</v>
      </c>
      <c r="H131">
        <v>19402.944346</v>
      </c>
      <c r="I131">
        <v>17592.826962571431</v>
      </c>
      <c r="J131">
        <v>625.73497900000075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343</v>
      </c>
      <c r="G132">
        <v>249</v>
      </c>
      <c r="H132">
        <v>19909.364715</v>
      </c>
      <c r="I132">
        <v>18194.756436857144</v>
      </c>
      <c r="J132">
        <v>601.92947428571279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344</v>
      </c>
      <c r="G133">
        <v>250</v>
      </c>
      <c r="H133">
        <v>20435.114308</v>
      </c>
      <c r="I133">
        <v>18776.521870571429</v>
      </c>
      <c r="J133">
        <v>581.76543371428488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345</v>
      </c>
      <c r="G134">
        <v>251</v>
      </c>
      <c r="H134">
        <v>21069.065245999998</v>
      </c>
      <c r="I134">
        <v>19363.167772714289</v>
      </c>
      <c r="J134">
        <v>586.64590214286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346</v>
      </c>
      <c r="G135">
        <v>252</v>
      </c>
      <c r="H135">
        <v>21663.062071</v>
      </c>
      <c r="I135">
        <v>19943.818858142859</v>
      </c>
      <c r="J135">
        <v>580.65108542856979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347</v>
      </c>
      <c r="G136">
        <v>253</v>
      </c>
      <c r="H136">
        <v>22303.306243999999</v>
      </c>
      <c r="I136">
        <v>20519.340163142857</v>
      </c>
      <c r="J136">
        <v>575.52130499999839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348</v>
      </c>
      <c r="G137">
        <v>254</v>
      </c>
      <c r="H137">
        <v>22775.457566000001</v>
      </c>
      <c r="I137">
        <v>21079.759213714286</v>
      </c>
      <c r="J137">
        <v>560.41905057142867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349</v>
      </c>
      <c r="G138">
        <v>255</v>
      </c>
      <c r="H138">
        <v>23172.142945</v>
      </c>
      <c r="I138">
        <v>21618.216156428571</v>
      </c>
      <c r="J138">
        <v>538.45694271428511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350</v>
      </c>
      <c r="G139">
        <v>256</v>
      </c>
      <c r="H139">
        <v>24037.674375999999</v>
      </c>
      <c r="I139">
        <v>22207.974679428571</v>
      </c>
      <c r="J139">
        <v>589.75852300000042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351</v>
      </c>
      <c r="G140">
        <v>257</v>
      </c>
      <c r="H140">
        <v>24443.720281999998</v>
      </c>
      <c r="I140">
        <v>22780.632675714285</v>
      </c>
      <c r="J140">
        <v>572.65799628571403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352</v>
      </c>
      <c r="G141">
        <v>258</v>
      </c>
      <c r="H141">
        <v>24885.040037999999</v>
      </c>
      <c r="I141">
        <v>23325.771931714287</v>
      </c>
      <c r="J141">
        <v>545.13925600000221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353</v>
      </c>
      <c r="G142">
        <v>259</v>
      </c>
      <c r="H142">
        <v>25342.595283999999</v>
      </c>
      <c r="I142">
        <v>23851.419533571428</v>
      </c>
      <c r="J142">
        <v>525.64760185714113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354</v>
      </c>
      <c r="G143">
        <v>260</v>
      </c>
      <c r="H143">
        <v>25743.908041999999</v>
      </c>
      <c r="I143">
        <v>24342.934076142854</v>
      </c>
      <c r="J143">
        <v>491.51454257142541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355</v>
      </c>
      <c r="G144">
        <v>261</v>
      </c>
      <c r="H144">
        <v>26047.516995999998</v>
      </c>
      <c r="I144">
        <v>24810.371137571427</v>
      </c>
      <c r="J144">
        <v>467.43706142857263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356</v>
      </c>
      <c r="G145">
        <v>262</v>
      </c>
      <c r="H145">
        <v>26199.189262</v>
      </c>
      <c r="I145">
        <v>25242.806325714282</v>
      </c>
      <c r="J145">
        <v>432.43518814285562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357</v>
      </c>
      <c r="G146">
        <v>263</v>
      </c>
      <c r="H146">
        <v>26440.156724</v>
      </c>
      <c r="I146">
        <v>25586.018089714285</v>
      </c>
      <c r="J146">
        <v>343.21176400000331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358</v>
      </c>
      <c r="G147">
        <v>264</v>
      </c>
      <c r="H147">
        <v>26805.666788999999</v>
      </c>
      <c r="I147">
        <v>25923.439019285717</v>
      </c>
      <c r="J147">
        <v>337.42092957143177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359</v>
      </c>
      <c r="G148">
        <v>265</v>
      </c>
      <c r="H148">
        <v>27198.676706999999</v>
      </c>
      <c r="I148">
        <v>26253.958543428573</v>
      </c>
      <c r="J148">
        <v>330.51952414285552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  <c r="F149" t="s">
        <v>360</v>
      </c>
      <c r="G149">
        <v>266</v>
      </c>
      <c r="H149">
        <v>27548.665220999999</v>
      </c>
      <c r="I149">
        <v>26569.11139157143</v>
      </c>
      <c r="J149">
        <v>315.15284814285769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  <c r="F150" t="s">
        <v>361</v>
      </c>
      <c r="G150">
        <v>267</v>
      </c>
      <c r="H150">
        <v>27877.262021999999</v>
      </c>
      <c r="I150">
        <v>26873.87624585714</v>
      </c>
      <c r="J150">
        <v>304.76485428570959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  <c r="F151" t="s">
        <v>362</v>
      </c>
      <c r="G151">
        <v>268</v>
      </c>
      <c r="H151">
        <v>28119.895339999999</v>
      </c>
      <c r="I151">
        <v>27169.930294999998</v>
      </c>
      <c r="J151">
        <v>296.05404914285828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  <c r="F152" t="s">
        <v>363</v>
      </c>
      <c r="G152">
        <v>269</v>
      </c>
      <c r="H152">
        <v>28236.796157000001</v>
      </c>
      <c r="I152">
        <v>27461.016994285714</v>
      </c>
      <c r="J152">
        <v>291.08669928571544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  <c r="F153" t="s">
        <v>364</v>
      </c>
      <c r="G153">
        <v>270</v>
      </c>
      <c r="H153">
        <v>28456.530558999999</v>
      </c>
      <c r="I153">
        <v>27749.070399285712</v>
      </c>
      <c r="J153">
        <v>288.05340499999875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  <c r="F154" t="s">
        <v>365</v>
      </c>
      <c r="G154">
        <v>271</v>
      </c>
      <c r="H154">
        <v>28778.225955000002</v>
      </c>
      <c r="I154">
        <v>28030.86456585714</v>
      </c>
      <c r="J154">
        <v>281.79416657142792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  <c r="F155" t="s">
        <v>366</v>
      </c>
      <c r="G155">
        <v>272</v>
      </c>
      <c r="H155">
        <v>29141.805742</v>
      </c>
      <c r="I155">
        <v>28308.454428000001</v>
      </c>
      <c r="J155">
        <v>277.58986214286051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  <c r="F156" t="s">
        <v>367</v>
      </c>
      <c r="G156">
        <v>273</v>
      </c>
      <c r="H156">
        <v>29488.330332000001</v>
      </c>
      <c r="I156">
        <v>28585.549443857144</v>
      </c>
      <c r="J156">
        <v>277.09501585714315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  <c r="F157" t="s">
        <v>368</v>
      </c>
      <c r="G157">
        <v>274</v>
      </c>
      <c r="H157">
        <v>29792.388802000001</v>
      </c>
      <c r="I157">
        <v>28859.138983857145</v>
      </c>
      <c r="J157">
        <v>273.58954000000085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  <c r="F158" t="s">
        <v>369</v>
      </c>
      <c r="G158">
        <v>275</v>
      </c>
      <c r="H158">
        <v>30029.733687</v>
      </c>
      <c r="I158">
        <v>29131.97303342857</v>
      </c>
      <c r="J158">
        <v>272.83404957142557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  <c r="F159" t="s">
        <v>370</v>
      </c>
      <c r="G159">
        <v>276</v>
      </c>
      <c r="H159">
        <v>30159.194533999998</v>
      </c>
      <c r="I159">
        <v>29406.601373000005</v>
      </c>
      <c r="J159">
        <v>274.62833957143448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  <c r="F160" t="s">
        <v>371</v>
      </c>
      <c r="G160">
        <v>277</v>
      </c>
      <c r="H160">
        <v>30340.957985000001</v>
      </c>
      <c r="I160">
        <v>29675.805290999997</v>
      </c>
      <c r="J160">
        <v>269.20391799999197</v>
      </c>
    </row>
    <row r="161" spans="1:10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  <c r="F161" t="s">
        <v>372</v>
      </c>
      <c r="G161">
        <v>278</v>
      </c>
      <c r="H161">
        <v>30670.295166</v>
      </c>
      <c r="I161">
        <v>29946.10089257143</v>
      </c>
      <c r="J161">
        <v>270.29560157143351</v>
      </c>
    </row>
    <row r="162" spans="1:10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  <c r="F162" t="s">
        <v>373</v>
      </c>
      <c r="G162">
        <v>279</v>
      </c>
      <c r="H162">
        <v>30986.358380999998</v>
      </c>
      <c r="I162">
        <v>30209.608412428574</v>
      </c>
      <c r="J162">
        <v>263.50751985714305</v>
      </c>
    </row>
    <row r="163" spans="1:10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  <c r="F163" t="s">
        <v>374</v>
      </c>
      <c r="G163">
        <v>280</v>
      </c>
      <c r="H163">
        <v>31277.486632</v>
      </c>
      <c r="I163">
        <v>30465.202169571428</v>
      </c>
      <c r="J163">
        <v>255.59375714285488</v>
      </c>
    </row>
    <row r="164" spans="1:10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  <c r="F164" t="s">
        <v>375</v>
      </c>
      <c r="G164">
        <v>281</v>
      </c>
      <c r="H164">
        <v>31574.855233999999</v>
      </c>
      <c r="I164">
        <v>30719.840231285711</v>
      </c>
      <c r="J164">
        <v>254.63806171428223</v>
      </c>
    </row>
    <row r="165" spans="1:10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  <c r="F165" t="s">
        <v>376</v>
      </c>
      <c r="G165">
        <v>282</v>
      </c>
      <c r="H165">
        <v>31801.993442999999</v>
      </c>
      <c r="I165">
        <v>30973.020196428562</v>
      </c>
      <c r="J165">
        <v>253.17996514285187</v>
      </c>
    </row>
    <row r="166" spans="1:10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  <c r="F166" t="s">
        <v>377</v>
      </c>
      <c r="G166">
        <v>283</v>
      </c>
      <c r="H166">
        <v>31924.5</v>
      </c>
      <c r="I166">
        <v>31225.206691571428</v>
      </c>
      <c r="J166">
        <v>252.18649514286517</v>
      </c>
    </row>
    <row r="167" spans="1:10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  <c r="F167" t="s">
        <v>378</v>
      </c>
      <c r="G167">
        <v>284</v>
      </c>
      <c r="H167">
        <v>32114.672060000001</v>
      </c>
      <c r="I167">
        <v>31478.594416571432</v>
      </c>
      <c r="J167">
        <v>253.38772500000414</v>
      </c>
    </row>
    <row r="168" spans="1:10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  <c r="F168" t="s">
        <v>379</v>
      </c>
      <c r="G168">
        <v>285</v>
      </c>
      <c r="H168">
        <v>32441.444351999999</v>
      </c>
      <c r="I168">
        <v>31731.615728857141</v>
      </c>
      <c r="J168">
        <v>253.02131228570943</v>
      </c>
    </row>
    <row r="169" spans="1:10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  <c r="F169" t="s">
        <v>380</v>
      </c>
      <c r="G169">
        <v>286</v>
      </c>
      <c r="H169">
        <v>32788.233362999999</v>
      </c>
      <c r="I169">
        <v>31989.02644057143</v>
      </c>
      <c r="J169">
        <v>257.41071171428848</v>
      </c>
    </row>
    <row r="170" spans="1:10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  <c r="F170" t="s">
        <v>381</v>
      </c>
      <c r="G170">
        <v>287</v>
      </c>
      <c r="H170">
        <v>33028.354675000002</v>
      </c>
      <c r="I170">
        <v>32239.150446714288</v>
      </c>
      <c r="J170">
        <v>250.12400614285798</v>
      </c>
    </row>
    <row r="171" spans="1:10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  <c r="F171" t="s">
        <v>382</v>
      </c>
      <c r="G171">
        <v>288</v>
      </c>
      <c r="H171">
        <v>33157.339563000001</v>
      </c>
      <c r="I171">
        <v>32465.219636571426</v>
      </c>
      <c r="J171">
        <v>226.06918985713855</v>
      </c>
    </row>
    <row r="172" spans="1:10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  <c r="F172" t="s">
        <v>383</v>
      </c>
      <c r="G172">
        <v>289</v>
      </c>
      <c r="H172">
        <v>33258.930366000001</v>
      </c>
      <c r="I172">
        <v>32673.35348271429</v>
      </c>
      <c r="J172">
        <v>208.13384614286406</v>
      </c>
    </row>
    <row r="173" spans="1:10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  <c r="F173" t="s">
        <v>384</v>
      </c>
      <c r="G173">
        <v>290</v>
      </c>
      <c r="H173">
        <v>33343.836162</v>
      </c>
      <c r="I173">
        <v>32876.115791571428</v>
      </c>
      <c r="J173">
        <v>202.76230885713812</v>
      </c>
    </row>
    <row r="174" spans="1:10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  <c r="F174" t="s">
        <v>385</v>
      </c>
      <c r="G174">
        <v>291</v>
      </c>
      <c r="H174">
        <v>33545.431237999997</v>
      </c>
      <c r="I174">
        <v>33080.50995985714</v>
      </c>
      <c r="J174">
        <v>204.3941682857112</v>
      </c>
    </row>
    <row r="175" spans="1:10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  <c r="F175" t="s">
        <v>386</v>
      </c>
      <c r="G175">
        <v>292</v>
      </c>
      <c r="H175">
        <v>33883.362123999999</v>
      </c>
      <c r="I175">
        <v>33286.498212999999</v>
      </c>
      <c r="J175">
        <v>205.98825314285932</v>
      </c>
    </row>
    <row r="176" spans="1:10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  <c r="F176" t="s">
        <v>387</v>
      </c>
      <c r="G176">
        <v>293</v>
      </c>
      <c r="H176">
        <v>34239.379451000001</v>
      </c>
      <c r="I176">
        <v>33493.804797000004</v>
      </c>
      <c r="J176">
        <v>207.30658400000539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abSelected="1" topLeftCell="D1" zoomScale="80" zoomScaleNormal="80" workbookViewId="0">
      <selection activeCell="Y4" sqref="Y4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463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121</v>
      </c>
      <c r="B3">
        <f>A3-$A$3</f>
        <v>0</v>
      </c>
      <c r="C3" s="4">
        <f>Input!I4</f>
        <v>977.73687442857147</v>
      </c>
      <c r="D3">
        <f>C3-$C$3</f>
        <v>0</v>
      </c>
      <c r="E3">
        <f t="shared" ref="E3:E34" si="0">(_Ac/(1+EXP(-1*(B3-_Muc)/_sc)))</f>
        <v>151.72859558571557</v>
      </c>
      <c r="F3">
        <f>(D3-E3)^2</f>
        <v>23021.566718413625</v>
      </c>
      <c r="G3">
        <f>(E3-$H$4)^2</f>
        <v>183435.91223834461</v>
      </c>
      <c r="H3" s="2" t="s">
        <v>11</v>
      </c>
      <c r="I3" s="16">
        <f>SUM(F3:F167)</f>
        <v>486645.8113650732</v>
      </c>
      <c r="J3">
        <f>1-(I3/I5)</f>
        <v>0.95061637984064307</v>
      </c>
      <c r="L3">
        <f>Input!J4</f>
        <v>7.332034857142844</v>
      </c>
      <c r="M3">
        <f>L3-$L$3</f>
        <v>0</v>
      </c>
      <c r="N3">
        <f>_Ac*EXP(-1*(B3-_Muc)/_sc)*(1/_sc)*(1/(1+EXP(-1*(B3-_Muc)/_sc))^2)+$L$3</f>
        <v>12.164703538121159</v>
      </c>
      <c r="O3">
        <f>(L3-N3)^2</f>
        <v>23.354686580108691</v>
      </c>
      <c r="P3">
        <f>(N3-$Q$4)^2</f>
        <v>7.3434411059603368</v>
      </c>
      <c r="Q3" s="1" t="s">
        <v>11</v>
      </c>
      <c r="R3" s="16">
        <f>SUM(O3:O167)</f>
        <v>4228.2447697291118</v>
      </c>
      <c r="S3" s="5">
        <f>1-(R3/R5)</f>
        <v>0.72720981774899895</v>
      </c>
      <c r="V3">
        <f>COUNT(B3:B500)</f>
        <v>82</v>
      </c>
      <c r="X3">
        <v>2858.0103696229598</v>
      </c>
      <c r="Y3">
        <v>85.658151260039617</v>
      </c>
      <c r="Z3">
        <v>29.729638525704484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122</v>
      </c>
      <c r="B4">
        <f t="shared" ref="B4:B67" si="1">A4-$A$3</f>
        <v>1</v>
      </c>
      <c r="C4" s="4">
        <f>Input!I5</f>
        <v>985.42398985714283</v>
      </c>
      <c r="D4">
        <f t="shared" ref="D4:D67" si="2">C4-$C$3</f>
        <v>7.6871154285713601</v>
      </c>
      <c r="E4">
        <f t="shared" si="0"/>
        <v>156.63455054140101</v>
      </c>
      <c r="F4">
        <f t="shared" ref="F4:F67" si="3">(D4-E4)^2</f>
        <v>22185.3384266906</v>
      </c>
      <c r="G4">
        <f t="shared" ref="G4:G67" si="4">(E4-$H$4)^2</f>
        <v>179257.59663540337</v>
      </c>
      <c r="H4">
        <f>AVERAGE(D3:D167)</f>
        <v>580.02278447735182</v>
      </c>
      <c r="I4" t="s">
        <v>5</v>
      </c>
      <c r="J4" t="s">
        <v>6</v>
      </c>
      <c r="L4">
        <f>Input!J5</f>
        <v>7.6871154285713601</v>
      </c>
      <c r="M4">
        <f t="shared" ref="M4:M67" si="5">L4-$L$3</f>
        <v>0.35508057142851612</v>
      </c>
      <c r="N4">
        <f t="shared" ref="N4:N34" si="6">_Ac*EXP(-1*(B4-_Muc)/_sc)*(1/_sc)*(1/(1+EXP(-1*(B4-_Muc)/_sc))^2)+$L$3</f>
        <v>12.311917913894234</v>
      </c>
      <c r="O4">
        <f t="shared" ref="O4:O67" si="7">(L4-N4)^2</f>
        <v>21.388798028248633</v>
      </c>
      <c r="P4">
        <f t="shared" ref="P4:P67" si="8">(N4-$Q$4)^2</f>
        <v>8.1629793014129</v>
      </c>
      <c r="Q4">
        <f>AVERAGE(M3:M167)</f>
        <v>9.4548251080139458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123</v>
      </c>
      <c r="B5">
        <f t="shared" si="1"/>
        <v>2</v>
      </c>
      <c r="C5" s="4">
        <f>Input!I6</f>
        <v>993.14887985714279</v>
      </c>
      <c r="D5">
        <f t="shared" si="2"/>
        <v>15.412005428571319</v>
      </c>
      <c r="E5">
        <f t="shared" si="0"/>
        <v>161.68965604039198</v>
      </c>
      <c r="F5">
        <f t="shared" si="3"/>
        <v>21397.151068513878</v>
      </c>
      <c r="G5">
        <f t="shared" si="4"/>
        <v>175002.60634785393</v>
      </c>
      <c r="I5">
        <f>SUM(G3:G167)</f>
        <v>9854397.2636009101</v>
      </c>
      <c r="J5" s="5">
        <f>1-((1-J3)*(V3-1)/(V3-1-1))</f>
        <v>0.94999908458865112</v>
      </c>
      <c r="L5">
        <f>Input!J6</f>
        <v>7.7248899999999594</v>
      </c>
      <c r="M5">
        <f t="shared" si="5"/>
        <v>0.39285514285711542</v>
      </c>
      <c r="N5">
        <f t="shared" si="6"/>
        <v>12.463015263861625</v>
      </c>
      <c r="O5">
        <f t="shared" si="7"/>
        <v>22.449831016044172</v>
      </c>
      <c r="P5">
        <f t="shared" si="8"/>
        <v>9.0492080137388822</v>
      </c>
      <c r="R5">
        <f>SUM(P3:P167)</f>
        <v>15499.988800324927</v>
      </c>
      <c r="S5" s="5">
        <f>1-((1-S3)*(V3-1)/(V3-1-1))</f>
        <v>0.72379994047086149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124</v>
      </c>
      <c r="B6">
        <f t="shared" si="1"/>
        <v>3</v>
      </c>
      <c r="C6" s="4">
        <f>Input!I7</f>
        <v>1000.8246629999998</v>
      </c>
      <c r="D6">
        <f t="shared" si="2"/>
        <v>23.087788571428291</v>
      </c>
      <c r="E6">
        <f t="shared" si="0"/>
        <v>166.89782671655686</v>
      </c>
      <c r="F6">
        <f t="shared" si="3"/>
        <v>20681.327071303334</v>
      </c>
      <c r="G6">
        <f t="shared" si="4"/>
        <v>170672.23072485859</v>
      </c>
      <c r="L6">
        <f>Input!J7</f>
        <v>7.6757831428569716</v>
      </c>
      <c r="M6">
        <f t="shared" si="5"/>
        <v>0.34374828571412763</v>
      </c>
      <c r="N6">
        <f t="shared" si="6"/>
        <v>12.618058642180397</v>
      </c>
      <c r="O6">
        <f t="shared" si="7"/>
        <v>24.426087111212617</v>
      </c>
      <c r="P6">
        <f t="shared" si="8"/>
        <v>10.006046391675179</v>
      </c>
      <c r="V6" s="19" t="s">
        <v>17</v>
      </c>
      <c r="W6" s="20">
        <f>SQRT((S5-J5)^2)</f>
        <v>0.22619914411778963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125</v>
      </c>
      <c r="B7">
        <f t="shared" si="1"/>
        <v>4</v>
      </c>
      <c r="C7" s="4">
        <f>Input!I8</f>
        <v>1008.7686452857142</v>
      </c>
      <c r="D7">
        <f t="shared" si="2"/>
        <v>31.03177085714276</v>
      </c>
      <c r="E7">
        <f t="shared" si="0"/>
        <v>172.26303942433341</v>
      </c>
      <c r="F7">
        <f t="shared" si="3"/>
        <v>19946.271221097933</v>
      </c>
      <c r="G7">
        <f t="shared" si="4"/>
        <v>166268.00968570253</v>
      </c>
      <c r="L7">
        <f>Input!J8</f>
        <v>7.9439822857144691</v>
      </c>
      <c r="M7">
        <f t="shared" si="5"/>
        <v>0.6119474285716251</v>
      </c>
      <c r="N7">
        <f t="shared" si="6"/>
        <v>12.777109397395588</v>
      </c>
      <c r="O7">
        <f t="shared" si="7"/>
        <v>23.359117677667072</v>
      </c>
      <c r="P7">
        <f t="shared" si="8"/>
        <v>11.037572899472082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126</v>
      </c>
      <c r="B8">
        <f t="shared" si="1"/>
        <v>5</v>
      </c>
      <c r="C8" s="4">
        <f>Input!I9</f>
        <v>1017.0450434285714</v>
      </c>
      <c r="D8">
        <f t="shared" si="2"/>
        <v>39.308168999999907</v>
      </c>
      <c r="E8">
        <f t="shared" si="0"/>
        <v>177.78933141568177</v>
      </c>
      <c r="F8">
        <f t="shared" si="3"/>
        <v>19177.03234399846</v>
      </c>
      <c r="G8">
        <f t="shared" si="4"/>
        <v>161791.75076191471</v>
      </c>
      <c r="L8">
        <f>Input!J9</f>
        <v>8.2763981428571469</v>
      </c>
      <c r="M8">
        <f t="shared" si="5"/>
        <v>0.94436328571430295</v>
      </c>
      <c r="N8">
        <f t="shared" si="6"/>
        <v>12.940226935437089</v>
      </c>
      <c r="O8">
        <f t="shared" si="7"/>
        <v>21.751299006497678</v>
      </c>
      <c r="P8">
        <f t="shared" si="8"/>
        <v>12.148025898604583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127</v>
      </c>
      <c r="B9">
        <f t="shared" si="1"/>
        <v>6</v>
      </c>
      <c r="C9" s="4">
        <f>Input!I10</f>
        <v>1025.449874857143</v>
      </c>
      <c r="D9">
        <f t="shared" si="2"/>
        <v>47.71300042857149</v>
      </c>
      <c r="E9">
        <f t="shared" si="0"/>
        <v>183.48079827359953</v>
      </c>
      <c r="F9">
        <f t="shared" si="3"/>
        <v>18432.894931688403</v>
      </c>
      <c r="G9">
        <f t="shared" si="4"/>
        <v>157245.54682241686</v>
      </c>
      <c r="L9">
        <f>Input!J10</f>
        <v>8.4048314285715833</v>
      </c>
      <c r="M9">
        <f t="shared" si="5"/>
        <v>1.0727965714287393</v>
      </c>
      <c r="N9">
        <f t="shared" si="6"/>
        <v>13.10746846971303</v>
      </c>
      <c r="O9">
        <f t="shared" si="7"/>
        <v>22.114795140715582</v>
      </c>
      <c r="P9">
        <f t="shared" si="8"/>
        <v>13.341803527764387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128</v>
      </c>
      <c r="B10">
        <f t="shared" si="1"/>
        <v>7</v>
      </c>
      <c r="C10" s="4">
        <f>Input!I11</f>
        <v>1033.809376857143</v>
      </c>
      <c r="D10">
        <f t="shared" si="2"/>
        <v>56.072502428571511</v>
      </c>
      <c r="E10">
        <f t="shared" si="0"/>
        <v>189.34159158919508</v>
      </c>
      <c r="F10">
        <f t="shared" si="3"/>
        <v>17760.650125702232</v>
      </c>
      <c r="G10">
        <f t="shared" si="4"/>
        <v>152631.79447651311</v>
      </c>
      <c r="L10">
        <f>Input!J11</f>
        <v>8.3595020000000204</v>
      </c>
      <c r="M10">
        <f t="shared" si="5"/>
        <v>1.0274671428571764</v>
      </c>
      <c r="N10">
        <f t="shared" si="6"/>
        <v>13.278888758100926</v>
      </c>
      <c r="O10">
        <f t="shared" si="7"/>
        <v>24.20036607577854</v>
      </c>
      <c r="P10">
        <f t="shared" si="8"/>
        <v>14.62346279991656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129</v>
      </c>
      <c r="B11">
        <f t="shared" si="1"/>
        <v>8</v>
      </c>
      <c r="C11" s="4">
        <f>Input!I12</f>
        <v>1042.0933298571429</v>
      </c>
      <c r="D11">
        <f t="shared" si="2"/>
        <v>64.356455428571394</v>
      </c>
      <c r="E11">
        <f t="shared" si="0"/>
        <v>195.37591636913373</v>
      </c>
      <c r="F11">
        <f t="shared" si="3"/>
        <v>17166.099145155542</v>
      </c>
      <c r="G11">
        <f t="shared" si="4"/>
        <v>147953.21314546093</v>
      </c>
      <c r="L11">
        <f>Input!J12</f>
        <v>8.2839529999998831</v>
      </c>
      <c r="M11">
        <f t="shared" si="5"/>
        <v>0.95191814285703913</v>
      </c>
      <c r="N11">
        <f t="shared" si="6"/>
        <v>13.45453982668197</v>
      </c>
      <c r="O11">
        <f t="shared" si="7"/>
        <v>26.734968132258327</v>
      </c>
      <c r="P11">
        <f t="shared" si="8"/>
        <v>15.997717830729629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130</v>
      </c>
      <c r="B12">
        <f t="shared" si="1"/>
        <v>9</v>
      </c>
      <c r="C12" s="4">
        <f>Input!I13</f>
        <v>1050.8759065714287</v>
      </c>
      <c r="D12">
        <f t="shared" si="2"/>
        <v>73.139032142857218</v>
      </c>
      <c r="E12">
        <f t="shared" si="0"/>
        <v>201.58802816014449</v>
      </c>
      <c r="F12">
        <f t="shared" si="3"/>
        <v>16499.144577849082</v>
      </c>
      <c r="G12">
        <f t="shared" si="4"/>
        <v>143212.86478886407</v>
      </c>
      <c r="L12">
        <f>Input!J13</f>
        <v>8.782576714285824</v>
      </c>
      <c r="M12">
        <f t="shared" si="5"/>
        <v>1.45054185714298</v>
      </c>
      <c r="N12">
        <f t="shared" si="6"/>
        <v>13.634470680114463</v>
      </c>
      <c r="O12">
        <f t="shared" si="7"/>
        <v>23.540875055644356</v>
      </c>
      <c r="P12">
        <f t="shared" si="8"/>
        <v>17.469437108379459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131</v>
      </c>
      <c r="B13">
        <f t="shared" si="1"/>
        <v>10</v>
      </c>
      <c r="C13" s="4">
        <f>Input!I14</f>
        <v>1060.0966677142858</v>
      </c>
      <c r="D13">
        <f t="shared" si="2"/>
        <v>82.359793285714318</v>
      </c>
      <c r="E13">
        <f t="shared" si="0"/>
        <v>207.98222987719763</v>
      </c>
      <c r="F13">
        <f t="shared" si="3"/>
        <v>15780.996575181243</v>
      </c>
      <c r="G13">
        <f t="shared" si="4"/>
        <v>138414.17426719033</v>
      </c>
      <c r="L13">
        <f>Input!J14</f>
        <v>9.2207611428570999</v>
      </c>
      <c r="M13">
        <f t="shared" si="5"/>
        <v>1.8887262857142559</v>
      </c>
      <c r="N13">
        <f t="shared" si="6"/>
        <v>13.818726998598841</v>
      </c>
      <c r="O13">
        <f t="shared" si="7"/>
        <v>21.14129001056688</v>
      </c>
      <c r="P13">
        <f t="shared" si="8"/>
        <v>19.043639710650421</v>
      </c>
      <c r="S13" t="s">
        <v>23</v>
      </c>
      <c r="T13">
        <f>_Ac*0.8413</f>
        <v>2404.4441239637963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132</v>
      </c>
      <c r="B14">
        <f t="shared" si="1"/>
        <v>11</v>
      </c>
      <c r="C14" s="4">
        <f>Input!I15</f>
        <v>1069.6385122857143</v>
      </c>
      <c r="D14">
        <f t="shared" si="2"/>
        <v>91.901637857142873</v>
      </c>
      <c r="E14">
        <f t="shared" si="0"/>
        <v>214.56286832194598</v>
      </c>
      <c r="F14">
        <f t="shared" si="3"/>
        <v>15045.777459139543</v>
      </c>
      <c r="G14">
        <f t="shared" si="4"/>
        <v>133560.95031631627</v>
      </c>
      <c r="L14">
        <f>Input!J15</f>
        <v>9.5418445714285554</v>
      </c>
      <c r="M14">
        <f t="shared" si="5"/>
        <v>2.2098097142857114</v>
      </c>
      <c r="N14">
        <f t="shared" si="6"/>
        <v>14.007350821449929</v>
      </c>
      <c r="O14">
        <f t="shared" si="7"/>
        <v>19.940746068979951</v>
      </c>
      <c r="P14">
        <f t="shared" si="8"/>
        <v>20.725490371495809</v>
      </c>
      <c r="S14" t="s">
        <v>24</v>
      </c>
      <c r="T14">
        <f>_Ac*0.9772</f>
        <v>2792.8477331955564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133</v>
      </c>
      <c r="B15">
        <f t="shared" si="1"/>
        <v>12</v>
      </c>
      <c r="C15" s="4">
        <f>Input!I16</f>
        <v>1079.5769892857143</v>
      </c>
      <c r="D15">
        <f t="shared" si="2"/>
        <v>101.84011485714279</v>
      </c>
      <c r="E15">
        <f t="shared" si="0"/>
        <v>221.33433037807623</v>
      </c>
      <c r="F15">
        <f t="shared" si="3"/>
        <v>14278.867542963289</v>
      </c>
      <c r="G15">
        <f t="shared" si="4"/>
        <v>128657.40710412813</v>
      </c>
      <c r="L15">
        <f>Input!J16</f>
        <v>9.9384769999999207</v>
      </c>
      <c r="M15">
        <f t="shared" si="5"/>
        <v>2.6064421428570768</v>
      </c>
      <c r="N15">
        <f t="shared" si="6"/>
        <v>14.20038021736239</v>
      </c>
      <c r="O15">
        <f t="shared" si="7"/>
        <v>18.163819034164568</v>
      </c>
      <c r="P15">
        <f t="shared" si="8"/>
        <v>22.520293295863127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134</v>
      </c>
      <c r="B16">
        <f t="shared" si="1"/>
        <v>13</v>
      </c>
      <c r="C16" s="4">
        <f>Input!I17</f>
        <v>1090.440942142857</v>
      </c>
      <c r="D16">
        <f t="shared" si="2"/>
        <v>112.70406771428554</v>
      </c>
      <c r="E16">
        <f t="shared" si="0"/>
        <v>228.30103887033508</v>
      </c>
      <c r="F16">
        <f t="shared" si="3"/>
        <v>13362.659740452547</v>
      </c>
      <c r="G16">
        <f t="shared" si="4"/>
        <v>123708.18633284698</v>
      </c>
      <c r="L16">
        <f>Input!J17</f>
        <v>10.863952857142749</v>
      </c>
      <c r="M16">
        <f t="shared" si="5"/>
        <v>3.5319179999999051</v>
      </c>
      <c r="N16">
        <f t="shared" si="6"/>
        <v>14.397848941532384</v>
      </c>
      <c r="O16">
        <f t="shared" si="7"/>
        <v>12.488421535264395</v>
      </c>
      <c r="P16">
        <f t="shared" si="8"/>
        <v>24.43348461873132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135</v>
      </c>
      <c r="B17">
        <f t="shared" si="1"/>
        <v>14</v>
      </c>
      <c r="C17" s="4">
        <f>Input!I18</f>
        <v>1101.6259785714285</v>
      </c>
      <c r="D17">
        <f t="shared" si="2"/>
        <v>123.88910414285704</v>
      </c>
      <c r="E17">
        <f t="shared" si="0"/>
        <v>235.46744807420637</v>
      </c>
      <c r="F17">
        <f t="shared" si="3"/>
        <v>12449.726834462481</v>
      </c>
      <c r="G17">
        <f t="shared" si="4"/>
        <v>118718.37984388474</v>
      </c>
      <c r="L17">
        <f>Input!J18</f>
        <v>11.185036428571493</v>
      </c>
      <c r="M17">
        <f t="shared" si="5"/>
        <v>3.8530015714286492</v>
      </c>
      <c r="N17">
        <f t="shared" si="6"/>
        <v>14.599786079883607</v>
      </c>
      <c r="O17">
        <f t="shared" si="7"/>
        <v>11.660515181136205</v>
      </c>
      <c r="P17">
        <f t="shared" si="8"/>
        <v>26.47062340206201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136</v>
      </c>
      <c r="B18">
        <f t="shared" si="1"/>
        <v>15</v>
      </c>
      <c r="C18" s="4">
        <f>Input!I19</f>
        <v>1113.0301071428571</v>
      </c>
      <c r="D18">
        <f t="shared" si="2"/>
        <v>135.29323271428564</v>
      </c>
      <c r="E18">
        <f t="shared" si="0"/>
        <v>242.83803886350296</v>
      </c>
      <c r="F18">
        <f t="shared" si="3"/>
        <v>11565.885329672732</v>
      </c>
      <c r="G18">
        <f t="shared" si="4"/>
        <v>113693.55267467597</v>
      </c>
      <c r="L18">
        <f>Input!J19</f>
        <v>11.4041285714286</v>
      </c>
      <c r="M18">
        <f t="shared" si="5"/>
        <v>4.0720937142857565</v>
      </c>
      <c r="N18">
        <f t="shared" si="6"/>
        <v>14.806215680738131</v>
      </c>
      <c r="O18">
        <f t="shared" si="7"/>
        <v>11.574196699330075</v>
      </c>
      <c r="P18">
        <f t="shared" si="8"/>
        <v>28.637381061841278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137</v>
      </c>
      <c r="B19">
        <f t="shared" si="1"/>
        <v>16</v>
      </c>
      <c r="C19" s="4">
        <f>Input!I20</f>
        <v>1124.8233132857142</v>
      </c>
      <c r="D19">
        <f t="shared" si="2"/>
        <v>147.08643885714275</v>
      </c>
      <c r="E19">
        <f t="shared" si="0"/>
        <v>250.4173134835321</v>
      </c>
      <c r="F19">
        <f t="shared" si="3"/>
        <v>10677.269651054594</v>
      </c>
      <c r="G19">
        <f t="shared" si="4"/>
        <v>108639.76650905774</v>
      </c>
      <c r="L19">
        <f>Input!J20</f>
        <v>11.793206142857116</v>
      </c>
      <c r="M19">
        <f t="shared" si="5"/>
        <v>4.461171285714272</v>
      </c>
      <c r="N19">
        <f t="shared" si="6"/>
        <v>15.017156374373094</v>
      </c>
      <c r="O19">
        <f t="shared" si="7"/>
        <v>10.393855095291929</v>
      </c>
      <c r="P19">
        <f t="shared" si="8"/>
        <v>30.939529116716567</v>
      </c>
    </row>
    <row r="20" spans="1:35" ht="14.45" x14ac:dyDescent="0.3">
      <c r="A20">
        <f>Input!G21</f>
        <v>138</v>
      </c>
      <c r="B20">
        <f t="shared" si="1"/>
        <v>17</v>
      </c>
      <c r="C20" s="4">
        <f>Input!I21</f>
        <v>1137.1151432857143</v>
      </c>
      <c r="D20">
        <f t="shared" si="2"/>
        <v>159.37826885714287</v>
      </c>
      <c r="E20">
        <f t="shared" si="0"/>
        <v>258.20978993798445</v>
      </c>
      <c r="F20">
        <f t="shared" si="3"/>
        <v>9767.6695591528351</v>
      </c>
      <c r="G20">
        <f t="shared" si="4"/>
        <v>103563.60345439489</v>
      </c>
      <c r="L20">
        <f>Input!J21</f>
        <v>12.291830000000118</v>
      </c>
      <c r="M20">
        <f t="shared" si="5"/>
        <v>4.9597951428572742</v>
      </c>
      <c r="N20">
        <f t="shared" si="6"/>
        <v>15.232620981012635</v>
      </c>
      <c r="O20">
        <f t="shared" si="7"/>
        <v>8.648251594004563</v>
      </c>
      <c r="P20">
        <f t="shared" si="8"/>
        <v>33.382925150040691</v>
      </c>
    </row>
    <row r="21" spans="1:35" ht="14.45" x14ac:dyDescent="0.3">
      <c r="A21">
        <f>Input!G22</f>
        <v>139</v>
      </c>
      <c r="B21">
        <f t="shared" si="1"/>
        <v>18</v>
      </c>
      <c r="C21" s="4">
        <f>Input!I22</f>
        <v>1150.1511312857142</v>
      </c>
      <c r="D21">
        <f t="shared" si="2"/>
        <v>172.41425685714273</v>
      </c>
      <c r="E21">
        <f t="shared" si="0"/>
        <v>266.21999597830438</v>
      </c>
      <c r="F21">
        <f t="shared" si="3"/>
        <v>8799.5166920674365</v>
      </c>
      <c r="G21">
        <f t="shared" si="4"/>
        <v>98472.190069777906</v>
      </c>
      <c r="L21">
        <f>Input!J22</f>
        <v>13.035987999999861</v>
      </c>
      <c r="M21">
        <f t="shared" si="5"/>
        <v>5.7039531428570172</v>
      </c>
      <c r="N21">
        <f t="shared" si="6"/>
        <v>15.452616107921024</v>
      </c>
      <c r="O21">
        <f t="shared" si="7"/>
        <v>5.8400914119946199</v>
      </c>
      <c r="P21">
        <f t="shared" si="8"/>
        <v>35.973496878566351</v>
      </c>
    </row>
    <row r="22" spans="1:35" ht="14.45" x14ac:dyDescent="0.3">
      <c r="A22">
        <f>Input!G23</f>
        <v>140</v>
      </c>
      <c r="B22">
        <f t="shared" si="1"/>
        <v>19</v>
      </c>
      <c r="C22" s="4">
        <f>Input!I23</f>
        <v>1163.9388322857142</v>
      </c>
      <c r="D22">
        <f t="shared" si="2"/>
        <v>186.2019578571427</v>
      </c>
      <c r="E22">
        <f t="shared" si="0"/>
        <v>274.45246268502922</v>
      </c>
      <c r="F22">
        <f t="shared" si="3"/>
        <v>7788.1516023768208</v>
      </c>
      <c r="G22">
        <f t="shared" si="4"/>
        <v>93373.221560263584</v>
      </c>
      <c r="L22">
        <f>Input!J23</f>
        <v>13.78770099999997</v>
      </c>
      <c r="M22">
        <f t="shared" si="5"/>
        <v>6.455666142857126</v>
      </c>
      <c r="N22">
        <f t="shared" si="6"/>
        <v>15.677141736387657</v>
      </c>
      <c r="O22">
        <f t="shared" si="7"/>
        <v>3.5699862963212459</v>
      </c>
      <c r="P22">
        <f t="shared" si="8"/>
        <v>38.71722422373599</v>
      </c>
    </row>
    <row r="23" spans="1:35" ht="14.45" x14ac:dyDescent="0.3">
      <c r="A23">
        <f>Input!G24</f>
        <v>141</v>
      </c>
      <c r="B23">
        <f t="shared" si="1"/>
        <v>20</v>
      </c>
      <c r="C23" s="4">
        <f>Input!I24</f>
        <v>1178.0060648571427</v>
      </c>
      <c r="D23">
        <f t="shared" si="2"/>
        <v>200.26919042857128</v>
      </c>
      <c r="E23">
        <f t="shared" si="0"/>
        <v>282.91171763143683</v>
      </c>
      <c r="F23">
        <f t="shared" si="3"/>
        <v>6829.787302476373</v>
      </c>
      <c r="G23">
        <f t="shared" si="4"/>
        <v>88274.98604231776</v>
      </c>
      <c r="L23">
        <f>Input!J24</f>
        <v>14.067232571428576</v>
      </c>
      <c r="M23">
        <f t="shared" si="5"/>
        <v>6.7351977142857322</v>
      </c>
      <c r="N23">
        <f t="shared" si="6"/>
        <v>15.906190799527041</v>
      </c>
      <c r="O23">
        <f t="shared" si="7"/>
        <v>3.381767364691044</v>
      </c>
      <c r="P23">
        <f t="shared" si="8"/>
        <v>41.620119285632235</v>
      </c>
    </row>
    <row r="24" spans="1:35" ht="14.45" x14ac:dyDescent="0.3">
      <c r="A24">
        <f>Input!G25</f>
        <v>142</v>
      </c>
      <c r="B24">
        <f t="shared" si="1"/>
        <v>21</v>
      </c>
      <c r="C24" s="4">
        <f>Input!I25</f>
        <v>1192.4699298571427</v>
      </c>
      <c r="D24">
        <f t="shared" si="2"/>
        <v>214.73305542857122</v>
      </c>
      <c r="E24">
        <f t="shared" si="0"/>
        <v>291.60227762083974</v>
      </c>
      <c r="F24">
        <f t="shared" si="3"/>
        <v>5908.8773204443478</v>
      </c>
      <c r="G24">
        <f t="shared" si="4"/>
        <v>83186.388775367333</v>
      </c>
      <c r="L24">
        <f>Input!J25</f>
        <v>14.463864999999942</v>
      </c>
      <c r="M24">
        <f t="shared" si="5"/>
        <v>7.1318301428570976</v>
      </c>
      <c r="N24">
        <f t="shared" si="6"/>
        <v>16.139748751957519</v>
      </c>
      <c r="O24">
        <f t="shared" si="7"/>
        <v>2.8085863500754082</v>
      </c>
      <c r="P24">
        <f t="shared" si="8"/>
        <v>44.688204125355824</v>
      </c>
    </row>
    <row r="25" spans="1:35" x14ac:dyDescent="0.25">
      <c r="A25">
        <f>Input!G26</f>
        <v>143</v>
      </c>
      <c r="B25">
        <f t="shared" si="1"/>
        <v>22</v>
      </c>
      <c r="C25" s="4">
        <f>Input!I26</f>
        <v>1207.8328284285712</v>
      </c>
      <c r="D25">
        <f t="shared" si="2"/>
        <v>230.09595399999978</v>
      </c>
      <c r="E25">
        <f t="shared" si="0"/>
        <v>300.52864098999379</v>
      </c>
      <c r="F25">
        <f t="shared" si="3"/>
        <v>4960.763396630472</v>
      </c>
      <c r="G25">
        <f t="shared" si="4"/>
        <v>78116.976243731886</v>
      </c>
      <c r="L25">
        <f>Input!J26</f>
        <v>15.362898571428559</v>
      </c>
      <c r="M25">
        <f t="shared" si="5"/>
        <v>8.0308637142857151</v>
      </c>
      <c r="N25">
        <f t="shared" si="6"/>
        <v>16.377793132570332</v>
      </c>
      <c r="O25">
        <f t="shared" si="7"/>
        <v>1.0300109702351521</v>
      </c>
      <c r="P25">
        <f t="shared" si="8"/>
        <v>47.927486269030155</v>
      </c>
    </row>
    <row r="26" spans="1:35" x14ac:dyDescent="0.25">
      <c r="A26">
        <f>Input!G27</f>
        <v>144</v>
      </c>
      <c r="B26">
        <f t="shared" si="1"/>
        <v>23</v>
      </c>
      <c r="C26" s="4">
        <f>Input!I27</f>
        <v>1223.8681137142855</v>
      </c>
      <c r="D26">
        <f t="shared" si="2"/>
        <v>246.13123928571406</v>
      </c>
      <c r="E26">
        <f t="shared" si="0"/>
        <v>309.69527947238572</v>
      </c>
      <c r="F26">
        <f t="shared" si="3"/>
        <v>4040.3872048528101</v>
      </c>
      <c r="G26">
        <f t="shared" si="4"/>
        <v>73076.959962209978</v>
      </c>
      <c r="L26">
        <f>Input!J27</f>
        <v>16.035285285714281</v>
      </c>
      <c r="M26">
        <f t="shared" si="5"/>
        <v>8.7032504285714367</v>
      </c>
      <c r="N26">
        <f t="shared" si="6"/>
        <v>16.620293121755747</v>
      </c>
      <c r="O26">
        <f t="shared" si="7"/>
        <v>0.34223416822991914</v>
      </c>
      <c r="P26">
        <f t="shared" si="8"/>
        <v>51.343931855956875</v>
      </c>
    </row>
    <row r="27" spans="1:35" x14ac:dyDescent="0.25">
      <c r="A27">
        <f>Input!G28</f>
        <v>145</v>
      </c>
      <c r="B27">
        <f t="shared" si="1"/>
        <v>24</v>
      </c>
      <c r="C27" s="4">
        <f>Input!I28</f>
        <v>1240.3869127142857</v>
      </c>
      <c r="D27">
        <f t="shared" si="2"/>
        <v>262.65003828571423</v>
      </c>
      <c r="E27">
        <f t="shared" si="0"/>
        <v>319.10662961660358</v>
      </c>
      <c r="F27">
        <f t="shared" si="3"/>
        <v>3187.3467047030508</v>
      </c>
      <c r="G27">
        <f t="shared" si="4"/>
        <v>68077.239867317956</v>
      </c>
      <c r="L27">
        <f>Input!J28</f>
        <v>16.518799000000172</v>
      </c>
      <c r="M27">
        <f t="shared" si="5"/>
        <v>9.1867641428573279</v>
      </c>
      <c r="N27">
        <f t="shared" si="6"/>
        <v>16.867209094614672</v>
      </c>
      <c r="O27">
        <f t="shared" si="7"/>
        <v>0.12138959402928523</v>
      </c>
      <c r="P27">
        <f t="shared" si="8"/>
        <v>54.943436364814879</v>
      </c>
    </row>
    <row r="28" spans="1:35" x14ac:dyDescent="0.25">
      <c r="A28">
        <f>Input!G29</f>
        <v>146</v>
      </c>
      <c r="B28">
        <f t="shared" si="1"/>
        <v>25</v>
      </c>
      <c r="C28" s="4">
        <f>Input!I29</f>
        <v>1257.3250089999999</v>
      </c>
      <c r="D28">
        <f t="shared" si="2"/>
        <v>279.58813457142844</v>
      </c>
      <c r="E28">
        <f t="shared" si="0"/>
        <v>328.76708375661252</v>
      </c>
      <c r="F28">
        <f t="shared" si="3"/>
        <v>2418.5690429589181</v>
      </c>
      <c r="G28">
        <f t="shared" si="4"/>
        <v>63129.427144669717</v>
      </c>
      <c r="L28">
        <f>Input!J29</f>
        <v>16.938096285714209</v>
      </c>
      <c r="M28">
        <f t="shared" si="5"/>
        <v>9.6060614285713655</v>
      </c>
      <c r="N28">
        <f t="shared" si="6"/>
        <v>17.118492171851877</v>
      </c>
      <c r="O28">
        <f t="shared" si="7"/>
        <v>3.2542675735394155E-2</v>
      </c>
      <c r="P28">
        <f t="shared" si="8"/>
        <v>58.731792865354294</v>
      </c>
    </row>
    <row r="29" spans="1:35" x14ac:dyDescent="0.25">
      <c r="A29">
        <f>Input!G30</f>
        <v>147</v>
      </c>
      <c r="B29">
        <f t="shared" si="1"/>
        <v>26</v>
      </c>
      <c r="C29" s="4">
        <f>Input!I30</f>
        <v>1274.8372779999997</v>
      </c>
      <c r="D29">
        <f t="shared" si="2"/>
        <v>297.10040357142827</v>
      </c>
      <c r="E29">
        <f t="shared" si="0"/>
        <v>338.68098053253578</v>
      </c>
      <c r="F29">
        <f t="shared" si="3"/>
        <v>1728.9443804185846</v>
      </c>
      <c r="G29">
        <f t="shared" si="4"/>
        <v>58245.866331338024</v>
      </c>
      <c r="L29">
        <f>Input!J30</f>
        <v>17.512268999999833</v>
      </c>
      <c r="M29">
        <f t="shared" si="5"/>
        <v>10.180234142856989</v>
      </c>
      <c r="N29">
        <f t="shared" si="6"/>
        <v>17.374083770219499</v>
      </c>
      <c r="O29">
        <f t="shared" si="7"/>
        <v>1.9095157729443549E-2</v>
      </c>
      <c r="P29">
        <f t="shared" si="8"/>
        <v>62.714657758917696</v>
      </c>
    </row>
    <row r="30" spans="1:35" x14ac:dyDescent="0.25">
      <c r="A30">
        <f>Input!G31</f>
        <v>148</v>
      </c>
      <c r="B30">
        <f t="shared" si="1"/>
        <v>27</v>
      </c>
      <c r="C30" s="4">
        <f>Input!I31</f>
        <v>1293.0483757142858</v>
      </c>
      <c r="D30">
        <f t="shared" si="2"/>
        <v>315.31150128571437</v>
      </c>
      <c r="E30">
        <f t="shared" si="0"/>
        <v>348.85259496249773</v>
      </c>
      <c r="F30">
        <f t="shared" si="3"/>
        <v>1125.0049650347569</v>
      </c>
      <c r="G30">
        <f t="shared" si="4"/>
        <v>53439.656520333556</v>
      </c>
      <c r="L30">
        <f>Input!J31</f>
        <v>18.211097714286097</v>
      </c>
      <c r="M30">
        <f t="shared" si="5"/>
        <v>10.879062857143253</v>
      </c>
      <c r="N30">
        <f t="shared" si="6"/>
        <v>17.633915154556512</v>
      </c>
      <c r="O30">
        <f t="shared" si="7"/>
        <v>0.33313970725599695</v>
      </c>
      <c r="P30">
        <f t="shared" si="8"/>
        <v>66.897513989451667</v>
      </c>
    </row>
    <row r="31" spans="1:35" x14ac:dyDescent="0.25">
      <c r="A31">
        <f>Input!G32</f>
        <v>149</v>
      </c>
      <c r="B31">
        <f t="shared" si="1"/>
        <v>28</v>
      </c>
      <c r="C31" s="4">
        <f>Input!I32</f>
        <v>1311.5465597142859</v>
      </c>
      <c r="D31">
        <f t="shared" si="2"/>
        <v>333.80968528571441</v>
      </c>
      <c r="E31">
        <f t="shared" si="0"/>
        <v>359.28612806822633</v>
      </c>
      <c r="F31">
        <f t="shared" si="3"/>
        <v>649.04913685060387</v>
      </c>
      <c r="G31">
        <f t="shared" si="4"/>
        <v>48724.671482680322</v>
      </c>
      <c r="L31">
        <f>Input!J32</f>
        <v>18.498184000000037</v>
      </c>
      <c r="M31">
        <f t="shared" si="5"/>
        <v>11.166149142857194</v>
      </c>
      <c r="N31">
        <f t="shared" si="6"/>
        <v>17.897906993649613</v>
      </c>
      <c r="O31">
        <f t="shared" si="7"/>
        <v>0.36033248435302739</v>
      </c>
      <c r="P31">
        <f t="shared" si="8"/>
        <v>71.285631727549131</v>
      </c>
    </row>
    <row r="32" spans="1:35" x14ac:dyDescent="0.25">
      <c r="A32">
        <f>Input!G33</f>
        <v>150</v>
      </c>
      <c r="B32">
        <f t="shared" si="1"/>
        <v>29</v>
      </c>
      <c r="C32" s="4">
        <f>Input!I33</f>
        <v>1330.2109517142858</v>
      </c>
      <c r="D32">
        <f t="shared" si="2"/>
        <v>352.47407728571432</v>
      </c>
      <c r="E32">
        <f t="shared" si="0"/>
        <v>369.98569605942055</v>
      </c>
      <c r="F32">
        <f t="shared" si="3"/>
        <v>306.65679207562056</v>
      </c>
      <c r="G32">
        <f t="shared" si="4"/>
        <v>44115.578511081876</v>
      </c>
      <c r="L32">
        <f>Input!J33</f>
        <v>18.664391999999907</v>
      </c>
      <c r="M32">
        <f t="shared" si="5"/>
        <v>11.332357142857063</v>
      </c>
      <c r="N32">
        <f t="shared" si="6"/>
        <v>18.165968922322566</v>
      </c>
      <c r="O32">
        <f t="shared" si="7"/>
        <v>0.24842556436135255</v>
      </c>
      <c r="P32">
        <f t="shared" si="8"/>
        <v>75.884026553567338</v>
      </c>
    </row>
    <row r="33" spans="1:16" x14ac:dyDescent="0.25">
      <c r="A33">
        <f>Input!G34</f>
        <v>151</v>
      </c>
      <c r="B33">
        <f t="shared" si="1"/>
        <v>30</v>
      </c>
      <c r="C33" s="4">
        <f>Input!I34</f>
        <v>1348.3880522857144</v>
      </c>
      <c r="D33">
        <f t="shared" si="2"/>
        <v>370.6511778571429</v>
      </c>
      <c r="E33">
        <f t="shared" si="0"/>
        <v>380.95531908439352</v>
      </c>
      <c r="F33">
        <f t="shared" si="3"/>
        <v>106.17532643112601</v>
      </c>
      <c r="G33">
        <f t="shared" si="4"/>
        <v>39627.855777976649</v>
      </c>
      <c r="L33">
        <f>Input!J34</f>
        <v>18.177100571428582</v>
      </c>
      <c r="M33">
        <f t="shared" si="5"/>
        <v>10.845065714285738</v>
      </c>
      <c r="N33">
        <f t="shared" si="6"/>
        <v>18.43799911234246</v>
      </c>
      <c r="O33">
        <f t="shared" si="7"/>
        <v>6.8068048650990587E-2</v>
      </c>
      <c r="P33">
        <f t="shared" si="8"/>
        <v>80.697415192043593</v>
      </c>
    </row>
    <row r="34" spans="1:16" x14ac:dyDescent="0.25">
      <c r="A34">
        <f>Input!G35</f>
        <v>152</v>
      </c>
      <c r="B34">
        <f t="shared" si="1"/>
        <v>31</v>
      </c>
      <c r="C34" s="4">
        <f>Input!I35</f>
        <v>1366.8484618571431</v>
      </c>
      <c r="D34">
        <f t="shared" si="2"/>
        <v>389.11158742857162</v>
      </c>
      <c r="E34">
        <f t="shared" si="0"/>
        <v>392.19890955717665</v>
      </c>
      <c r="F34">
        <f t="shared" si="3"/>
        <v>9.5315579257742549</v>
      </c>
      <c r="G34">
        <f t="shared" si="4"/>
        <v>35277.807990029607</v>
      </c>
      <c r="L34">
        <f>Input!J35</f>
        <v>18.460409571428727</v>
      </c>
      <c r="M34">
        <f t="shared" si="5"/>
        <v>11.128374714285883</v>
      </c>
      <c r="N34">
        <f t="shared" si="6"/>
        <v>18.713883854911735</v>
      </c>
      <c r="O34">
        <f t="shared" si="7"/>
        <v>6.4249212387224489E-2</v>
      </c>
      <c r="P34">
        <f t="shared" si="8"/>
        <v>85.730168878504458</v>
      </c>
    </row>
    <row r="35" spans="1:16" x14ac:dyDescent="0.25">
      <c r="A35">
        <f>Input!G36</f>
        <v>153</v>
      </c>
      <c r="B35">
        <f t="shared" si="1"/>
        <v>32</v>
      </c>
      <c r="C35" s="4">
        <f>Input!I36</f>
        <v>1385.6299548571426</v>
      </c>
      <c r="D35">
        <f t="shared" si="2"/>
        <v>407.89308042857112</v>
      </c>
      <c r="E35">
        <f t="shared" ref="E35:E66" si="9">(_Ac/(1+EXP(-1*(B35-_Muc)/_sc)))</f>
        <v>403.72026007412762</v>
      </c>
      <c r="F35">
        <f t="shared" si="3"/>
        <v>17.412429710457992</v>
      </c>
      <c r="G35">
        <f t="shared" si="4"/>
        <v>31082.580110949464</v>
      </c>
      <c r="L35">
        <f>Input!J36</f>
        <v>18.7814929999995</v>
      </c>
      <c r="M35">
        <f t="shared" si="5"/>
        <v>11.449458142856656</v>
      </c>
      <c r="N35">
        <f t="shared" ref="N35:N66" si="10">_Ac*EXP(-1*(B35-_Muc)/_sc)*(1/_sc)*(1/(1+EXP(-1*(B35-_Muc)/_sc))^2)+$L$3</f>
        <v>18.993497157691252</v>
      </c>
      <c r="O35">
        <f t="shared" si="7"/>
        <v>4.4945762878589042E-2</v>
      </c>
      <c r="P35">
        <f t="shared" si="8"/>
        <v>90.986264471295058</v>
      </c>
    </row>
    <row r="36" spans="1:16" x14ac:dyDescent="0.25">
      <c r="A36">
        <f>Input!G37</f>
        <v>154</v>
      </c>
      <c r="B36">
        <f t="shared" si="1"/>
        <v>33</v>
      </c>
      <c r="C36" s="4">
        <f>Input!I37</f>
        <v>1404.4983292857141</v>
      </c>
      <c r="D36">
        <f t="shared" si="2"/>
        <v>426.76145485714267</v>
      </c>
      <c r="E36">
        <f t="shared" si="9"/>
        <v>415.52303093611982</v>
      </c>
      <c r="F36">
        <f t="shared" si="3"/>
        <v>126.30217222861845</v>
      </c>
      <c r="G36">
        <f t="shared" si="4"/>
        <v>27060.168915126069</v>
      </c>
      <c r="L36">
        <f>Input!J37</f>
        <v>18.868374428571542</v>
      </c>
      <c r="M36">
        <f t="shared" si="5"/>
        <v>11.536339571428698</v>
      </c>
      <c r="N36">
        <f t="shared" si="10"/>
        <v>19.276700359470844</v>
      </c>
      <c r="O36">
        <f t="shared" si="7"/>
        <v>0.16673006584478167</v>
      </c>
      <c r="P36">
        <f t="shared" si="8"/>
        <v>96.469233455181509</v>
      </c>
    </row>
    <row r="37" spans="1:16" x14ac:dyDescent="0.25">
      <c r="A37">
        <f>Input!G38</f>
        <v>155</v>
      </c>
      <c r="B37">
        <f t="shared" si="1"/>
        <v>34</v>
      </c>
      <c r="C37" s="4">
        <f>Input!I38</f>
        <v>1423.0947270000001</v>
      </c>
      <c r="D37">
        <f t="shared" si="2"/>
        <v>445.35785257142868</v>
      </c>
      <c r="E37">
        <f t="shared" si="9"/>
        <v>427.61073729558518</v>
      </c>
      <c r="F37">
        <f t="shared" si="3"/>
        <v>314.96010061407765</v>
      </c>
      <c r="G37">
        <f t="shared" si="4"/>
        <v>23229.432126137061</v>
      </c>
      <c r="L37">
        <f>Input!J38</f>
        <v>18.596397714286013</v>
      </c>
      <c r="M37">
        <f t="shared" si="5"/>
        <v>11.264362857143169</v>
      </c>
      <c r="N37">
        <f t="shared" si="10"/>
        <v>19.563341765767269</v>
      </c>
      <c r="O37">
        <f t="shared" si="7"/>
        <v>0.93498079869498663</v>
      </c>
      <c r="P37">
        <f t="shared" si="8"/>
        <v>102.18210902007642</v>
      </c>
    </row>
    <row r="38" spans="1:16" x14ac:dyDescent="0.25">
      <c r="A38">
        <f>Input!G39</f>
        <v>156</v>
      </c>
      <c r="B38">
        <f t="shared" si="1"/>
        <v>35</v>
      </c>
      <c r="C38" s="4">
        <f>Input!I39</f>
        <v>1441.577801285714</v>
      </c>
      <c r="D38">
        <f t="shared" si="2"/>
        <v>463.84092685714256</v>
      </c>
      <c r="E38">
        <f t="shared" si="9"/>
        <v>439.98673595104361</v>
      </c>
      <c r="F38">
        <f t="shared" si="3"/>
        <v>569.02242378461381</v>
      </c>
      <c r="G38">
        <f t="shared" si="4"/>
        <v>19610.094886862546</v>
      </c>
      <c r="L38">
        <f>Input!J39</f>
        <v>18.483074285713883</v>
      </c>
      <c r="M38">
        <f t="shared" si="5"/>
        <v>11.151039428571039</v>
      </c>
      <c r="N38">
        <f t="shared" si="10"/>
        <v>19.853256308782409</v>
      </c>
      <c r="O38">
        <f t="shared" si="7"/>
        <v>1.8773987763401598</v>
      </c>
      <c r="P38">
        <f t="shared" si="8"/>
        <v>108.12737143711507</v>
      </c>
    </row>
    <row r="39" spans="1:16" x14ac:dyDescent="0.25">
      <c r="A39">
        <f>Input!G40</f>
        <v>157</v>
      </c>
      <c r="B39">
        <f t="shared" si="1"/>
        <v>36</v>
      </c>
      <c r="C39" s="4">
        <f>Input!I40</f>
        <v>1459.9702167142857</v>
      </c>
      <c r="D39">
        <f t="shared" si="2"/>
        <v>482.23334228571423</v>
      </c>
      <c r="E39">
        <f t="shared" si="9"/>
        <v>452.65421181525369</v>
      </c>
      <c r="F39">
        <f t="shared" si="3"/>
        <v>874.92495938852721</v>
      </c>
      <c r="G39">
        <f t="shared" si="4"/>
        <v>16222.753301980172</v>
      </c>
      <c r="L39">
        <f>Input!J40</f>
        <v>18.392415428571667</v>
      </c>
      <c r="M39">
        <f t="shared" si="5"/>
        <v>11.060380571428823</v>
      </c>
      <c r="N39">
        <f t="shared" si="10"/>
        <v>20.146265235294983</v>
      </c>
      <c r="O39">
        <f t="shared" si="7"/>
        <v>3.075989144543414</v>
      </c>
      <c r="P39">
        <f t="shared" si="8"/>
        <v>114.30689199523516</v>
      </c>
    </row>
    <row r="40" spans="1:16" x14ac:dyDescent="0.25">
      <c r="A40">
        <f>Input!G41</f>
        <v>158</v>
      </c>
      <c r="B40">
        <f t="shared" si="1"/>
        <v>37</v>
      </c>
      <c r="C40" s="4">
        <f>Input!I41</f>
        <v>1478.536394857143</v>
      </c>
      <c r="D40">
        <f t="shared" si="2"/>
        <v>500.79952042857155</v>
      </c>
      <c r="E40">
        <f t="shared" si="9"/>
        <v>465.61616408675792</v>
      </c>
      <c r="F40">
        <f t="shared" si="3"/>
        <v>1237.8685634750377</v>
      </c>
      <c r="G40">
        <f t="shared" si="4"/>
        <v>13088.874789197456</v>
      </c>
      <c r="L40">
        <f>Input!J41</f>
        <v>18.566178142857325</v>
      </c>
      <c r="M40">
        <f t="shared" si="5"/>
        <v>11.234143285714481</v>
      </c>
      <c r="N40">
        <f t="shared" si="10"/>
        <v>20.442175826183529</v>
      </c>
      <c r="O40">
        <f t="shared" si="7"/>
        <v>3.5193673078452861</v>
      </c>
      <c r="P40">
        <f t="shared" si="8"/>
        <v>120.72187580406167</v>
      </c>
    </row>
    <row r="41" spans="1:16" x14ac:dyDescent="0.25">
      <c r="A41">
        <f>Input!G42</f>
        <v>159</v>
      </c>
      <c r="B41">
        <f t="shared" si="1"/>
        <v>38</v>
      </c>
      <c r="C41" s="4">
        <f>Input!I42</f>
        <v>1497.1781221428571</v>
      </c>
      <c r="D41">
        <f t="shared" si="2"/>
        <v>519.44124771428562</v>
      </c>
      <c r="E41">
        <f t="shared" si="9"/>
        <v>478.87539215834829</v>
      </c>
      <c r="F41">
        <f t="shared" si="3"/>
        <v>1645.5886369851717</v>
      </c>
      <c r="G41">
        <f t="shared" si="4"/>
        <v>10230.794972934415</v>
      </c>
      <c r="L41">
        <f>Input!J42</f>
        <v>18.641727285714069</v>
      </c>
      <c r="M41">
        <f t="shared" si="5"/>
        <v>11.309692428571225</v>
      </c>
      <c r="N41">
        <f t="shared" si="10"/>
        <v>20.740781151384684</v>
      </c>
      <c r="O41">
        <f t="shared" si="7"/>
        <v>4.4060271309867556</v>
      </c>
      <c r="P41">
        <f t="shared" si="8"/>
        <v>127.37280381289649</v>
      </c>
    </row>
    <row r="42" spans="1:16" x14ac:dyDescent="0.25">
      <c r="A42">
        <f>Input!G43</f>
        <v>160</v>
      </c>
      <c r="B42">
        <f t="shared" si="1"/>
        <v>39</v>
      </c>
      <c r="C42" s="4">
        <f>Input!I43</f>
        <v>1515.6536414285715</v>
      </c>
      <c r="D42">
        <f t="shared" si="2"/>
        <v>537.91676700000005</v>
      </c>
      <c r="E42">
        <f t="shared" si="9"/>
        <v>492.43448129982391</v>
      </c>
      <c r="F42">
        <f t="shared" si="3"/>
        <v>2068.6383125124466</v>
      </c>
      <c r="G42">
        <f t="shared" si="4"/>
        <v>7671.7108535185453</v>
      </c>
      <c r="L42">
        <f>Input!J43</f>
        <v>18.475519285714427</v>
      </c>
      <c r="M42">
        <f t="shared" si="5"/>
        <v>11.143484428571583</v>
      </c>
      <c r="N42">
        <f t="shared" si="10"/>
        <v>21.041859864175155</v>
      </c>
      <c r="O42">
        <f t="shared" si="7"/>
        <v>6.5861039646541464</v>
      </c>
      <c r="P42">
        <f t="shared" si="8"/>
        <v>134.25937444048785</v>
      </c>
    </row>
    <row r="43" spans="1:16" x14ac:dyDescent="0.25">
      <c r="A43">
        <f>Input!G44</f>
        <v>161</v>
      </c>
      <c r="B43">
        <f t="shared" si="1"/>
        <v>40</v>
      </c>
      <c r="C43" s="4">
        <f>Input!I44</f>
        <v>1534.3973598571429</v>
      </c>
      <c r="D43">
        <f t="shared" si="2"/>
        <v>556.66048542857141</v>
      </c>
      <c r="E43">
        <f t="shared" si="9"/>
        <v>506.29578815633744</v>
      </c>
      <c r="F43">
        <f t="shared" si="3"/>
        <v>2536.6027313237719</v>
      </c>
      <c r="G43">
        <f t="shared" si="4"/>
        <v>5435.6699865188684</v>
      </c>
      <c r="L43">
        <f>Input!J44</f>
        <v>18.743718428571356</v>
      </c>
      <c r="M43">
        <f t="shared" si="5"/>
        <v>11.411683571428512</v>
      </c>
      <c r="N43">
        <f t="shared" si="10"/>
        <v>21.345176038725942</v>
      </c>
      <c r="O43">
        <f t="shared" si="7"/>
        <v>6.7675816974312113</v>
      </c>
      <c r="P43">
        <f t="shared" si="8"/>
        <v>141.38044525548364</v>
      </c>
    </row>
    <row r="44" spans="1:16" x14ac:dyDescent="0.25">
      <c r="A44">
        <f>Input!G45</f>
        <v>162</v>
      </c>
      <c r="B44">
        <f t="shared" si="1"/>
        <v>41</v>
      </c>
      <c r="C44" s="4">
        <f>Input!I45</f>
        <v>1553.6283697142858</v>
      </c>
      <c r="D44">
        <f t="shared" si="2"/>
        <v>575.89149528571431</v>
      </c>
      <c r="E44">
        <f t="shared" si="9"/>
        <v>520.46142610758795</v>
      </c>
      <c r="F44">
        <f t="shared" si="3"/>
        <v>3072.492569091874</v>
      </c>
      <c r="G44">
        <f t="shared" si="4"/>
        <v>3547.5554108514402</v>
      </c>
      <c r="L44">
        <f>Input!J45</f>
        <v>19.231009857142908</v>
      </c>
      <c r="M44">
        <f t="shared" si="5"/>
        <v>11.898975000000064</v>
      </c>
      <c r="N44">
        <f t="shared" si="10"/>
        <v>21.650479054909265</v>
      </c>
      <c r="O44">
        <f t="shared" si="7"/>
        <v>5.8538311989401812</v>
      </c>
      <c r="P44">
        <f t="shared" si="8"/>
        <v>148.73397519242337</v>
      </c>
    </row>
    <row r="45" spans="1:16" x14ac:dyDescent="0.25">
      <c r="A45">
        <f>Input!G46</f>
        <v>163</v>
      </c>
      <c r="B45">
        <f t="shared" si="1"/>
        <v>42</v>
      </c>
      <c r="C45" s="4">
        <f>Input!I46</f>
        <v>1572.8102727142857</v>
      </c>
      <c r="D45">
        <f t="shared" si="2"/>
        <v>595.07339828571423</v>
      </c>
      <c r="E45">
        <f t="shared" si="9"/>
        <v>534.93325053710907</v>
      </c>
      <c r="F45">
        <f t="shared" si="3"/>
        <v>3616.8373712240582</v>
      </c>
      <c r="G45">
        <f t="shared" si="4"/>
        <v>2033.0660709483025</v>
      </c>
      <c r="L45">
        <f>Input!J46</f>
        <v>19.18190299999992</v>
      </c>
      <c r="M45">
        <f t="shared" si="5"/>
        <v>11.849868142857076</v>
      </c>
      <c r="N45">
        <f t="shared" si="10"/>
        <v>21.957503534340084</v>
      </c>
      <c r="O45">
        <f t="shared" si="7"/>
        <v>7.7039583262294036</v>
      </c>
      <c r="P45">
        <f t="shared" si="8"/>
        <v>156.31696783212104</v>
      </c>
    </row>
    <row r="46" spans="1:16" x14ac:dyDescent="0.25">
      <c r="A46">
        <f>Input!G47</f>
        <v>164</v>
      </c>
      <c r="B46">
        <f t="shared" si="1"/>
        <v>43</v>
      </c>
      <c r="C46" s="4">
        <f>Input!I47</f>
        <v>1591.8146354285714</v>
      </c>
      <c r="D46">
        <f t="shared" si="2"/>
        <v>614.0777609999999</v>
      </c>
      <c r="E46">
        <f t="shared" si="9"/>
        <v>549.71284406486166</v>
      </c>
      <c r="F46">
        <f t="shared" si="3"/>
        <v>4142.842532067245</v>
      </c>
      <c r="G46">
        <f t="shared" si="4"/>
        <v>918.69248780870441</v>
      </c>
      <c r="L46">
        <f>Input!J47</f>
        <v>19.004362714285662</v>
      </c>
      <c r="M46">
        <f t="shared" si="5"/>
        <v>11.672327857142818</v>
      </c>
      <c r="N46">
        <f t="shared" si="10"/>
        <v>22.265969331601124</v>
      </c>
      <c r="O46">
        <f t="shared" si="7"/>
        <v>10.638077726116007</v>
      </c>
      <c r="P46">
        <f t="shared" si="8"/>
        <v>164.1254163175511</v>
      </c>
    </row>
    <row r="47" spans="1:16" x14ac:dyDescent="0.25">
      <c r="A47">
        <f>Input!G48</f>
        <v>165</v>
      </c>
      <c r="B47">
        <f t="shared" si="1"/>
        <v>44</v>
      </c>
      <c r="C47" s="4">
        <f>Input!I48</f>
        <v>1611.4460552857142</v>
      </c>
      <c r="D47">
        <f t="shared" si="2"/>
        <v>633.70918085714277</v>
      </c>
      <c r="E47">
        <f t="shared" si="9"/>
        <v>564.80150180026556</v>
      </c>
      <c r="F47">
        <f t="shared" si="3"/>
        <v>4748.268233005595</v>
      </c>
      <c r="G47">
        <f t="shared" si="4"/>
        <v>231.6874463357664</v>
      </c>
      <c r="L47">
        <f>Input!J48</f>
        <v>19.631419857142873</v>
      </c>
      <c r="M47">
        <f t="shared" si="5"/>
        <v>12.299385000000029</v>
      </c>
      <c r="N47">
        <f t="shared" si="10"/>
        <v>22.575581584530621</v>
      </c>
      <c r="O47">
        <f t="shared" si="7"/>
        <v>8.6680882770148067</v>
      </c>
      <c r="P47">
        <f t="shared" si="8"/>
        <v>172.15425051605428</v>
      </c>
    </row>
    <row r="48" spans="1:16" x14ac:dyDescent="0.25">
      <c r="A48">
        <f>Input!G49</f>
        <v>166</v>
      </c>
      <c r="B48">
        <f t="shared" si="1"/>
        <v>45</v>
      </c>
      <c r="C48" s="4">
        <f>Input!I49</f>
        <v>1631.0548102857142</v>
      </c>
      <c r="D48">
        <f t="shared" si="2"/>
        <v>653.31793585714274</v>
      </c>
      <c r="E48">
        <f t="shared" si="9"/>
        <v>580.20021667662445</v>
      </c>
      <c r="F48">
        <f t="shared" si="3"/>
        <v>5346.2008581611326</v>
      </c>
      <c r="G48">
        <f t="shared" si="4"/>
        <v>3.1482185338722275E-2</v>
      </c>
      <c r="L48">
        <f>Input!J49</f>
        <v>19.608754999999974</v>
      </c>
      <c r="M48">
        <f t="shared" si="5"/>
        <v>12.27672014285713</v>
      </c>
      <c r="N48">
        <f t="shared" si="10"/>
        <v>22.88603082734214</v>
      </c>
      <c r="O48">
        <f t="shared" si="7"/>
        <v>10.740536848481277</v>
      </c>
      <c r="P48">
        <f t="shared" si="8"/>
        <v>180.39728707491437</v>
      </c>
    </row>
    <row r="49" spans="1:16" x14ac:dyDescent="0.25">
      <c r="A49">
        <f>Input!G50</f>
        <v>167</v>
      </c>
      <c r="B49">
        <f t="shared" si="1"/>
        <v>46</v>
      </c>
      <c r="C49" s="4">
        <f>Input!I50</f>
        <v>1651.1168597142857</v>
      </c>
      <c r="D49">
        <f t="shared" si="2"/>
        <v>673.37998528571427</v>
      </c>
      <c r="E49">
        <f t="shared" si="9"/>
        <v>595.90966493160317</v>
      </c>
      <c r="F49">
        <f t="shared" si="3"/>
        <v>6001.6505357686001</v>
      </c>
      <c r="G49">
        <f t="shared" si="4"/>
        <v>252.39297056767373</v>
      </c>
      <c r="L49">
        <f>Input!J50</f>
        <v>20.062049428571527</v>
      </c>
      <c r="M49">
        <f t="shared" si="5"/>
        <v>12.730014571428683</v>
      </c>
      <c r="N49">
        <f t="shared" si="10"/>
        <v>23.196993170193693</v>
      </c>
      <c r="O49">
        <f t="shared" si="7"/>
        <v>9.8278722631359869</v>
      </c>
      <c r="P49">
        <f t="shared" si="8"/>
        <v>188.84718304919306</v>
      </c>
    </row>
    <row r="50" spans="1:16" x14ac:dyDescent="0.25">
      <c r="A50">
        <f>Input!G51</f>
        <v>168</v>
      </c>
      <c r="B50">
        <f t="shared" si="1"/>
        <v>47</v>
      </c>
      <c r="C50" s="4">
        <f>Input!I51</f>
        <v>1670.7558344285715</v>
      </c>
      <c r="D50">
        <f t="shared" si="2"/>
        <v>693.01895999999999</v>
      </c>
      <c r="E50">
        <f t="shared" si="9"/>
        <v>611.93019180193289</v>
      </c>
      <c r="F50">
        <f t="shared" si="3"/>
        <v>6575.3883278798585</v>
      </c>
      <c r="G50">
        <f t="shared" si="4"/>
        <v>1018.0826421767299</v>
      </c>
      <c r="L50">
        <f>Input!J51</f>
        <v>19.638974714285723</v>
      </c>
      <c r="M50">
        <f t="shared" si="5"/>
        <v>12.306939857142879</v>
      </c>
      <c r="N50">
        <f t="shared" si="10"/>
        <v>23.508130548626117</v>
      </c>
      <c r="O50">
        <f t="shared" si="7"/>
        <v>14.970366870410306</v>
      </c>
      <c r="P50">
        <f t="shared" si="8"/>
        <v>197.49539380713964</v>
      </c>
    </row>
    <row r="51" spans="1:16" x14ac:dyDescent="0.25">
      <c r="A51">
        <f>Input!G52</f>
        <v>169</v>
      </c>
      <c r="B51">
        <f t="shared" si="1"/>
        <v>48</v>
      </c>
      <c r="C51" s="4">
        <f>Input!I52</f>
        <v>1689.8621882857144</v>
      </c>
      <c r="D51">
        <f t="shared" si="2"/>
        <v>712.12531385714294</v>
      </c>
      <c r="E51">
        <f t="shared" si="9"/>
        <v>628.26179750382221</v>
      </c>
      <c r="F51">
        <f t="shared" si="3"/>
        <v>7033.0893751436943</v>
      </c>
      <c r="G51">
        <f t="shared" si="4"/>
        <v>2327.0023777679799</v>
      </c>
      <c r="L51">
        <f>Input!J52</f>
        <v>19.106353857142949</v>
      </c>
      <c r="M51">
        <f t="shared" si="5"/>
        <v>11.774319000000105</v>
      </c>
      <c r="N51">
        <f t="shared" si="10"/>
        <v>23.819091046046548</v>
      </c>
      <c r="O51">
        <f t="shared" si="7"/>
        <v>22.209891811674996</v>
      </c>
      <c r="P51">
        <f t="shared" si="8"/>
        <v>206.33213593852363</v>
      </c>
    </row>
    <row r="52" spans="1:16" x14ac:dyDescent="0.25">
      <c r="A52">
        <f>Input!G53</f>
        <v>170</v>
      </c>
      <c r="B52">
        <f t="shared" si="1"/>
        <v>49</v>
      </c>
      <c r="C52" s="4">
        <f>Input!I53</f>
        <v>1709.1574147142858</v>
      </c>
      <c r="D52">
        <f t="shared" si="2"/>
        <v>731.42054028571431</v>
      </c>
      <c r="E52">
        <f t="shared" si="9"/>
        <v>644.90412357359185</v>
      </c>
      <c r="F52">
        <f t="shared" si="3"/>
        <v>7485.0903607056234</v>
      </c>
      <c r="G52">
        <f t="shared" si="4"/>
        <v>4209.5881629212845</v>
      </c>
      <c r="L52">
        <f>Input!J53</f>
        <v>19.295226428571368</v>
      </c>
      <c r="M52">
        <f t="shared" si="5"/>
        <v>11.963191571428524</v>
      </c>
      <c r="N52">
        <f t="shared" si="10"/>
        <v>24.129509292140444</v>
      </c>
      <c r="O52">
        <f t="shared" si="7"/>
        <v>23.370290804997623</v>
      </c>
      <c r="P52">
        <f t="shared" si="8"/>
        <v>215.34635590385238</v>
      </c>
    </row>
    <row r="53" spans="1:16" x14ac:dyDescent="0.25">
      <c r="A53">
        <f>Input!G54</f>
        <v>171</v>
      </c>
      <c r="B53">
        <f t="shared" si="1"/>
        <v>50</v>
      </c>
      <c r="C53" s="4">
        <f>Input!I54</f>
        <v>1728.2788784285715</v>
      </c>
      <c r="D53">
        <f t="shared" si="2"/>
        <v>750.54200400000002</v>
      </c>
      <c r="E53">
        <f t="shared" si="9"/>
        <v>661.85643964575843</v>
      </c>
      <c r="F53">
        <f t="shared" si="3"/>
        <v>7865.1293248303273</v>
      </c>
      <c r="G53">
        <f t="shared" si="4"/>
        <v>6696.7471182216814</v>
      </c>
      <c r="L53">
        <f>Input!J54</f>
        <v>19.12146371428571</v>
      </c>
      <c r="M53">
        <f t="shared" si="5"/>
        <v>11.789428857142866</v>
      </c>
      <c r="N53">
        <f t="shared" si="10"/>
        <v>24.439006939752886</v>
      </c>
      <c r="O53">
        <f t="shared" si="7"/>
        <v>28.27626595471186</v>
      </c>
      <c r="P53">
        <f t="shared" si="8"/>
        <v>224.52570516661535</v>
      </c>
    </row>
    <row r="54" spans="1:16" x14ac:dyDescent="0.25">
      <c r="A54">
        <f>Input!G55</f>
        <v>172</v>
      </c>
      <c r="B54">
        <f t="shared" si="1"/>
        <v>51</v>
      </c>
      <c r="C54" s="4">
        <f>Input!I55</f>
        <v>1746.595744714286</v>
      </c>
      <c r="D54">
        <f t="shared" si="2"/>
        <v>768.85887028571449</v>
      </c>
      <c r="E54">
        <f t="shared" si="9"/>
        <v>679.11763074814689</v>
      </c>
      <c r="F54">
        <f t="shared" si="3"/>
        <v>8053.4900737390853</v>
      </c>
      <c r="G54">
        <f t="shared" si="4"/>
        <v>9819.7885574325082</v>
      </c>
      <c r="L54">
        <f>Input!J55</f>
        <v>18.316866285714468</v>
      </c>
      <c r="M54">
        <f t="shared" si="5"/>
        <v>10.984831428571624</v>
      </c>
      <c r="N54">
        <f t="shared" si="10"/>
        <v>24.747193222387775</v>
      </c>
      <c r="O54">
        <f t="shared" si="7"/>
        <v>41.349104512506315</v>
      </c>
      <c r="P54">
        <f t="shared" si="8"/>
        <v>233.85652254551738</v>
      </c>
    </row>
    <row r="55" spans="1:16" x14ac:dyDescent="0.25">
      <c r="A55">
        <f>Input!G56</f>
        <v>173</v>
      </c>
      <c r="B55">
        <f t="shared" si="1"/>
        <v>52</v>
      </c>
      <c r="C55" s="4">
        <f>Input!I56</f>
        <v>1764.4064324285716</v>
      </c>
      <c r="D55">
        <f t="shared" si="2"/>
        <v>786.66955800000017</v>
      </c>
      <c r="E55">
        <f t="shared" si="9"/>
        <v>696.68618519554207</v>
      </c>
      <c r="F55">
        <f t="shared" si="3"/>
        <v>8097.0073812660894</v>
      </c>
      <c r="G55">
        <f t="shared" si="4"/>
        <v>13610.349067133033</v>
      </c>
      <c r="L55">
        <f>Input!J56</f>
        <v>17.810687714285677</v>
      </c>
      <c r="M55">
        <f t="shared" si="5"/>
        <v>10.478652857142833</v>
      </c>
      <c r="N55">
        <f t="shared" si="10"/>
        <v>25.053665594030534</v>
      </c>
      <c r="O55">
        <f t="shared" si="7"/>
        <v>52.460728566473293</v>
      </c>
      <c r="P55">
        <f t="shared" si="8"/>
        <v>243.32382450819023</v>
      </c>
    </row>
    <row r="56" spans="1:16" x14ac:dyDescent="0.25">
      <c r="A56">
        <f>Input!G57</f>
        <v>174</v>
      </c>
      <c r="B56">
        <f t="shared" si="1"/>
        <v>53</v>
      </c>
      <c r="C56" s="4">
        <f>Input!I57</f>
        <v>1781.1783207142857</v>
      </c>
      <c r="D56">
        <f t="shared" si="2"/>
        <v>803.44144628571428</v>
      </c>
      <c r="E56">
        <f t="shared" si="9"/>
        <v>714.56018316485199</v>
      </c>
      <c r="F56">
        <f t="shared" si="3"/>
        <v>7899.8789339599543</v>
      </c>
      <c r="G56">
        <f t="shared" si="4"/>
        <v>18100.311645599373</v>
      </c>
      <c r="L56">
        <f>Input!J57</f>
        <v>16.771888285714112</v>
      </c>
      <c r="M56">
        <f t="shared" si="5"/>
        <v>9.4398534285712685</v>
      </c>
      <c r="N56">
        <f t="shared" si="10"/>
        <v>25.358010452507774</v>
      </c>
      <c r="O56">
        <f t="shared" si="7"/>
        <v>73.721493863105479</v>
      </c>
      <c r="P56">
        <f t="shared" si="8"/>
        <v>252.91130410132328</v>
      </c>
    </row>
    <row r="57" spans="1:16" x14ac:dyDescent="0.25">
      <c r="A57">
        <f>Input!G58</f>
        <v>175</v>
      </c>
      <c r="B57">
        <f t="shared" si="1"/>
        <v>54</v>
      </c>
      <c r="C57" s="4">
        <f>Input!I58</f>
        <v>1797.572463857143</v>
      </c>
      <c r="D57">
        <f t="shared" si="2"/>
        <v>819.83558942857155</v>
      </c>
      <c r="E57">
        <f t="shared" si="9"/>
        <v>732.73728603570373</v>
      </c>
      <c r="F57">
        <f t="shared" si="3"/>
        <v>7586.1144539160496</v>
      </c>
      <c r="G57">
        <f t="shared" si="4"/>
        <v>23321.71898621587</v>
      </c>
      <c r="L57">
        <f>Input!J58</f>
        <v>16.394143142857274</v>
      </c>
      <c r="M57">
        <f t="shared" si="5"/>
        <v>9.0621082857144302</v>
      </c>
      <c r="N57">
        <f t="shared" si="10"/>
        <v>25.659803947057316</v>
      </c>
      <c r="O57">
        <f t="shared" si="7"/>
        <v>85.852470138488968</v>
      </c>
      <c r="P57">
        <f t="shared" si="8"/>
        <v>262.60133917384343</v>
      </c>
    </row>
    <row r="58" spans="1:16" x14ac:dyDescent="0.25">
      <c r="A58">
        <f>Input!G59</f>
        <v>176</v>
      </c>
      <c r="B58">
        <f t="shared" si="1"/>
        <v>55</v>
      </c>
      <c r="C58" s="4">
        <f>Input!I59</f>
        <v>1813.2413361428573</v>
      </c>
      <c r="D58">
        <f t="shared" si="2"/>
        <v>835.50446171428587</v>
      </c>
      <c r="E58">
        <f t="shared" si="9"/>
        <v>751.21472658077653</v>
      </c>
      <c r="F58">
        <f t="shared" si="3"/>
        <v>7104.7594488771583</v>
      </c>
      <c r="G58">
        <f t="shared" si="4"/>
        <v>29306.681041142318</v>
      </c>
      <c r="L58">
        <f>Input!J59</f>
        <v>15.668872285714315</v>
      </c>
      <c r="M58">
        <f t="shared" si="5"/>
        <v>8.3368374285714708</v>
      </c>
      <c r="N58">
        <f t="shared" si="10"/>
        <v>25.958612870195786</v>
      </c>
      <c r="O58">
        <f t="shared" si="7"/>
        <v>105.87876129592509</v>
      </c>
      <c r="P58">
        <f t="shared" si="8"/>
        <v>272.37501049914306</v>
      </c>
    </row>
    <row r="59" spans="1:16" x14ac:dyDescent="0.25">
      <c r="A59">
        <f>Input!G60</f>
        <v>177</v>
      </c>
      <c r="B59">
        <f t="shared" si="1"/>
        <v>56</v>
      </c>
      <c r="C59" s="4">
        <f>Input!I60</f>
        <v>1828.1773827142858</v>
      </c>
      <c r="D59">
        <f t="shared" si="2"/>
        <v>850.44050828571437</v>
      </c>
      <c r="E59">
        <f t="shared" si="9"/>
        <v>769.98930008995171</v>
      </c>
      <c r="F59">
        <f t="shared" si="3"/>
        <v>6472.3969001579489</v>
      </c>
      <c r="G59">
        <f t="shared" si="4"/>
        <v>36087.277053992162</v>
      </c>
      <c r="L59">
        <f>Input!J60</f>
        <v>14.936046571428506</v>
      </c>
      <c r="M59">
        <f t="shared" si="5"/>
        <v>7.6040117142856616</v>
      </c>
      <c r="N59">
        <f t="shared" si="10"/>
        <v>26.253995633342562</v>
      </c>
      <c r="O59">
        <f t="shared" si="7"/>
        <v>128.09597096808128</v>
      </c>
      <c r="P59">
        <f t="shared" si="8"/>
        <v>282.21213033906974</v>
      </c>
    </row>
    <row r="60" spans="1:16" x14ac:dyDescent="0.25">
      <c r="A60">
        <f>Input!G61</f>
        <v>178</v>
      </c>
      <c r="B60">
        <f t="shared" si="1"/>
        <v>57</v>
      </c>
      <c r="C60" s="4">
        <f>Input!I61</f>
        <v>1842.3579387142856</v>
      </c>
      <c r="D60">
        <f t="shared" si="2"/>
        <v>864.62106428571417</v>
      </c>
      <c r="E60">
        <f t="shared" si="9"/>
        <v>789.05735651149234</v>
      </c>
      <c r="F60">
        <f t="shared" si="3"/>
        <v>5709.8739325879915</v>
      </c>
      <c r="G60">
        <f t="shared" si="4"/>
        <v>43695.452305496285</v>
      </c>
      <c r="L60">
        <f>Input!J61</f>
        <v>14.180555999999797</v>
      </c>
      <c r="M60">
        <f t="shared" si="5"/>
        <v>6.8485211428569528</v>
      </c>
      <c r="N60">
        <f t="shared" si="10"/>
        <v>26.545503324991593</v>
      </c>
      <c r="O60">
        <f t="shared" si="7"/>
        <v>152.89192234982178</v>
      </c>
      <c r="P60">
        <f t="shared" si="8"/>
        <v>292.09128191627423</v>
      </c>
    </row>
    <row r="61" spans="1:16" x14ac:dyDescent="0.25">
      <c r="A61">
        <f>Input!G62</f>
        <v>179</v>
      </c>
      <c r="B61">
        <f t="shared" si="1"/>
        <v>58</v>
      </c>
      <c r="C61" s="4">
        <f>Input!I62</f>
        <v>1855.9718769999999</v>
      </c>
      <c r="D61">
        <f t="shared" si="2"/>
        <v>878.23500257142848</v>
      </c>
      <c r="E61">
        <f t="shared" si="9"/>
        <v>808.41479369190051</v>
      </c>
      <c r="F61">
        <f t="shared" si="3"/>
        <v>4874.8615679809163</v>
      </c>
      <c r="G61">
        <f t="shared" si="4"/>
        <v>52162.909873058496</v>
      </c>
      <c r="L61">
        <f>Input!J62</f>
        <v>13.613938285714312</v>
      </c>
      <c r="M61">
        <f t="shared" si="5"/>
        <v>6.2819034285714679</v>
      </c>
      <c r="N61">
        <f t="shared" si="10"/>
        <v>26.832680849521296</v>
      </c>
      <c r="O61">
        <f t="shared" si="7"/>
        <v>174.73515496820244</v>
      </c>
      <c r="P61">
        <f t="shared" si="8"/>
        <v>301.98987017264</v>
      </c>
    </row>
    <row r="62" spans="1:16" x14ac:dyDescent="0.25">
      <c r="A62">
        <f>Input!G63</f>
        <v>180</v>
      </c>
      <c r="B62">
        <f t="shared" si="1"/>
        <v>59</v>
      </c>
      <c r="C62" s="4">
        <f>Input!I63</f>
        <v>1868.9285385714286</v>
      </c>
      <c r="D62">
        <f t="shared" si="2"/>
        <v>891.19166414285712</v>
      </c>
      <c r="E62">
        <f t="shared" si="9"/>
        <v>828.05705179383676</v>
      </c>
      <c r="F62">
        <f t="shared" si="3"/>
        <v>3985.9792764610738</v>
      </c>
      <c r="G62">
        <f t="shared" si="4"/>
        <v>61520.99776322551</v>
      </c>
      <c r="L62">
        <f>Input!J63</f>
        <v>12.95666157142864</v>
      </c>
      <c r="M62">
        <f t="shared" si="5"/>
        <v>5.624626714285796</v>
      </c>
      <c r="N62">
        <f t="shared" si="10"/>
        <v>27.115068144003487</v>
      </c>
      <c r="O62">
        <f t="shared" si="7"/>
        <v>200.46047667433064</v>
      </c>
      <c r="P62">
        <f t="shared" si="8"/>
        <v>311.8841840902171</v>
      </c>
    </row>
    <row r="63" spans="1:16" x14ac:dyDescent="0.25">
      <c r="A63">
        <f>Input!G64</f>
        <v>181</v>
      </c>
      <c r="B63">
        <f t="shared" si="1"/>
        <v>60</v>
      </c>
      <c r="C63" s="4">
        <f>Input!I64</f>
        <v>1881.484790142857</v>
      </c>
      <c r="D63">
        <f t="shared" si="2"/>
        <v>903.74791571428557</v>
      </c>
      <c r="E63">
        <f t="shared" si="9"/>
        <v>847.9791089684652</v>
      </c>
      <c r="F63">
        <f t="shared" si="3"/>
        <v>3110.1598058526597</v>
      </c>
      <c r="G63">
        <f t="shared" si="4"/>
        <v>71800.591834786843</v>
      </c>
      <c r="L63">
        <f>Input!J64</f>
        <v>12.556251571428447</v>
      </c>
      <c r="M63">
        <f t="shared" si="5"/>
        <v>5.2242167142856033</v>
      </c>
      <c r="N63">
        <f t="shared" si="10"/>
        <v>27.392201469621234</v>
      </c>
      <c r="O63">
        <f t="shared" si="7"/>
        <v>220.10540938168657</v>
      </c>
      <c r="P63">
        <f t="shared" si="8"/>
        <v>321.74947073794795</v>
      </c>
    </row>
    <row r="64" spans="1:16" x14ac:dyDescent="0.25">
      <c r="A64">
        <f>Input!G65</f>
        <v>182</v>
      </c>
      <c r="B64">
        <f t="shared" si="1"/>
        <v>61</v>
      </c>
      <c r="C64" s="4">
        <f>Input!I65</f>
        <v>1893.6746288571428</v>
      </c>
      <c r="D64">
        <f t="shared" si="2"/>
        <v>915.93775442857134</v>
      </c>
      <c r="E64">
        <f t="shared" si="9"/>
        <v>868.17547835482446</v>
      </c>
      <c r="F64">
        <f t="shared" si="3"/>
        <v>2281.2350157448132</v>
      </c>
      <c r="G64">
        <f t="shared" si="4"/>
        <v>83031.974988844464</v>
      </c>
      <c r="L64">
        <f>Input!J65</f>
        <v>12.18983871428577</v>
      </c>
      <c r="M64">
        <f t="shared" si="5"/>
        <v>4.8578038571429261</v>
      </c>
      <c r="N64">
        <f t="shared" si="10"/>
        <v>27.663614773540264</v>
      </c>
      <c r="O64">
        <f t="shared" si="7"/>
        <v>239.43774553195752</v>
      </c>
      <c r="P64">
        <f t="shared" si="8"/>
        <v>331.56002108337805</v>
      </c>
    </row>
    <row r="65" spans="1:16" x14ac:dyDescent="0.25">
      <c r="A65">
        <f>Input!G66</f>
        <v>183</v>
      </c>
      <c r="B65">
        <f t="shared" si="1"/>
        <v>62</v>
      </c>
      <c r="C65" s="4">
        <f>Input!I66</f>
        <v>1906.0004558571429</v>
      </c>
      <c r="D65">
        <f t="shared" si="2"/>
        <v>928.26358142857146</v>
      </c>
      <c r="E65">
        <f t="shared" si="9"/>
        <v>888.64020647427321</v>
      </c>
      <c r="F65">
        <f t="shared" si="3"/>
        <v>1570.0118427689092</v>
      </c>
      <c r="G65">
        <f t="shared" si="4"/>
        <v>95244.713160025858</v>
      </c>
      <c r="L65">
        <f>Input!J66</f>
        <v>12.325827000000118</v>
      </c>
      <c r="M65">
        <f t="shared" si="5"/>
        <v>4.9937921428572736</v>
      </c>
      <c r="N65">
        <f t="shared" si="10"/>
        <v>27.928841116307083</v>
      </c>
      <c r="O65">
        <f t="shared" si="7"/>
        <v>243.45404951367445</v>
      </c>
      <c r="P65">
        <f t="shared" si="8"/>
        <v>341.28926747467114</v>
      </c>
    </row>
    <row r="66" spans="1:16" x14ac:dyDescent="0.25">
      <c r="A66">
        <f>Input!G67</f>
        <v>184</v>
      </c>
      <c r="B66">
        <f t="shared" si="1"/>
        <v>63</v>
      </c>
      <c r="C66" s="4">
        <f>Input!I67</f>
        <v>1918.5718172857141</v>
      </c>
      <c r="D66">
        <f t="shared" si="2"/>
        <v>940.83494285714266</v>
      </c>
      <c r="E66">
        <f t="shared" si="9"/>
        <v>909.36687308275771</v>
      </c>
      <c r="F66">
        <f t="shared" si="3"/>
        <v>990.23941532556012</v>
      </c>
      <c r="G66">
        <f t="shared" si="4"/>
        <v>108467.52869932544</v>
      </c>
      <c r="L66">
        <f>Input!J67</f>
        <v>12.571361428571208</v>
      </c>
      <c r="M66">
        <f t="shared" si="5"/>
        <v>5.2393265714283643</v>
      </c>
      <c r="N66">
        <f t="shared" si="10"/>
        <v>28.187414159078134</v>
      </c>
      <c r="O66">
        <f t="shared" si="7"/>
        <v>243.86110288197281</v>
      </c>
      <c r="P66">
        <f t="shared" si="8"/>
        <v>350.9098925560499</v>
      </c>
    </row>
    <row r="67" spans="1:16" x14ac:dyDescent="0.25">
      <c r="A67">
        <f>Input!G68</f>
        <v>185</v>
      </c>
      <c r="B67">
        <f t="shared" si="1"/>
        <v>64</v>
      </c>
      <c r="C67" s="4">
        <f>Input!I68</f>
        <v>1931.4264875714289</v>
      </c>
      <c r="D67">
        <f t="shared" si="2"/>
        <v>953.68961314285741</v>
      </c>
      <c r="E67">
        <f t="shared" ref="E67:E83" si="11">(_Ac/(1+EXP(-1*(B67-_Muc)/_sc)))</f>
        <v>930.34859253756508</v>
      </c>
      <c r="F67">
        <f t="shared" si="3"/>
        <v>544.80324289668101</v>
      </c>
      <c r="G67">
        <f t="shared" si="4"/>
        <v>122728.17179304139</v>
      </c>
      <c r="L67">
        <f>Input!J68</f>
        <v>12.854670285714747</v>
      </c>
      <c r="M67">
        <f t="shared" si="5"/>
        <v>5.5226354285719026</v>
      </c>
      <c r="N67">
        <f t="shared" ref="N67:N83" si="12">_Ac*EXP(-1*(B67-_Muc)/_sc)*(1/_sc)*(1/(1+EXP(-1*(B67-_Muc)/_sc))^2)+$L$3</f>
        <v>28.438869704227461</v>
      </c>
      <c r="O67">
        <f t="shared" si="7"/>
        <v>242.86727151597202</v>
      </c>
      <c r="P67">
        <f t="shared" si="8"/>
        <v>360.39394923102356</v>
      </c>
    </row>
    <row r="68" spans="1:16" x14ac:dyDescent="0.25">
      <c r="A68">
        <f>Input!G69</f>
        <v>186</v>
      </c>
      <c r="B68">
        <f t="shared" ref="B68:B84" si="13">A68-$A$3</f>
        <v>65</v>
      </c>
      <c r="C68" s="4">
        <f>Input!I69</f>
        <v>1945.0555355714284</v>
      </c>
      <c r="D68">
        <f t="shared" ref="D68:D83" si="14">C68-$C$3</f>
        <v>967.31866114285697</v>
      </c>
      <c r="E68">
        <f t="shared" si="11"/>
        <v>951.57801672841026</v>
      </c>
      <c r="F68">
        <f t="shared" ref="F68:F83" si="15">(D68-E68)^2</f>
        <v>247.76788658205228</v>
      </c>
      <c r="G68">
        <f t="shared" ref="G68:G83" si="16">(E68-$H$4)^2</f>
        <v>138053.29061313797</v>
      </c>
      <c r="L68">
        <f>Input!J69</f>
        <v>13.629047999999557</v>
      </c>
      <c r="M68">
        <f t="shared" ref="M68:M83" si="17">L68-$L$3</f>
        <v>6.2970131428567129</v>
      </c>
      <c r="N68">
        <f t="shared" si="12"/>
        <v>28.682747282145655</v>
      </c>
      <c r="O68">
        <f t="shared" ref="O68:O83" si="18">(L68-N68)^2</f>
        <v>226.61386207728597</v>
      </c>
      <c r="P68">
        <f t="shared" ref="P68:P83" si="19">(N68-$Q$4)^2</f>
        <v>369.71299113446588</v>
      </c>
    </row>
    <row r="69" spans="1:16" x14ac:dyDescent="0.25">
      <c r="A69">
        <f>Input!G70</f>
        <v>187</v>
      </c>
      <c r="B69">
        <f t="shared" si="13"/>
        <v>66</v>
      </c>
      <c r="C69" s="4">
        <f>Input!I70</f>
        <v>1959.3607475714284</v>
      </c>
      <c r="D69">
        <f t="shared" si="14"/>
        <v>981.62387314285695</v>
      </c>
      <c r="E69">
        <f t="shared" si="11"/>
        <v>973.04733961515706</v>
      </c>
      <c r="F69">
        <f t="shared" si="15"/>
        <v>73.556927351760393</v>
      </c>
      <c r="G69">
        <f t="shared" si="16"/>
        <v>154468.3009412697</v>
      </c>
      <c r="L69">
        <f>Input!J70</f>
        <v>14.305211999999983</v>
      </c>
      <c r="M69">
        <f t="shared" si="17"/>
        <v>6.9731771428571392</v>
      </c>
      <c r="N69">
        <f t="shared" si="12"/>
        <v>28.918591776339781</v>
      </c>
      <c r="O69">
        <f t="shared" si="18"/>
        <v>213.550868487537</v>
      </c>
      <c r="P69">
        <f t="shared" si="19"/>
        <v>378.83821291903178</v>
      </c>
    </row>
    <row r="70" spans="1:16" x14ac:dyDescent="0.25">
      <c r="A70">
        <f>Input!G71</f>
        <v>188</v>
      </c>
      <c r="B70">
        <f t="shared" si="13"/>
        <v>67</v>
      </c>
      <c r="C70" s="4">
        <f>Input!I71</f>
        <v>1974.916296285714</v>
      </c>
      <c r="D70">
        <f t="shared" si="14"/>
        <v>997.17942185714253</v>
      </c>
      <c r="E70">
        <f t="shared" si="11"/>
        <v>994.74830340625294</v>
      </c>
      <c r="F70">
        <f t="shared" si="15"/>
        <v>5.9103369222557749</v>
      </c>
      <c r="G70">
        <f t="shared" si="16"/>
        <v>171997.25605084634</v>
      </c>
      <c r="L70">
        <f>Input!J71</f>
        <v>15.555548714285578</v>
      </c>
      <c r="M70">
        <f t="shared" si="17"/>
        <v>8.2235138571427342</v>
      </c>
      <c r="N70">
        <f t="shared" si="12"/>
        <v>29.145955078283894</v>
      </c>
      <c r="O70">
        <f t="shared" si="18"/>
        <v>184.69914513860593</v>
      </c>
      <c r="P70">
        <f t="shared" si="19"/>
        <v>387.74059950606335</v>
      </c>
    </row>
    <row r="71" spans="1:16" x14ac:dyDescent="0.25">
      <c r="A71">
        <f>Input!G72</f>
        <v>189</v>
      </c>
      <c r="B71">
        <f t="shared" si="13"/>
        <v>68</v>
      </c>
      <c r="C71" s="4">
        <f>Input!I72</f>
        <v>1991.0875697142858</v>
      </c>
      <c r="D71">
        <f t="shared" si="14"/>
        <v>1013.3506952857143</v>
      </c>
      <c r="E71">
        <f t="shared" si="11"/>
        <v>1016.6722064030988</v>
      </c>
      <c r="F71">
        <f t="shared" si="15"/>
        <v>11.032436102908756</v>
      </c>
      <c r="G71">
        <f t="shared" si="16"/>
        <v>190662.71766808903</v>
      </c>
      <c r="L71">
        <f>Input!J72</f>
        <v>16.171273428571794</v>
      </c>
      <c r="M71">
        <f t="shared" si="17"/>
        <v>8.8392385714289503</v>
      </c>
      <c r="N71">
        <f t="shared" si="12"/>
        <v>29.364397762862158</v>
      </c>
      <c r="O71">
        <f t="shared" si="18"/>
        <v>174.05852970004455</v>
      </c>
      <c r="P71">
        <f t="shared" si="19"/>
        <v>396.39108329867969</v>
      </c>
    </row>
    <row r="72" spans="1:16" x14ac:dyDescent="0.25">
      <c r="A72">
        <f>Input!G73</f>
        <v>190</v>
      </c>
      <c r="B72">
        <f t="shared" si="13"/>
        <v>69</v>
      </c>
      <c r="C72" s="4">
        <f>Input!I73</f>
        <v>2008.7660467142855</v>
      </c>
      <c r="D72">
        <f t="shared" si="14"/>
        <v>1031.0291722857141</v>
      </c>
      <c r="E72">
        <f t="shared" si="11"/>
        <v>1038.8099125261349</v>
      </c>
      <c r="F72">
        <f t="shared" si="15"/>
        <v>60.53991868890283</v>
      </c>
      <c r="G72">
        <f t="shared" si="16"/>
        <v>210485.62886325049</v>
      </c>
      <c r="L72">
        <f>Input!J73</f>
        <v>17.678476999999702</v>
      </c>
      <c r="M72">
        <f t="shared" si="17"/>
        <v>10.346442142856858</v>
      </c>
      <c r="N72">
        <f t="shared" si="12"/>
        <v>29.573490774702361</v>
      </c>
      <c r="O72">
        <f t="shared" si="18"/>
        <v>141.49135270036598</v>
      </c>
      <c r="P72">
        <f t="shared" si="19"/>
        <v>404.76070820798719</v>
      </c>
    </row>
    <row r="73" spans="1:16" x14ac:dyDescent="0.25">
      <c r="A73">
        <f>Input!G74</f>
        <v>191</v>
      </c>
      <c r="B73">
        <f t="shared" si="13"/>
        <v>70</v>
      </c>
      <c r="C73" s="4">
        <f>Input!I74</f>
        <v>2027.985724142857</v>
      </c>
      <c r="D73">
        <f t="shared" si="14"/>
        <v>1050.2488497142854</v>
      </c>
      <c r="E73">
        <f t="shared" si="11"/>
        <v>1061.151862528485</v>
      </c>
      <c r="F73">
        <f t="shared" si="15"/>
        <v>118.8756884266019</v>
      </c>
      <c r="G73">
        <f t="shared" si="16"/>
        <v>231485.18974633343</v>
      </c>
      <c r="L73">
        <f>Input!J74</f>
        <v>19.219677428571458</v>
      </c>
      <c r="M73">
        <f t="shared" si="17"/>
        <v>11.887642571428614</v>
      </c>
      <c r="N73">
        <f t="shared" si="12"/>
        <v>29.772817115226403</v>
      </c>
      <c r="O73">
        <f t="shared" si="18"/>
        <v>111.36875724605162</v>
      </c>
      <c r="P73">
        <f t="shared" si="19"/>
        <v>412.82079920514929</v>
      </c>
    </row>
    <row r="74" spans="1:16" x14ac:dyDescent="0.25">
      <c r="A74">
        <f>Input!G75</f>
        <v>192</v>
      </c>
      <c r="B74">
        <f t="shared" si="13"/>
        <v>71</v>
      </c>
      <c r="C74" s="4">
        <f>Input!I75</f>
        <v>2048.6068364285716</v>
      </c>
      <c r="D74">
        <f t="shared" si="14"/>
        <v>1070.8699620000002</v>
      </c>
      <c r="E74">
        <f t="shared" si="11"/>
        <v>1083.6880868926226</v>
      </c>
      <c r="F74">
        <f t="shared" si="15"/>
        <v>164.30432576286438</v>
      </c>
      <c r="G74">
        <f t="shared" si="16"/>
        <v>253678.73685706611</v>
      </c>
      <c r="L74">
        <f>Input!J75</f>
        <v>20.621112285714617</v>
      </c>
      <c r="M74">
        <f t="shared" si="17"/>
        <v>13.289077428571773</v>
      </c>
      <c r="N74">
        <f t="shared" si="12"/>
        <v>29.961973519855288</v>
      </c>
      <c r="O74">
        <f t="shared" si="18"/>
        <v>87.25168859547199</v>
      </c>
      <c r="P74">
        <f t="shared" si="19"/>
        <v>420.54313598528688</v>
      </c>
    </row>
    <row r="75" spans="1:16" x14ac:dyDescent="0.25">
      <c r="A75">
        <f>Input!G76</f>
        <v>193</v>
      </c>
      <c r="B75">
        <f t="shared" si="13"/>
        <v>72</v>
      </c>
      <c r="C75" s="4">
        <f>Input!I76</f>
        <v>2069.6283587142857</v>
      </c>
      <c r="D75">
        <f t="shared" si="14"/>
        <v>1091.8914842857143</v>
      </c>
      <c r="E75">
        <f t="shared" si="11"/>
        <v>1106.4082203948033</v>
      </c>
      <c r="F75">
        <f t="shared" si="15"/>
        <v>210.73562726092624</v>
      </c>
      <c r="G75">
        <f t="shared" si="16"/>
        <v>277081.6271460054</v>
      </c>
      <c r="L75">
        <f>Input!J76</f>
        <v>21.021522285714127</v>
      </c>
      <c r="M75">
        <f t="shared" si="17"/>
        <v>13.689487428571283</v>
      </c>
      <c r="N75">
        <f t="shared" si="12"/>
        <v>30.140572114508398</v>
      </c>
      <c r="O75">
        <f t="shared" si="18"/>
        <v>83.157069780032828</v>
      </c>
      <c r="P75">
        <f t="shared" si="19"/>
        <v>427.90012921669421</v>
      </c>
    </row>
    <row r="76" spans="1:16" x14ac:dyDescent="0.25">
      <c r="A76">
        <f>Input!G77</f>
        <v>194</v>
      </c>
      <c r="B76">
        <f t="shared" si="13"/>
        <v>73</v>
      </c>
      <c r="C76" s="4">
        <f>Input!I77</f>
        <v>2092.0626481428571</v>
      </c>
      <c r="D76">
        <f t="shared" si="14"/>
        <v>1114.3257737142858</v>
      </c>
      <c r="E76">
        <f t="shared" si="11"/>
        <v>1129.3015183110404</v>
      </c>
      <c r="F76">
        <f t="shared" si="15"/>
        <v>224.27292622722359</v>
      </c>
      <c r="G76">
        <f t="shared" si="16"/>
        <v>301707.12744194007</v>
      </c>
      <c r="L76">
        <f>Input!J77</f>
        <v>22.434289428571446</v>
      </c>
      <c r="M76">
        <f t="shared" si="17"/>
        <v>15.102254571428603</v>
      </c>
      <c r="N76">
        <f t="shared" si="12"/>
        <v>30.308242040337447</v>
      </c>
      <c r="O76">
        <f t="shared" si="18"/>
        <v>61.99912973233662</v>
      </c>
      <c r="P76">
        <f t="shared" si="19"/>
        <v>434.86499775331652</v>
      </c>
    </row>
    <row r="77" spans="1:16" x14ac:dyDescent="0.25">
      <c r="A77">
        <f>Input!G78</f>
        <v>195</v>
      </c>
      <c r="B77">
        <f t="shared" si="13"/>
        <v>74</v>
      </c>
      <c r="C77" s="4">
        <f>Input!I78</f>
        <v>2115.6263957142855</v>
      </c>
      <c r="D77">
        <f t="shared" si="14"/>
        <v>1137.8895212857142</v>
      </c>
      <c r="E77">
        <f t="shared" si="11"/>
        <v>1152.3568742272889</v>
      </c>
      <c r="F77">
        <f t="shared" si="15"/>
        <v>209.30430113609142</v>
      </c>
      <c r="G77">
        <f t="shared" si="16"/>
        <v>327566.31028988905</v>
      </c>
      <c r="L77">
        <f>Input!J78</f>
        <v>23.563747571428394</v>
      </c>
      <c r="M77">
        <f t="shared" si="17"/>
        <v>16.23171271428555</v>
      </c>
      <c r="N77">
        <f t="shared" si="12"/>
        <v>30.464631035541739</v>
      </c>
      <c r="O77">
        <f t="shared" si="18"/>
        <v>47.622192585273005</v>
      </c>
      <c r="P77">
        <f t="shared" si="19"/>
        <v>441.411945112382</v>
      </c>
    </row>
    <row r="78" spans="1:16" x14ac:dyDescent="0.25">
      <c r="A78">
        <f>Input!G79</f>
        <v>196</v>
      </c>
      <c r="B78">
        <f t="shared" si="13"/>
        <v>75</v>
      </c>
      <c r="C78" s="4">
        <f>Input!I79</f>
        <v>2142.3254287142854</v>
      </c>
      <c r="D78">
        <f t="shared" si="14"/>
        <v>1164.5885542857141</v>
      </c>
      <c r="E78">
        <f t="shared" si="11"/>
        <v>1175.5628394053372</v>
      </c>
      <c r="F78">
        <f t="shared" si="15"/>
        <v>120.43493388678141</v>
      </c>
      <c r="G78">
        <f t="shared" si="16"/>
        <v>354667.95702362782</v>
      </c>
      <c r="L78">
        <f>Input!J79</f>
        <v>26.699032999999872</v>
      </c>
      <c r="M78">
        <f t="shared" si="17"/>
        <v>19.366998142857028</v>
      </c>
      <c r="N78">
        <f t="shared" si="12"/>
        <v>30.609406963127572</v>
      </c>
      <c r="O78">
        <f t="shared" si="18"/>
        <v>15.291024531507036</v>
      </c>
      <c r="P78">
        <f t="shared" si="19"/>
        <v>447.51633346470265</v>
      </c>
    </row>
    <row r="79" spans="1:16" x14ac:dyDescent="0.25">
      <c r="A79">
        <f>Input!G80</f>
        <v>197</v>
      </c>
      <c r="B79">
        <f t="shared" si="13"/>
        <v>76</v>
      </c>
      <c r="C79" s="4">
        <f>Input!I80</f>
        <v>2171.2229389999998</v>
      </c>
      <c r="D79">
        <f t="shared" si="14"/>
        <v>1193.4860645714284</v>
      </c>
      <c r="E79">
        <f t="shared" si="11"/>
        <v>1198.9076436448377</v>
      </c>
      <c r="F79">
        <f t="shared" si="15"/>
        <v>29.393519649229081</v>
      </c>
      <c r="G79">
        <f t="shared" si="16"/>
        <v>383018.46890675876</v>
      </c>
      <c r="L79">
        <f>Input!J80</f>
        <v>28.897510285714361</v>
      </c>
      <c r="M79">
        <f t="shared" si="17"/>
        <v>21.565475428571517</v>
      </c>
      <c r="N79">
        <f t="shared" si="12"/>
        <v>30.742259273605821</v>
      </c>
      <c r="O79">
        <f t="shared" si="18"/>
        <v>3.4030988283265668</v>
      </c>
      <c r="P79">
        <f t="shared" si="19"/>
        <v>453.15485335440826</v>
      </c>
    </row>
    <row r="80" spans="1:16" x14ac:dyDescent="0.25">
      <c r="A80">
        <f>Input!G81</f>
        <v>198</v>
      </c>
      <c r="B80">
        <f t="shared" si="13"/>
        <v>77</v>
      </c>
      <c r="C80" s="4">
        <f>Input!I81</f>
        <v>2201.7825282857143</v>
      </c>
      <c r="D80">
        <f t="shared" si="14"/>
        <v>1224.045653857143</v>
      </c>
      <c r="E80">
        <f t="shared" si="11"/>
        <v>1222.3792175710082</v>
      </c>
      <c r="F80">
        <f t="shared" si="15"/>
        <v>2.777009895746545</v>
      </c>
      <c r="G80">
        <f t="shared" si="16"/>
        <v>412621.78713680507</v>
      </c>
      <c r="L80">
        <f>Input!J81</f>
        <v>30.559589285714537</v>
      </c>
      <c r="M80">
        <f t="shared" si="17"/>
        <v>23.227554428571693</v>
      </c>
      <c r="N80">
        <f t="shared" si="12"/>
        <v>30.862900391869033</v>
      </c>
      <c r="O80">
        <f t="shared" si="18"/>
        <v>9.1997627116663788E-2</v>
      </c>
      <c r="P80">
        <f t="shared" si="19"/>
        <v>458.30568735920707</v>
      </c>
    </row>
    <row r="81" spans="1:16" x14ac:dyDescent="0.25">
      <c r="A81">
        <f>Input!G82</f>
        <v>199</v>
      </c>
      <c r="B81">
        <f t="shared" si="13"/>
        <v>78</v>
      </c>
      <c r="C81" s="4">
        <f>Input!I82</f>
        <v>2234.449936142857</v>
      </c>
      <c r="D81">
        <f t="shared" si="14"/>
        <v>1256.7130617142857</v>
      </c>
      <c r="E81">
        <f t="shared" si="11"/>
        <v>1245.9652162669513</v>
      </c>
      <c r="F81">
        <f t="shared" si="15"/>
        <v>115.51618175978646</v>
      </c>
      <c r="G81">
        <f t="shared" si="16"/>
        <v>443479.32245784538</v>
      </c>
      <c r="L81">
        <f>Input!J82</f>
        <v>32.667407857142734</v>
      </c>
      <c r="M81">
        <f t="shared" si="17"/>
        <v>25.33537299999989</v>
      </c>
      <c r="N81">
        <f t="shared" si="12"/>
        <v>30.971067017854168</v>
      </c>
      <c r="O81">
        <f t="shared" si="18"/>
        <v>2.8775722430382391</v>
      </c>
      <c r="P81">
        <f t="shared" si="19"/>
        <v>462.9486659227648</v>
      </c>
    </row>
    <row r="82" spans="1:16" x14ac:dyDescent="0.25">
      <c r="A82">
        <f>Input!G83</f>
        <v>200</v>
      </c>
      <c r="B82">
        <f t="shared" si="13"/>
        <v>79</v>
      </c>
      <c r="C82" s="4">
        <f>Input!I83</f>
        <v>2269.4404770000001</v>
      </c>
      <c r="D82">
        <f t="shared" si="14"/>
        <v>1291.7036025714287</v>
      </c>
      <c r="E82">
        <f t="shared" si="11"/>
        <v>1269.6530441593741</v>
      </c>
      <c r="F82">
        <f t="shared" si="15"/>
        <v>486.22712628343498</v>
      </c>
      <c r="G82">
        <f t="shared" si="16"/>
        <v>475589.89506909344</v>
      </c>
      <c r="L82">
        <f>Input!J83</f>
        <v>34.99054085714306</v>
      </c>
      <c r="M82">
        <f t="shared" si="17"/>
        <v>27.658506000000216</v>
      </c>
      <c r="N82">
        <f t="shared" si="12"/>
        <v>31.066521331077901</v>
      </c>
      <c r="O82">
        <f t="shared" si="18"/>
        <v>15.397929240940634</v>
      </c>
      <c r="P82">
        <f t="shared" si="19"/>
        <v>467.06541363799681</v>
      </c>
    </row>
    <row r="83" spans="1:16" x14ac:dyDescent="0.25">
      <c r="A83">
        <f>Input!G84</f>
        <v>201</v>
      </c>
      <c r="B83">
        <f t="shared" si="13"/>
        <v>80</v>
      </c>
      <c r="C83" s="4">
        <f>Input!I84</f>
        <v>2306.6143852857144</v>
      </c>
      <c r="D83">
        <f t="shared" si="14"/>
        <v>1328.8775108571431</v>
      </c>
      <c r="E83">
        <f t="shared" si="11"/>
        <v>1293.4298810568714</v>
      </c>
      <c r="F83">
        <f t="shared" si="15"/>
        <v>1256.5344584571083</v>
      </c>
      <c r="G83">
        <f t="shared" si="16"/>
        <v>508949.68545002001</v>
      </c>
      <c r="L83">
        <f>Input!J84</f>
        <v>37.173908285714333</v>
      </c>
      <c r="M83">
        <f t="shared" si="17"/>
        <v>29.841873428571489</v>
      </c>
      <c r="N83">
        <f t="shared" si="12"/>
        <v>31.149052089725657</v>
      </c>
      <c r="O83">
        <f t="shared" si="18"/>
        <v>36.298892182343138</v>
      </c>
      <c r="P83">
        <f t="shared" si="19"/>
        <v>470.63948433402845</v>
      </c>
    </row>
    <row r="84" spans="1:16" x14ac:dyDescent="0.25">
      <c r="A84">
        <f>Input!G85</f>
        <v>202</v>
      </c>
      <c r="B84">
        <f t="shared" si="13"/>
        <v>81</v>
      </c>
      <c r="C84" s="4">
        <f>Input!I85</f>
        <v>2346.9273567142855</v>
      </c>
      <c r="D84">
        <f t="shared" ref="D84" si="20">C84-$C$3</f>
        <v>1369.1904822857141</v>
      </c>
      <c r="E84">
        <f t="shared" ref="E84" si="21">(_Ac/(1+EXP(-1*(B84-_Muc)/_sc)))</f>
        <v>1317.2827092309499</v>
      </c>
      <c r="F84">
        <f t="shared" ref="F84" si="22">(D84-E84)^2</f>
        <v>2694.4169035049063</v>
      </c>
      <c r="G84">
        <f t="shared" ref="G84" si="23">(E84-$H$4)^2</f>
        <v>543552.19664768106</v>
      </c>
      <c r="L84">
        <f>Input!J85</f>
        <v>40.312971428571018</v>
      </c>
      <c r="M84">
        <f t="shared" ref="M84" si="24">L84-$L$3</f>
        <v>32.980936571428174</v>
      </c>
      <c r="N84">
        <f t="shared" ref="N84" si="25">_Ac*EXP(-1*(B84-_Muc)/_sc)*(1/_sc)*(1/(1+EXP(-1*(B84-_Muc)/_sc))^2)+$L$3</f>
        <v>31.218475615677402</v>
      </c>
      <c r="O84">
        <f t="shared" ref="O84" si="26">(L84-N84)^2</f>
        <v>82.709854090739512</v>
      </c>
      <c r="P84">
        <f t="shared" ref="P84" si="27">(N84-$Q$4)^2</f>
        <v>473.65648341971985</v>
      </c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7" priority="1" operator="greaterThan">
      <formula>0.05</formula>
    </cfRule>
    <cfRule type="cellIs" dxfId="16" priority="2" operator="between">
      <formula>0.05</formula>
      <formula>0.025</formula>
    </cfRule>
    <cfRule type="cellIs" dxfId="15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F1" zoomScale="80" zoomScaleNormal="80" workbookViewId="0">
      <selection activeCell="V90" sqref="V90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121</v>
      </c>
      <c r="B3">
        <f>A3-$A$3</f>
        <v>0</v>
      </c>
      <c r="C3" s="3"/>
      <c r="D3" s="3"/>
      <c r="E3" s="15">
        <f>Input!I4</f>
        <v>977.73687442857147</v>
      </c>
      <c r="F3" s="3"/>
      <c r="G3" s="3"/>
      <c r="H3" s="3"/>
      <c r="I3" s="3"/>
      <c r="J3" s="2" t="s">
        <v>11</v>
      </c>
      <c r="K3" s="23">
        <f>SUM(H4:H161)</f>
        <v>351841.2607599732</v>
      </c>
      <c r="L3">
        <f>1-(K3/K5)</f>
        <v>0.95069350708530298</v>
      </c>
      <c r="N3" s="15">
        <f>Input!J4</f>
        <v>7.332034857142844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2762.7838702512568</v>
      </c>
      <c r="U3">
        <f>1-(T3/T5)</f>
        <v>0.49081135999043879</v>
      </c>
      <c r="W3">
        <f>COUNT(B4:B500)</f>
        <v>73</v>
      </c>
      <c r="Y3">
        <v>2027.8190067803725</v>
      </c>
      <c r="Z3">
        <v>4.3201055857391104</v>
      </c>
      <c r="AA3">
        <v>0.97518647468353559</v>
      </c>
    </row>
    <row r="4" spans="1:27" ht="14.45" x14ac:dyDescent="0.3">
      <c r="A4">
        <f>Input!G5</f>
        <v>122</v>
      </c>
      <c r="B4">
        <f t="shared" ref="B4:B67" si="0">A4-$A$3</f>
        <v>1</v>
      </c>
      <c r="C4">
        <f>LN(B4)</f>
        <v>0</v>
      </c>
      <c r="D4">
        <f>((C4-$Z$3)/$AA$3)</f>
        <v>-4.4300302535892504</v>
      </c>
      <c r="E4" s="4">
        <f>Input!I5</f>
        <v>985.42398985714283</v>
      </c>
      <c r="F4">
        <f>E4-$E$4</f>
        <v>0</v>
      </c>
      <c r="G4">
        <f>P4</f>
        <v>4.3199212473867384E-2</v>
      </c>
      <c r="H4">
        <f>(F4-G4)^2</f>
        <v>1.8661719583623394E-3</v>
      </c>
      <c r="I4">
        <f>(G4-$J$4)^2</f>
        <v>257327.72976015561</v>
      </c>
      <c r="J4">
        <f>AVERAGE(F3:F161)</f>
        <v>507.31800615655584</v>
      </c>
      <c r="K4" t="s">
        <v>5</v>
      </c>
      <c r="L4" t="s">
        <v>6</v>
      </c>
      <c r="N4" s="4">
        <f>Input!J5</f>
        <v>7.6871154285713601</v>
      </c>
      <c r="O4">
        <f>N4-$N$4</f>
        <v>0</v>
      </c>
      <c r="P4">
        <f>$Y$3*((1/B4*$AA$3)*(1/SQRT(2*PI()))*EXP(-1*D4*D4/2))</f>
        <v>4.3199212473867384E-2</v>
      </c>
      <c r="Q4">
        <f>(O4-P4)^2</f>
        <v>1.8661719583623394E-3</v>
      </c>
      <c r="R4">
        <f>(O4-S4)^2</f>
        <v>57.420343015100855</v>
      </c>
      <c r="S4">
        <f>AVERAGE(O3:O167)</f>
        <v>7.5776211976517311</v>
      </c>
      <c r="T4" t="s">
        <v>5</v>
      </c>
      <c r="U4" t="s">
        <v>6</v>
      </c>
    </row>
    <row r="5" spans="1:27" ht="14.45" x14ac:dyDescent="0.3">
      <c r="A5">
        <f>Input!G6</f>
        <v>123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-3.7192460102117124</v>
      </c>
      <c r="E5" s="4">
        <f>Input!I6</f>
        <v>993.14887985714279</v>
      </c>
      <c r="F5">
        <f t="shared" ref="F5:F68" si="3">E5-$E$4</f>
        <v>7.7248899999999594</v>
      </c>
      <c r="G5">
        <f>G4+P5</f>
        <v>0.43426025483566988</v>
      </c>
      <c r="H5">
        <f t="shared" ref="H5:H68" si="4">(F5-G5)^2</f>
        <v>53.153282081074309</v>
      </c>
      <c r="I5">
        <f t="shared" ref="I5:I68" si="5">(G5-$J$4)^2</f>
        <v>256931.13185935959</v>
      </c>
      <c r="K5">
        <f>SUM(I4:I161)</f>
        <v>7135799.7691841181</v>
      </c>
      <c r="L5">
        <f>1-((1-L3)*(W3-1)/(W3-1-1))</f>
        <v>0.94999904943861713</v>
      </c>
      <c r="N5" s="4">
        <f>Input!J6</f>
        <v>7.7248899999999594</v>
      </c>
      <c r="O5">
        <f t="shared" ref="O5:O68" si="6">N5-$N$4</f>
        <v>3.7774571428599302E-2</v>
      </c>
      <c r="P5">
        <f t="shared" ref="P5:P68" si="7">$Y$3*((1/B5*$AA$3)*(1/SQRT(2*PI()))*EXP(-1*D5*D5/2))</f>
        <v>0.3910610423618025</v>
      </c>
      <c r="Q5">
        <f t="shared" ref="Q5:Q68" si="8">(O5-P5)^2</f>
        <v>0.12481133054443704</v>
      </c>
      <c r="R5">
        <f t="shared" ref="R5:R68" si="9">(O5-S5)^2</f>
        <v>1.4269182466143508E-3</v>
      </c>
      <c r="T5">
        <f>SUM(R4:R167)</f>
        <v>5425.8552787025628</v>
      </c>
      <c r="U5">
        <f>1-((1-U3)*(Y3-1)/(Y3-1-1))</f>
        <v>0.49056001046794673</v>
      </c>
    </row>
    <row r="6" spans="1:27" ht="14.45" x14ac:dyDescent="0.3">
      <c r="A6">
        <f>Input!G7</f>
        <v>124</v>
      </c>
      <c r="B6">
        <f t="shared" si="0"/>
        <v>3</v>
      </c>
      <c r="C6">
        <f t="shared" si="1"/>
        <v>1.0986122886681098</v>
      </c>
      <c r="D6">
        <f t="shared" si="2"/>
        <v>-3.3034638817323931</v>
      </c>
      <c r="E6" s="4">
        <f>Input!I7</f>
        <v>1000.8246629999998</v>
      </c>
      <c r="F6">
        <f t="shared" si="3"/>
        <v>15.400673142856931</v>
      </c>
      <c r="G6">
        <f t="shared" ref="G6:G69" si="10">G5+P6</f>
        <v>1.5568091653933087</v>
      </c>
      <c r="H6">
        <f t="shared" si="4"/>
        <v>191.65256982651491</v>
      </c>
      <c r="I6">
        <f t="shared" si="5"/>
        <v>255794.3883819335</v>
      </c>
      <c r="N6" s="4">
        <f>Input!J7</f>
        <v>7.6757831428569716</v>
      </c>
      <c r="O6">
        <f t="shared" si="6"/>
        <v>-1.133228571438849E-2</v>
      </c>
      <c r="P6">
        <f t="shared" si="7"/>
        <v>1.1225489105576387</v>
      </c>
      <c r="Q6">
        <f t="shared" si="8"/>
        <v>1.2856865672592834</v>
      </c>
      <c r="R6">
        <f t="shared" si="9"/>
        <v>1.2842069951253345E-4</v>
      </c>
    </row>
    <row r="7" spans="1:27" ht="14.45" x14ac:dyDescent="0.3">
      <c r="A7">
        <f>Input!G8</f>
        <v>125</v>
      </c>
      <c r="B7">
        <f t="shared" si="0"/>
        <v>4</v>
      </c>
      <c r="C7">
        <f t="shared" si="1"/>
        <v>1.3862943611198906</v>
      </c>
      <c r="D7">
        <f t="shared" si="2"/>
        <v>-3.0084617668341749</v>
      </c>
      <c r="E7" s="4">
        <f>Input!I8</f>
        <v>1008.7686452857142</v>
      </c>
      <c r="F7">
        <f t="shared" si="3"/>
        <v>23.3446554285714</v>
      </c>
      <c r="G7">
        <f t="shared" si="10"/>
        <v>3.6928105040651955</v>
      </c>
      <c r="H7">
        <f t="shared" si="4"/>
        <v>386.19500893684022</v>
      </c>
      <c r="I7">
        <f t="shared" si="5"/>
        <v>253638.33769600946</v>
      </c>
      <c r="N7" s="4">
        <f>Input!J8</f>
        <v>7.9439822857144691</v>
      </c>
      <c r="O7">
        <f t="shared" si="6"/>
        <v>0.25686685714310897</v>
      </c>
      <c r="P7">
        <f t="shared" si="7"/>
        <v>2.1360013386718868</v>
      </c>
      <c r="Q7">
        <f t="shared" si="8"/>
        <v>3.5311463996704284</v>
      </c>
      <c r="R7">
        <f t="shared" si="9"/>
        <v>6.5980582298578352E-2</v>
      </c>
      <c r="T7" s="17"/>
      <c r="U7" s="18"/>
    </row>
    <row r="8" spans="1:27" ht="14.45" x14ac:dyDescent="0.3">
      <c r="A8">
        <f>Input!G9</f>
        <v>126</v>
      </c>
      <c r="B8">
        <f t="shared" si="0"/>
        <v>5</v>
      </c>
      <c r="C8">
        <f t="shared" si="1"/>
        <v>1.6094379124341003</v>
      </c>
      <c r="D8">
        <f t="shared" si="2"/>
        <v>-2.7796403494876887</v>
      </c>
      <c r="E8" s="4">
        <f>Input!I9</f>
        <v>1017.0450434285714</v>
      </c>
      <c r="F8">
        <f t="shared" si="3"/>
        <v>31.621053571428547</v>
      </c>
      <c r="G8">
        <f t="shared" si="10"/>
        <v>7.0063364454188406</v>
      </c>
      <c r="H8">
        <f t="shared" si="4"/>
        <v>605.88429919347561</v>
      </c>
      <c r="I8">
        <f t="shared" si="5"/>
        <v>250311.76684914582</v>
      </c>
      <c r="N8" s="4">
        <f>Input!J9</f>
        <v>8.2763981428571469</v>
      </c>
      <c r="O8">
        <f t="shared" si="6"/>
        <v>0.58928271428578682</v>
      </c>
      <c r="P8">
        <f t="shared" si="7"/>
        <v>3.3135259413536446</v>
      </c>
      <c r="Q8">
        <f t="shared" si="8"/>
        <v>7.4215011602250955</v>
      </c>
      <c r="R8">
        <f t="shared" si="9"/>
        <v>0.34725411735602424</v>
      </c>
      <c r="T8" s="19" t="s">
        <v>28</v>
      </c>
      <c r="U8" s="24">
        <f>SQRT((U5-L5)^2)</f>
        <v>0.4594390389706704</v>
      </c>
    </row>
    <row r="9" spans="1:27" ht="14.45" x14ac:dyDescent="0.3">
      <c r="A9">
        <f>Input!G10</f>
        <v>127</v>
      </c>
      <c r="B9">
        <f t="shared" si="0"/>
        <v>6</v>
      </c>
      <c r="C9">
        <f t="shared" si="1"/>
        <v>1.791759469228055</v>
      </c>
      <c r="D9">
        <f t="shared" si="2"/>
        <v>-2.5926796383548556</v>
      </c>
      <c r="E9" s="4">
        <f>Input!I10</f>
        <v>1025.449874857143</v>
      </c>
      <c r="F9">
        <f t="shared" si="3"/>
        <v>40.02588500000013</v>
      </c>
      <c r="G9">
        <f t="shared" si="10"/>
        <v>11.56895949077529</v>
      </c>
      <c r="H9">
        <f t="shared" si="4"/>
        <v>809.79660943757131</v>
      </c>
      <c r="I9">
        <f t="shared" si="5"/>
        <v>245767.11727003026</v>
      </c>
      <c r="N9" s="4">
        <f>Input!J10</f>
        <v>8.4048314285715833</v>
      </c>
      <c r="O9">
        <f t="shared" si="6"/>
        <v>0.71771600000022318</v>
      </c>
      <c r="P9">
        <f t="shared" si="7"/>
        <v>4.5626230453564496</v>
      </c>
      <c r="Q9">
        <f t="shared" si="8"/>
        <v>14.783310187429947</v>
      </c>
      <c r="R9">
        <f t="shared" si="9"/>
        <v>0.51511625665632033</v>
      </c>
      <c r="T9" s="21"/>
      <c r="U9" s="22"/>
    </row>
    <row r="10" spans="1:27" ht="14.45" x14ac:dyDescent="0.3">
      <c r="A10">
        <f>Input!G11</f>
        <v>128</v>
      </c>
      <c r="B10">
        <f t="shared" si="0"/>
        <v>7</v>
      </c>
      <c r="C10">
        <f t="shared" si="1"/>
        <v>1.9459101490553132</v>
      </c>
      <c r="D10">
        <f t="shared" si="2"/>
        <v>-2.4346066094223295</v>
      </c>
      <c r="E10" s="4">
        <f>Input!I11</f>
        <v>1033.809376857143</v>
      </c>
      <c r="F10">
        <f t="shared" si="3"/>
        <v>48.385387000000151</v>
      </c>
      <c r="G10">
        <f t="shared" si="10"/>
        <v>17.387713725478015</v>
      </c>
      <c r="H10">
        <f t="shared" si="4"/>
        <v>960.85574843402389</v>
      </c>
      <c r="I10">
        <f t="shared" si="5"/>
        <v>240031.69144160143</v>
      </c>
      <c r="N10" s="4">
        <f>Input!J11</f>
        <v>8.3595020000000204</v>
      </c>
      <c r="O10">
        <f t="shared" si="6"/>
        <v>0.67238657142866032</v>
      </c>
      <c r="P10">
        <f t="shared" si="7"/>
        <v>5.8187542347027241</v>
      </c>
      <c r="Q10">
        <f t="shared" si="8"/>
        <v>26.485100125592947</v>
      </c>
      <c r="R10">
        <f t="shared" si="9"/>
        <v>0.45210370143758893</v>
      </c>
    </row>
    <row r="11" spans="1:27" ht="14.45" x14ac:dyDescent="0.3">
      <c r="A11">
        <f>Input!G12</f>
        <v>129</v>
      </c>
      <c r="B11">
        <f t="shared" si="0"/>
        <v>8</v>
      </c>
      <c r="C11">
        <f t="shared" si="1"/>
        <v>2.0794415416798357</v>
      </c>
      <c r="D11">
        <f t="shared" si="2"/>
        <v>-2.2976775234566373</v>
      </c>
      <c r="E11" s="4">
        <f>Input!I12</f>
        <v>1042.0933298571429</v>
      </c>
      <c r="F11">
        <f t="shared" si="3"/>
        <v>56.669340000000034</v>
      </c>
      <c r="G11">
        <f t="shared" si="10"/>
        <v>24.427293431998471</v>
      </c>
      <c r="H11">
        <f t="shared" si="4"/>
        <v>1039.5495668931812</v>
      </c>
      <c r="I11">
        <f t="shared" si="5"/>
        <v>233183.440435631</v>
      </c>
      <c r="N11" s="4">
        <f>Input!J12</f>
        <v>8.2839529999998831</v>
      </c>
      <c r="O11">
        <f t="shared" si="6"/>
        <v>0.59683757142852301</v>
      </c>
      <c r="P11">
        <f t="shared" si="7"/>
        <v>7.0395797065204571</v>
      </c>
      <c r="Q11">
        <f t="shared" si="8"/>
        <v>41.508926219288973</v>
      </c>
      <c r="R11">
        <f t="shared" si="9"/>
        <v>0.35621508666869728</v>
      </c>
    </row>
    <row r="12" spans="1:27" ht="14.45" x14ac:dyDescent="0.3">
      <c r="A12">
        <f>Input!G13</f>
        <v>130</v>
      </c>
      <c r="B12">
        <f t="shared" si="0"/>
        <v>9</v>
      </c>
      <c r="C12">
        <f t="shared" si="1"/>
        <v>2.1972245773362196</v>
      </c>
      <c r="D12">
        <f t="shared" si="2"/>
        <v>-2.1768975098755359</v>
      </c>
      <c r="E12" s="4">
        <f>Input!I13</f>
        <v>1050.8759065714287</v>
      </c>
      <c r="F12">
        <f t="shared" si="3"/>
        <v>65.451916714285858</v>
      </c>
      <c r="G12">
        <f t="shared" si="10"/>
        <v>32.626070856658217</v>
      </c>
      <c r="H12">
        <f t="shared" si="4"/>
        <v>1077.5361562687297</v>
      </c>
      <c r="I12">
        <f t="shared" si="5"/>
        <v>225332.43343876221</v>
      </c>
      <c r="N12" s="4">
        <f>Input!J13</f>
        <v>8.782576714285824</v>
      </c>
      <c r="O12">
        <f t="shared" si="6"/>
        <v>1.0954612857144639</v>
      </c>
      <c r="P12">
        <f t="shared" si="7"/>
        <v>8.1987774246597436</v>
      </c>
      <c r="Q12">
        <f t="shared" si="8"/>
        <v>50.457100169800476</v>
      </c>
      <c r="R12">
        <f t="shared" si="9"/>
        <v>1.2000354284991863</v>
      </c>
    </row>
    <row r="13" spans="1:27" ht="14.45" x14ac:dyDescent="0.3">
      <c r="A13">
        <f>Input!G14</f>
        <v>131</v>
      </c>
      <c r="B13">
        <f t="shared" si="0"/>
        <v>10</v>
      </c>
      <c r="C13">
        <f t="shared" si="1"/>
        <v>2.3025850929940459</v>
      </c>
      <c r="D13">
        <f t="shared" si="2"/>
        <v>-2.0688561061101507</v>
      </c>
      <c r="E13" s="4">
        <f>Input!I14</f>
        <v>1060.0966677142858</v>
      </c>
      <c r="F13">
        <f t="shared" si="3"/>
        <v>74.672677857142958</v>
      </c>
      <c r="G13">
        <f t="shared" si="10"/>
        <v>41.907199155177217</v>
      </c>
      <c r="H13">
        <f t="shared" si="4"/>
        <v>1073.5765945689704</v>
      </c>
      <c r="I13">
        <f t="shared" si="5"/>
        <v>216607.21927367448</v>
      </c>
      <c r="N13" s="4">
        <f>Input!J14</f>
        <v>9.2207611428570999</v>
      </c>
      <c r="O13">
        <f t="shared" si="6"/>
        <v>1.5336457142857398</v>
      </c>
      <c r="P13">
        <f t="shared" si="7"/>
        <v>9.2811282985190022</v>
      </c>
      <c r="Q13">
        <f t="shared" si="8"/>
        <v>60.023486392997711</v>
      </c>
      <c r="R13">
        <f t="shared" si="9"/>
        <v>2.3520691769470172</v>
      </c>
    </row>
    <row r="14" spans="1:27" ht="14.45" x14ac:dyDescent="0.3">
      <c r="A14">
        <f>Input!G15</f>
        <v>132</v>
      </c>
      <c r="B14">
        <f t="shared" si="0"/>
        <v>11</v>
      </c>
      <c r="C14">
        <f t="shared" si="1"/>
        <v>2.3978952727983707</v>
      </c>
      <c r="D14">
        <f t="shared" si="2"/>
        <v>-1.971120768019808</v>
      </c>
      <c r="E14" s="4">
        <f>Input!I15</f>
        <v>1069.6385122857143</v>
      </c>
      <c r="F14">
        <f t="shared" si="3"/>
        <v>84.214522428571513</v>
      </c>
      <c r="G14">
        <f t="shared" si="10"/>
        <v>52.186139714971048</v>
      </c>
      <c r="H14">
        <f t="shared" si="4"/>
        <v>1025.817299248861</v>
      </c>
      <c r="I14">
        <f t="shared" si="5"/>
        <v>207145.01585060058</v>
      </c>
      <c r="N14" s="4">
        <f>Input!J15</f>
        <v>9.5418445714285554</v>
      </c>
      <c r="O14">
        <f t="shared" si="6"/>
        <v>1.8547291428571953</v>
      </c>
      <c r="P14">
        <f t="shared" si="7"/>
        <v>10.278940559793831</v>
      </c>
      <c r="Q14">
        <f t="shared" si="8"/>
        <v>70.967337997245565</v>
      </c>
      <c r="R14">
        <f t="shared" si="9"/>
        <v>3.4400201933637864</v>
      </c>
    </row>
    <row r="15" spans="1:27" ht="14.45" x14ac:dyDescent="0.3">
      <c r="A15">
        <f>Input!G16</f>
        <v>133</v>
      </c>
      <c r="B15">
        <f t="shared" si="0"/>
        <v>12</v>
      </c>
      <c r="C15">
        <f t="shared" si="1"/>
        <v>2.4849066497880004</v>
      </c>
      <c r="D15">
        <f t="shared" si="2"/>
        <v>-1.8818953949773176</v>
      </c>
      <c r="E15" s="4">
        <f>Input!I16</f>
        <v>1079.5769892857143</v>
      </c>
      <c r="F15">
        <f t="shared" si="3"/>
        <v>94.152999428571434</v>
      </c>
      <c r="G15">
        <f t="shared" si="10"/>
        <v>63.375677569210971</v>
      </c>
      <c r="H15">
        <f t="shared" si="4"/>
        <v>947.24354083466733</v>
      </c>
      <c r="I15">
        <f t="shared" si="5"/>
        <v>197084.79111155411</v>
      </c>
      <c r="N15" s="4">
        <f>Input!J16</f>
        <v>9.9384769999999207</v>
      </c>
      <c r="O15">
        <f t="shared" si="6"/>
        <v>2.2513615714285606</v>
      </c>
      <c r="P15">
        <f t="shared" si="7"/>
        <v>11.189537854239921</v>
      </c>
      <c r="Q15">
        <f t="shared" si="8"/>
        <v>79.890995262611511</v>
      </c>
      <c r="R15">
        <f t="shared" si="9"/>
        <v>5.0686289253052781</v>
      </c>
    </row>
    <row r="16" spans="1:27" ht="14.45" x14ac:dyDescent="0.3">
      <c r="A16">
        <f>Input!G17</f>
        <v>134</v>
      </c>
      <c r="B16">
        <f t="shared" si="0"/>
        <v>13</v>
      </c>
      <c r="C16">
        <f t="shared" si="1"/>
        <v>2.5649493574615367</v>
      </c>
      <c r="D16">
        <f t="shared" si="2"/>
        <v>-1.799816008366145</v>
      </c>
      <c r="E16" s="4">
        <f>Input!I17</f>
        <v>1090.440942142857</v>
      </c>
      <c r="F16">
        <f t="shared" si="3"/>
        <v>105.01695228571418</v>
      </c>
      <c r="G16">
        <f t="shared" si="10"/>
        <v>75.389199233072048</v>
      </c>
      <c r="H16">
        <f t="shared" si="4"/>
        <v>877.80375094834528</v>
      </c>
      <c r="I16">
        <f t="shared" si="5"/>
        <v>186562.49425034411</v>
      </c>
      <c r="N16" s="4">
        <f>Input!J17</f>
        <v>10.863952857142749</v>
      </c>
      <c r="O16">
        <f t="shared" si="6"/>
        <v>3.176837428571389</v>
      </c>
      <c r="P16">
        <f t="shared" si="7"/>
        <v>12.013521663861075</v>
      </c>
      <c r="Q16">
        <f t="shared" si="8"/>
        <v>78.086988274217276</v>
      </c>
      <c r="R16">
        <f t="shared" si="9"/>
        <v>10.092296047572075</v>
      </c>
    </row>
    <row r="17" spans="1:18" ht="14.45" x14ac:dyDescent="0.3">
      <c r="A17">
        <f>Input!G18</f>
        <v>135</v>
      </c>
      <c r="B17">
        <f t="shared" si="0"/>
        <v>14</v>
      </c>
      <c r="C17">
        <f t="shared" si="1"/>
        <v>2.6390573296152584</v>
      </c>
      <c r="D17">
        <f t="shared" si="2"/>
        <v>-1.723822366044792</v>
      </c>
      <c r="E17" s="4">
        <f>Input!I18</f>
        <v>1101.6259785714285</v>
      </c>
      <c r="F17">
        <f t="shared" si="3"/>
        <v>116.20198871428568</v>
      </c>
      <c r="G17">
        <f t="shared" si="10"/>
        <v>88.142777820347618</v>
      </c>
      <c r="H17">
        <f t="shared" si="4"/>
        <v>787.31931599049221</v>
      </c>
      <c r="I17">
        <f t="shared" si="5"/>
        <v>175707.87205071226</v>
      </c>
      <c r="N17" s="4">
        <f>Input!J18</f>
        <v>11.185036428571493</v>
      </c>
      <c r="O17">
        <f t="shared" si="6"/>
        <v>3.4979210000001331</v>
      </c>
      <c r="P17">
        <f t="shared" si="7"/>
        <v>12.753578587275564</v>
      </c>
      <c r="Q17">
        <f t="shared" si="8"/>
        <v>85.667197372889262</v>
      </c>
      <c r="R17">
        <f t="shared" si="9"/>
        <v>12.23545132224193</v>
      </c>
    </row>
    <row r="18" spans="1:18" ht="14.45" x14ac:dyDescent="0.3">
      <c r="A18">
        <f>Input!G19</f>
        <v>136</v>
      </c>
      <c r="B18">
        <f t="shared" si="0"/>
        <v>15</v>
      </c>
      <c r="C18">
        <f t="shared" si="1"/>
        <v>2.7080502011022101</v>
      </c>
      <c r="D18">
        <f t="shared" si="2"/>
        <v>-1.6530739776308314</v>
      </c>
      <c r="E18" s="4">
        <f>Input!I19</f>
        <v>1113.0301071428571</v>
      </c>
      <c r="F18">
        <f t="shared" si="3"/>
        <v>127.60611728571428</v>
      </c>
      <c r="G18">
        <f t="shared" si="10"/>
        <v>101.55644359657013</v>
      </c>
      <c r="H18">
        <f t="shared" si="4"/>
        <v>678.58549931088862</v>
      </c>
      <c r="I18">
        <f t="shared" si="5"/>
        <v>164642.44565112118</v>
      </c>
      <c r="N18" s="4">
        <f>Input!J19</f>
        <v>11.4041285714286</v>
      </c>
      <c r="O18">
        <f t="shared" si="6"/>
        <v>3.7170131428572404</v>
      </c>
      <c r="P18">
        <f t="shared" si="7"/>
        <v>13.413665776222519</v>
      </c>
      <c r="Q18">
        <f t="shared" si="8"/>
        <v>94.025072292149801</v>
      </c>
      <c r="R18">
        <f t="shared" si="9"/>
        <v>13.816186704173459</v>
      </c>
    </row>
    <row r="19" spans="1:18" ht="14.45" x14ac:dyDescent="0.3">
      <c r="A19">
        <f>Input!G20</f>
        <v>137</v>
      </c>
      <c r="B19">
        <f t="shared" si="0"/>
        <v>16</v>
      </c>
      <c r="C19">
        <f t="shared" si="1"/>
        <v>2.7725887222397811</v>
      </c>
      <c r="D19">
        <f t="shared" si="2"/>
        <v>-1.5868932800790994</v>
      </c>
      <c r="E19" s="4">
        <f>Input!I20</f>
        <v>1124.8233132857142</v>
      </c>
      <c r="F19">
        <f t="shared" si="3"/>
        <v>139.39932342857139</v>
      </c>
      <c r="G19">
        <f t="shared" si="10"/>
        <v>115.55490112169156</v>
      </c>
      <c r="H19">
        <f t="shared" si="4"/>
        <v>568.55647514882867</v>
      </c>
      <c r="I19">
        <f t="shared" si="5"/>
        <v>153478.33046655811</v>
      </c>
      <c r="N19" s="4">
        <f>Input!J20</f>
        <v>11.793206142857116</v>
      </c>
      <c r="O19">
        <f t="shared" si="6"/>
        <v>4.1060907142857559</v>
      </c>
      <c r="P19">
        <f t="shared" si="7"/>
        <v>13.998457525121431</v>
      </c>
      <c r="Q19">
        <f t="shared" si="8"/>
        <v>97.858921120123185</v>
      </c>
      <c r="R19">
        <f t="shared" si="9"/>
        <v>16.859980953943708</v>
      </c>
    </row>
    <row r="20" spans="1:18" ht="14.45" x14ac:dyDescent="0.3">
      <c r="A20">
        <f>Input!G21</f>
        <v>138</v>
      </c>
      <c r="B20">
        <f t="shared" si="0"/>
        <v>17</v>
      </c>
      <c r="C20">
        <f t="shared" si="1"/>
        <v>2.8332133440562162</v>
      </c>
      <c r="D20">
        <f t="shared" si="2"/>
        <v>-1.5247260706373269</v>
      </c>
      <c r="E20" s="4">
        <f>Input!I21</f>
        <v>1137.1151432857143</v>
      </c>
      <c r="F20">
        <f t="shared" si="3"/>
        <v>151.69115342857151</v>
      </c>
      <c r="G20">
        <f t="shared" si="10"/>
        <v>130.06787313199291</v>
      </c>
      <c r="H20">
        <f t="shared" si="4"/>
        <v>467.5662507844043</v>
      </c>
      <c r="I20">
        <f t="shared" si="5"/>
        <v>142317.66286705044</v>
      </c>
      <c r="N20" s="4">
        <f>Input!J21</f>
        <v>12.291830000000118</v>
      </c>
      <c r="O20">
        <f t="shared" si="6"/>
        <v>4.6047145714287581</v>
      </c>
      <c r="P20">
        <f t="shared" si="7"/>
        <v>14.512972010301349</v>
      </c>
      <c r="Q20">
        <f t="shared" si="8"/>
        <v>98.173565474974026</v>
      </c>
      <c r="R20">
        <f t="shared" si="9"/>
        <v>21.203396284328331</v>
      </c>
    </row>
    <row r="21" spans="1:18" ht="14.45" x14ac:dyDescent="0.3">
      <c r="A21">
        <f>Input!G22</f>
        <v>139</v>
      </c>
      <c r="B21">
        <f t="shared" si="0"/>
        <v>18</v>
      </c>
      <c r="C21">
        <f t="shared" si="1"/>
        <v>2.8903717578961645</v>
      </c>
      <c r="D21">
        <f t="shared" si="2"/>
        <v>-1.4661132664979983</v>
      </c>
      <c r="E21" s="4">
        <f>Input!I22</f>
        <v>1150.1511312857142</v>
      </c>
      <c r="F21">
        <f t="shared" si="3"/>
        <v>164.72714142857137</v>
      </c>
      <c r="G21">
        <f t="shared" si="10"/>
        <v>145.03019547291944</v>
      </c>
      <c r="H21">
        <f t="shared" si="4"/>
        <v>387.96967997987281</v>
      </c>
      <c r="I21">
        <f t="shared" si="5"/>
        <v>131252.45776994235</v>
      </c>
      <c r="N21" s="4">
        <f>Input!J22</f>
        <v>13.035987999999861</v>
      </c>
      <c r="O21">
        <f t="shared" si="6"/>
        <v>5.348872571428501</v>
      </c>
      <c r="P21">
        <f t="shared" si="7"/>
        <v>14.962322340926548</v>
      </c>
      <c r="Q21">
        <f t="shared" si="8"/>
        <v>92.418416470662052</v>
      </c>
      <c r="R21">
        <f t="shared" si="9"/>
        <v>28.610437785380146</v>
      </c>
    </row>
    <row r="22" spans="1:18" ht="14.45" x14ac:dyDescent="0.3">
      <c r="A22">
        <f>Input!G23</f>
        <v>140</v>
      </c>
      <c r="B22">
        <f t="shared" si="0"/>
        <v>19</v>
      </c>
      <c r="C22">
        <f t="shared" si="1"/>
        <v>2.9444389791664403</v>
      </c>
      <c r="D22">
        <f t="shared" si="2"/>
        <v>-1.4106703100236262</v>
      </c>
      <c r="E22" s="4">
        <f>Input!I23</f>
        <v>1163.9388322857142</v>
      </c>
      <c r="F22">
        <f t="shared" si="3"/>
        <v>178.51484242857134</v>
      </c>
      <c r="G22">
        <f t="shared" si="10"/>
        <v>160.38174889779884</v>
      </c>
      <c r="H22">
        <f t="shared" si="4"/>
        <v>328.80908099574344</v>
      </c>
      <c r="I22">
        <f t="shared" si="5"/>
        <v>120364.76660071441</v>
      </c>
      <c r="N22" s="4">
        <f>Input!J23</f>
        <v>13.78770099999997</v>
      </c>
      <c r="O22">
        <f t="shared" si="6"/>
        <v>6.1005855714286099</v>
      </c>
      <c r="P22">
        <f t="shared" si="7"/>
        <v>15.351553424879409</v>
      </c>
      <c r="Q22">
        <f t="shared" si="8"/>
        <v>85.580406225580091</v>
      </c>
      <c r="R22">
        <f t="shared" si="9"/>
        <v>37.217144314322937</v>
      </c>
    </row>
    <row r="23" spans="1:18" ht="14.45" x14ac:dyDescent="0.3">
      <c r="A23">
        <f>Input!G24</f>
        <v>141</v>
      </c>
      <c r="B23">
        <f t="shared" si="0"/>
        <v>20</v>
      </c>
      <c r="C23">
        <f t="shared" si="1"/>
        <v>2.9957322735539909</v>
      </c>
      <c r="D23">
        <f t="shared" si="2"/>
        <v>-1.3580718627326132</v>
      </c>
      <c r="E23" s="4">
        <f>Input!I24</f>
        <v>1178.0060648571427</v>
      </c>
      <c r="F23">
        <f t="shared" si="3"/>
        <v>192.58207499999992</v>
      </c>
      <c r="G23">
        <f t="shared" si="10"/>
        <v>176.067286946736</v>
      </c>
      <c r="H23">
        <f t="shared" si="4"/>
        <v>272.73822444422848</v>
      </c>
      <c r="I23">
        <f t="shared" si="5"/>
        <v>109727.03897702292</v>
      </c>
      <c r="N23" s="4">
        <f>Input!J24</f>
        <v>14.067232571428576</v>
      </c>
      <c r="O23">
        <f t="shared" si="6"/>
        <v>6.3801171428572161</v>
      </c>
      <c r="P23">
        <f t="shared" si="7"/>
        <v>15.685538048937149</v>
      </c>
      <c r="Q23">
        <f t="shared" si="8"/>
        <v>86.590858239309469</v>
      </c>
      <c r="R23">
        <f t="shared" si="9"/>
        <v>40.705894756580527</v>
      </c>
    </row>
    <row r="24" spans="1:18" x14ac:dyDescent="0.25">
      <c r="A24">
        <f>Input!G25</f>
        <v>142</v>
      </c>
      <c r="B24">
        <f t="shared" si="0"/>
        <v>21</v>
      </c>
      <c r="C24">
        <f t="shared" si="1"/>
        <v>3.044522437723423</v>
      </c>
      <c r="D24">
        <f t="shared" si="2"/>
        <v>-1.3080402375654723</v>
      </c>
      <c r="E24" s="4">
        <f>Input!I25</f>
        <v>1192.4699298571427</v>
      </c>
      <c r="F24">
        <f t="shared" si="3"/>
        <v>207.04593999999986</v>
      </c>
      <c r="G24">
        <f t="shared" si="10"/>
        <v>192.03620068340305</v>
      </c>
      <c r="H24">
        <f t="shared" si="4"/>
        <v>225.29227435219198</v>
      </c>
      <c r="I24">
        <f t="shared" si="5"/>
        <v>99402.616862410941</v>
      </c>
      <c r="N24" s="4">
        <f>Input!J25</f>
        <v>14.463864999999942</v>
      </c>
      <c r="O24">
        <f t="shared" si="6"/>
        <v>6.7767495714285815</v>
      </c>
      <c r="P24">
        <f t="shared" si="7"/>
        <v>15.96891373666706</v>
      </c>
      <c r="Q24">
        <f t="shared" si="8"/>
        <v>84.495882040694426</v>
      </c>
      <c r="R24">
        <f t="shared" si="9"/>
        <v>45.924334753857465</v>
      </c>
    </row>
    <row r="25" spans="1:18" x14ac:dyDescent="0.25">
      <c r="A25">
        <f>Input!G26</f>
        <v>143</v>
      </c>
      <c r="B25">
        <f t="shared" si="0"/>
        <v>22</v>
      </c>
      <c r="C25">
        <f t="shared" si="1"/>
        <v>3.0910424533583161</v>
      </c>
      <c r="D25">
        <f t="shared" si="2"/>
        <v>-1.2603365246422702</v>
      </c>
      <c r="E25" s="4">
        <f>Input!I26</f>
        <v>1207.8328284285712</v>
      </c>
      <c r="F25">
        <f t="shared" si="3"/>
        <v>222.40883857142842</v>
      </c>
      <c r="G25">
        <f t="shared" si="10"/>
        <v>208.24224824998976</v>
      </c>
      <c r="H25">
        <f t="shared" si="4"/>
        <v>200.69228133547958</v>
      </c>
      <c r="I25">
        <f t="shared" si="5"/>
        <v>89446.308967386925</v>
      </c>
      <c r="N25" s="4">
        <f>Input!J26</f>
        <v>15.362898571428559</v>
      </c>
      <c r="O25">
        <f t="shared" si="6"/>
        <v>7.675783142857199</v>
      </c>
      <c r="P25">
        <f t="shared" si="7"/>
        <v>16.206047566586712</v>
      </c>
      <c r="Q25">
        <f t="shared" si="8"/>
        <v>72.765411138745392</v>
      </c>
      <c r="R25">
        <f t="shared" si="9"/>
        <v>58.917646856170741</v>
      </c>
    </row>
    <row r="26" spans="1:18" x14ac:dyDescent="0.25">
      <c r="A26">
        <f>Input!G27</f>
        <v>144</v>
      </c>
      <c r="B26">
        <f t="shared" si="0"/>
        <v>23</v>
      </c>
      <c r="C26">
        <f t="shared" si="1"/>
        <v>3.1354942159291497</v>
      </c>
      <c r="D26">
        <f t="shared" si="2"/>
        <v>-1.2147536912818515</v>
      </c>
      <c r="E26" s="4">
        <f>Input!I27</f>
        <v>1223.8681137142855</v>
      </c>
      <c r="F26">
        <f t="shared" si="3"/>
        <v>238.4441238571427</v>
      </c>
      <c r="G26">
        <f t="shared" si="10"/>
        <v>224.64326826638313</v>
      </c>
      <c r="H26">
        <f t="shared" si="4"/>
        <v>190.46361503699961</v>
      </c>
      <c r="I26">
        <f t="shared" si="5"/>
        <v>79905.007441277849</v>
      </c>
      <c r="N26" s="4">
        <f>Input!J27</f>
        <v>16.035285285714281</v>
      </c>
      <c r="O26">
        <f t="shared" si="6"/>
        <v>8.3481698571429206</v>
      </c>
      <c r="P26">
        <f t="shared" si="7"/>
        <v>16.401020016393385</v>
      </c>
      <c r="Q26">
        <f t="shared" si="8"/>
        <v>64.848395687340229</v>
      </c>
      <c r="R26">
        <f t="shared" si="9"/>
        <v>69.691939963709657</v>
      </c>
    </row>
    <row r="27" spans="1:18" x14ac:dyDescent="0.25">
      <c r="A27">
        <f>Input!G28</f>
        <v>145</v>
      </c>
      <c r="B27">
        <f t="shared" si="0"/>
        <v>24</v>
      </c>
      <c r="C27">
        <f t="shared" si="1"/>
        <v>3.1780538303479458</v>
      </c>
      <c r="D27">
        <f t="shared" si="2"/>
        <v>-1.1711111515997796</v>
      </c>
      <c r="E27" s="4">
        <f>Input!I28</f>
        <v>1240.3869127142857</v>
      </c>
      <c r="F27">
        <f t="shared" si="3"/>
        <v>254.96292285714287</v>
      </c>
      <c r="G27">
        <f t="shared" si="10"/>
        <v>241.20088986117835</v>
      </c>
      <c r="H27">
        <f t="shared" si="4"/>
        <v>189.39355218201612</v>
      </c>
      <c r="I27">
        <f t="shared" si="5"/>
        <v>70818.319585367484</v>
      </c>
      <c r="N27" s="4">
        <f>Input!J28</f>
        <v>16.518799000000172</v>
      </c>
      <c r="O27">
        <f t="shared" si="6"/>
        <v>8.8316835714288118</v>
      </c>
      <c r="P27">
        <f t="shared" si="7"/>
        <v>16.557621594795226</v>
      </c>
      <c r="Q27">
        <f t="shared" si="8"/>
        <v>59.690118340898934</v>
      </c>
      <c r="R27">
        <f t="shared" si="9"/>
        <v>77.998634705845575</v>
      </c>
    </row>
    <row r="28" spans="1:18" x14ac:dyDescent="0.25">
      <c r="A28">
        <f>Input!G29</f>
        <v>146</v>
      </c>
      <c r="B28">
        <f t="shared" si="0"/>
        <v>25</v>
      </c>
      <c r="C28">
        <f t="shared" si="1"/>
        <v>3.2188758248682006</v>
      </c>
      <c r="D28">
        <f t="shared" si="2"/>
        <v>-1.1292504453861272</v>
      </c>
      <c r="E28" s="4">
        <f>Input!I29</f>
        <v>1257.3250089999999</v>
      </c>
      <c r="F28">
        <f t="shared" si="3"/>
        <v>271.90101914285708</v>
      </c>
      <c r="G28">
        <f t="shared" si="10"/>
        <v>257.88024776337676</v>
      </c>
      <c r="H28">
        <f t="shared" si="4"/>
        <v>196.58203007565456</v>
      </c>
      <c r="I28">
        <f t="shared" si="5"/>
        <v>62219.195312213982</v>
      </c>
      <c r="N28" s="4">
        <f>Input!J29</f>
        <v>16.938096285714209</v>
      </c>
      <c r="O28">
        <f t="shared" si="6"/>
        <v>9.2509808571428493</v>
      </c>
      <c r="P28">
        <f t="shared" si="7"/>
        <v>16.679357902198429</v>
      </c>
      <c r="Q28">
        <f t="shared" si="8"/>
        <v>55.180785523508668</v>
      </c>
      <c r="R28">
        <f t="shared" si="9"/>
        <v>85.580646819223446</v>
      </c>
    </row>
    <row r="29" spans="1:18" x14ac:dyDescent="0.25">
      <c r="A29">
        <f>Input!G30</f>
        <v>147</v>
      </c>
      <c r="B29">
        <f t="shared" si="0"/>
        <v>26</v>
      </c>
      <c r="C29">
        <f t="shared" si="1"/>
        <v>3.2580965380214821</v>
      </c>
      <c r="D29">
        <f t="shared" si="2"/>
        <v>-1.089031764988607</v>
      </c>
      <c r="E29" s="4">
        <f>Input!I30</f>
        <v>1274.8372779999997</v>
      </c>
      <c r="F29">
        <f t="shared" si="3"/>
        <v>289.41328814285691</v>
      </c>
      <c r="G29">
        <f t="shared" si="10"/>
        <v>274.64970784103139</v>
      </c>
      <c r="H29">
        <f t="shared" si="4"/>
        <v>217.96330332845073</v>
      </c>
      <c r="I29">
        <f t="shared" si="5"/>
        <v>54134.537041041876</v>
      </c>
      <c r="N29" s="4">
        <f>Input!J30</f>
        <v>17.512268999999833</v>
      </c>
      <c r="O29">
        <f t="shared" si="6"/>
        <v>9.8251535714284728</v>
      </c>
      <c r="P29">
        <f t="shared" si="7"/>
        <v>16.769460077654649</v>
      </c>
      <c r="Q29">
        <f t="shared" si="8"/>
        <v>48.223392852415209</v>
      </c>
      <c r="R29">
        <f t="shared" si="9"/>
        <v>96.533642702153671</v>
      </c>
    </row>
    <row r="30" spans="1:18" x14ac:dyDescent="0.25">
      <c r="A30">
        <f>Input!G31</f>
        <v>148</v>
      </c>
      <c r="B30">
        <f t="shared" si="0"/>
        <v>27</v>
      </c>
      <c r="C30">
        <f t="shared" si="1"/>
        <v>3.2958368660043291</v>
      </c>
      <c r="D30">
        <f t="shared" si="2"/>
        <v>-1.0503311380186786</v>
      </c>
      <c r="E30" s="4">
        <f>Input!I31</f>
        <v>1293.0483757142858</v>
      </c>
      <c r="F30">
        <f t="shared" si="3"/>
        <v>307.62438585714301</v>
      </c>
      <c r="G30">
        <f t="shared" si="10"/>
        <v>291.48060635535614</v>
      </c>
      <c r="H30">
        <f t="shared" si="4"/>
        <v>260.62161660231379</v>
      </c>
      <c r="I30">
        <f t="shared" si="5"/>
        <v>46585.783152942917</v>
      </c>
      <c r="N30" s="4">
        <f>Input!J31</f>
        <v>18.211097714286097</v>
      </c>
      <c r="O30">
        <f t="shared" si="6"/>
        <v>10.523982285714737</v>
      </c>
      <c r="P30">
        <f t="shared" si="7"/>
        <v>16.830898514324772</v>
      </c>
      <c r="Q30">
        <f t="shared" si="8"/>
        <v>39.777192314704628</v>
      </c>
      <c r="R30">
        <f t="shared" si="9"/>
        <v>110.75420315003758</v>
      </c>
    </row>
    <row r="31" spans="1:18" x14ac:dyDescent="0.25">
      <c r="A31">
        <f>Input!G32</f>
        <v>149</v>
      </c>
      <c r="B31">
        <f t="shared" si="0"/>
        <v>28</v>
      </c>
      <c r="C31">
        <f t="shared" si="1"/>
        <v>3.3322045101752038</v>
      </c>
      <c r="D31">
        <f t="shared" si="2"/>
        <v>-1.013038122667254</v>
      </c>
      <c r="E31" s="4">
        <f>Input!I32</f>
        <v>1311.5465597142859</v>
      </c>
      <c r="F31">
        <f t="shared" si="3"/>
        <v>326.12256985714305</v>
      </c>
      <c r="G31">
        <f t="shared" si="10"/>
        <v>308.34700473282112</v>
      </c>
      <c r="H31">
        <f t="shared" si="4"/>
        <v>315.9707154890101</v>
      </c>
      <c r="I31">
        <f t="shared" si="5"/>
        <v>39589.459407563845</v>
      </c>
      <c r="N31" s="4">
        <f>Input!J32</f>
        <v>18.498184000000037</v>
      </c>
      <c r="O31">
        <f t="shared" si="6"/>
        <v>10.811068571428677</v>
      </c>
      <c r="P31">
        <f t="shared" si="7"/>
        <v>16.866398377464982</v>
      </c>
      <c r="Q31">
        <f t="shared" si="8"/>
        <v>36.66701905987167</v>
      </c>
      <c r="R31">
        <f t="shared" si="9"/>
        <v>116.8792036561329</v>
      </c>
    </row>
    <row r="32" spans="1:18" x14ac:dyDescent="0.25">
      <c r="A32">
        <f>Input!G33</f>
        <v>150</v>
      </c>
      <c r="B32">
        <f t="shared" si="0"/>
        <v>29</v>
      </c>
      <c r="C32">
        <f t="shared" si="1"/>
        <v>3.3672958299864741</v>
      </c>
      <c r="D32">
        <f t="shared" si="2"/>
        <v>-0.97705390762504074</v>
      </c>
      <c r="E32" s="4">
        <f>Input!I33</f>
        <v>1330.2109517142858</v>
      </c>
      <c r="F32">
        <f t="shared" si="3"/>
        <v>344.78696185714296</v>
      </c>
      <c r="G32">
        <f t="shared" si="10"/>
        <v>325.22546065195814</v>
      </c>
      <c r="H32">
        <f t="shared" si="4"/>
        <v>382.65232940044683</v>
      </c>
      <c r="I32">
        <f t="shared" si="5"/>
        <v>33157.695128343985</v>
      </c>
      <c r="N32" s="4">
        <f>Input!J33</f>
        <v>18.664391999999907</v>
      </c>
      <c r="O32">
        <f t="shared" si="6"/>
        <v>10.977276571428547</v>
      </c>
      <c r="P32">
        <f t="shared" si="7"/>
        <v>16.87845591913705</v>
      </c>
      <c r="Q32">
        <f t="shared" si="8"/>
        <v>34.82391769382135</v>
      </c>
      <c r="R32">
        <f t="shared" si="9"/>
        <v>120.50060092563407</v>
      </c>
    </row>
    <row r="33" spans="1:18" x14ac:dyDescent="0.25">
      <c r="A33">
        <f>Input!G34</f>
        <v>151</v>
      </c>
      <c r="B33">
        <f t="shared" si="0"/>
        <v>30</v>
      </c>
      <c r="C33">
        <f t="shared" si="1"/>
        <v>3.4011973816621555</v>
      </c>
      <c r="D33">
        <f t="shared" si="2"/>
        <v>-0.94228973425329354</v>
      </c>
      <c r="E33" s="4">
        <f>Input!I34</f>
        <v>1348.3880522857144</v>
      </c>
      <c r="F33">
        <f t="shared" si="3"/>
        <v>362.96406242857154</v>
      </c>
      <c r="G33">
        <f t="shared" si="10"/>
        <v>342.09481556103555</v>
      </c>
      <c r="H33">
        <f t="shared" si="4"/>
        <v>435.5254648181608</v>
      </c>
      <c r="I33">
        <f t="shared" si="5"/>
        <v>27298.702710563626</v>
      </c>
      <c r="N33" s="4">
        <f>Input!J34</f>
        <v>18.177100571428582</v>
      </c>
      <c r="O33">
        <f t="shared" si="6"/>
        <v>10.489985142857222</v>
      </c>
      <c r="P33">
        <f t="shared" si="7"/>
        <v>16.869354909077426</v>
      </c>
      <c r="Q33">
        <f t="shared" si="8"/>
        <v>40.696358614164424</v>
      </c>
      <c r="R33">
        <f t="shared" si="9"/>
        <v>110.03978829736525</v>
      </c>
    </row>
    <row r="34" spans="1:18" x14ac:dyDescent="0.25">
      <c r="A34">
        <f>Input!G35</f>
        <v>152</v>
      </c>
      <c r="B34">
        <f t="shared" si="0"/>
        <v>31</v>
      </c>
      <c r="C34">
        <f t="shared" si="1"/>
        <v>3.4339872044851463</v>
      </c>
      <c r="D34">
        <f t="shared" si="2"/>
        <v>-0.90866557756712574</v>
      </c>
      <c r="E34" s="4">
        <f>Input!I35</f>
        <v>1366.8484618571431</v>
      </c>
      <c r="F34">
        <f t="shared" si="3"/>
        <v>381.42447200000026</v>
      </c>
      <c r="G34">
        <f t="shared" si="10"/>
        <v>358.9359982919533</v>
      </c>
      <c r="H34">
        <f t="shared" si="4"/>
        <v>505.73144971751975</v>
      </c>
      <c r="I34">
        <f t="shared" si="5"/>
        <v>22017.220257930971</v>
      </c>
      <c r="N34" s="4">
        <f>Input!J35</f>
        <v>18.460409571428727</v>
      </c>
      <c r="O34">
        <f t="shared" si="6"/>
        <v>10.773294142857367</v>
      </c>
      <c r="P34">
        <f t="shared" si="7"/>
        <v>16.841182730917744</v>
      </c>
      <c r="Q34">
        <f t="shared" si="8"/>
        <v>36.819271917113362</v>
      </c>
      <c r="R34">
        <f t="shared" si="9"/>
        <v>116.06386668852484</v>
      </c>
    </row>
    <row r="35" spans="1:18" x14ac:dyDescent="0.25">
      <c r="A35">
        <f>Input!G36</f>
        <v>153</v>
      </c>
      <c r="B35">
        <f t="shared" si="0"/>
        <v>32</v>
      </c>
      <c r="C35">
        <f t="shared" si="1"/>
        <v>3.4657359027997265</v>
      </c>
      <c r="D35">
        <f t="shared" si="2"/>
        <v>-0.87610903670156126</v>
      </c>
      <c r="E35" s="4">
        <f>Input!I36</f>
        <v>1385.6299548571426</v>
      </c>
      <c r="F35">
        <f t="shared" si="3"/>
        <v>400.20596499999976</v>
      </c>
      <c r="G35">
        <f t="shared" si="10"/>
        <v>375.73184414689115</v>
      </c>
      <c r="H35">
        <f t="shared" si="4"/>
        <v>598.98259153256595</v>
      </c>
      <c r="I35">
        <f t="shared" si="5"/>
        <v>17314.918032433721</v>
      </c>
      <c r="N35" s="4">
        <f>Input!J36</f>
        <v>18.7814929999995</v>
      </c>
      <c r="O35">
        <f t="shared" si="6"/>
        <v>11.09437757142814</v>
      </c>
      <c r="P35">
        <f t="shared" si="7"/>
        <v>16.795845854937838</v>
      </c>
      <c r="Q35">
        <f t="shared" si="8"/>
        <v>32.506740587867021</v>
      </c>
      <c r="R35">
        <f t="shared" si="9"/>
        <v>123.08521369740775</v>
      </c>
    </row>
    <row r="36" spans="1:18" x14ac:dyDescent="0.25">
      <c r="A36">
        <f>Input!G37</f>
        <v>154</v>
      </c>
      <c r="B36">
        <f t="shared" si="0"/>
        <v>33</v>
      </c>
      <c r="C36">
        <f t="shared" si="1"/>
        <v>3.4965075614664802</v>
      </c>
      <c r="D36">
        <f t="shared" si="2"/>
        <v>-0.84455439616295092</v>
      </c>
      <c r="E36" s="4">
        <f>Input!I37</f>
        <v>1404.4983292857141</v>
      </c>
      <c r="F36">
        <f t="shared" si="3"/>
        <v>419.07433942857131</v>
      </c>
      <c r="G36">
        <f t="shared" si="10"/>
        <v>392.46692865917822</v>
      </c>
      <c r="H36">
        <f t="shared" si="4"/>
        <v>707.95430785121505</v>
      </c>
      <c r="I36">
        <f t="shared" si="5"/>
        <v>13190.77000230864</v>
      </c>
      <c r="N36" s="4">
        <f>Input!J37</f>
        <v>18.868374428571542</v>
      </c>
      <c r="O36">
        <f t="shared" si="6"/>
        <v>11.181259000000182</v>
      </c>
      <c r="P36">
        <f t="shared" si="7"/>
        <v>16.735084512287052</v>
      </c>
      <c r="Q36">
        <f t="shared" si="8"/>
        <v>30.84497782092852</v>
      </c>
      <c r="R36">
        <f t="shared" si="9"/>
        <v>125.02055282508506</v>
      </c>
    </row>
    <row r="37" spans="1:18" x14ac:dyDescent="0.25">
      <c r="A37">
        <f>Input!G38</f>
        <v>155</v>
      </c>
      <c r="B37">
        <f t="shared" si="0"/>
        <v>34</v>
      </c>
      <c r="C37">
        <f t="shared" si="1"/>
        <v>3.5263605246161616</v>
      </c>
      <c r="D37">
        <f t="shared" si="2"/>
        <v>-0.81394182725978892</v>
      </c>
      <c r="E37" s="4">
        <f>Input!I38</f>
        <v>1423.0947270000001</v>
      </c>
      <c r="F37">
        <f t="shared" si="3"/>
        <v>437.67073714285732</v>
      </c>
      <c r="G37">
        <f t="shared" si="10"/>
        <v>409.12741513414619</v>
      </c>
      <c r="H37">
        <f t="shared" si="4"/>
        <v>814.72123129297313</v>
      </c>
      <c r="I37">
        <f t="shared" si="5"/>
        <v>9641.3921653301149</v>
      </c>
      <c r="N37" s="4">
        <f>Input!J38</f>
        <v>18.596397714286013</v>
      </c>
      <c r="O37">
        <f t="shared" si="6"/>
        <v>10.909282285714653</v>
      </c>
      <c r="P37">
        <f t="shared" si="7"/>
        <v>16.660486474967989</v>
      </c>
      <c r="Q37">
        <f t="shared" si="8"/>
        <v>33.076349626485126</v>
      </c>
      <c r="R37">
        <f t="shared" si="9"/>
        <v>119.01243998940753</v>
      </c>
    </row>
    <row r="38" spans="1:18" x14ac:dyDescent="0.25">
      <c r="A38">
        <f>Input!G39</f>
        <v>156</v>
      </c>
      <c r="B38">
        <f t="shared" si="0"/>
        <v>35</v>
      </c>
      <c r="C38">
        <f t="shared" si="1"/>
        <v>3.5553480614894135</v>
      </c>
      <c r="D38">
        <f t="shared" si="2"/>
        <v>-0.78421670532076804</v>
      </c>
      <c r="E38" s="4">
        <f>Input!I39</f>
        <v>1441.577801285714</v>
      </c>
      <c r="F38">
        <f t="shared" si="3"/>
        <v>456.1538114285712</v>
      </c>
      <c r="G38">
        <f t="shared" si="10"/>
        <v>425.70091503482945</v>
      </c>
      <c r="H38">
        <f t="shared" si="4"/>
        <v>927.37889876796942</v>
      </c>
      <c r="I38">
        <f t="shared" si="5"/>
        <v>6661.3495631721889</v>
      </c>
      <c r="N38" s="4">
        <f>Input!J39</f>
        <v>18.483074285713883</v>
      </c>
      <c r="O38">
        <f t="shared" si="6"/>
        <v>10.795958857142523</v>
      </c>
      <c r="P38">
        <f t="shared" si="7"/>
        <v>16.57349990068326</v>
      </c>
      <c r="Q38">
        <f t="shared" si="8"/>
        <v>33.379980509797782</v>
      </c>
      <c r="R38">
        <f t="shared" si="9"/>
        <v>116.55272764511409</v>
      </c>
    </row>
    <row r="39" spans="1:18" x14ac:dyDescent="0.25">
      <c r="A39">
        <f>Input!G40</f>
        <v>157</v>
      </c>
      <c r="B39">
        <f t="shared" si="0"/>
        <v>36</v>
      </c>
      <c r="C39">
        <f t="shared" si="1"/>
        <v>3.5835189384561099</v>
      </c>
      <c r="D39">
        <f t="shared" si="2"/>
        <v>-0.75532902312046035</v>
      </c>
      <c r="E39" s="4">
        <f>Input!I40</f>
        <v>1459.9702167142857</v>
      </c>
      <c r="F39">
        <f t="shared" si="3"/>
        <v>474.54622685714287</v>
      </c>
      <c r="G39">
        <f t="shared" si="10"/>
        <v>442.17636027375772</v>
      </c>
      <c r="H39">
        <f t="shared" si="4"/>
        <v>1047.8082626261544</v>
      </c>
      <c r="I39">
        <f t="shared" si="5"/>
        <v>4243.434028319869</v>
      </c>
      <c r="N39" s="4">
        <f>Input!J40</f>
        <v>18.392415428571667</v>
      </c>
      <c r="O39">
        <f t="shared" si="6"/>
        <v>10.705300000000307</v>
      </c>
      <c r="P39">
        <f t="shared" si="7"/>
        <v>16.475445238928287</v>
      </c>
      <c r="Q39">
        <f t="shared" si="8"/>
        <v>33.294576078323246</v>
      </c>
      <c r="R39">
        <f t="shared" si="9"/>
        <v>114.60344809000657</v>
      </c>
    </row>
    <row r="40" spans="1:18" x14ac:dyDescent="0.25">
      <c r="A40">
        <f>Input!G41</f>
        <v>158</v>
      </c>
      <c r="B40">
        <f t="shared" si="0"/>
        <v>37</v>
      </c>
      <c r="C40">
        <f t="shared" si="1"/>
        <v>3.6109179126442243</v>
      </c>
      <c r="D40">
        <f t="shared" si="2"/>
        <v>-0.72723288469010949</v>
      </c>
      <c r="E40" s="4">
        <f>Input!I41</f>
        <v>1478.536394857143</v>
      </c>
      <c r="F40">
        <f t="shared" si="3"/>
        <v>493.11240500000019</v>
      </c>
      <c r="G40">
        <f t="shared" si="10"/>
        <v>458.54388649326177</v>
      </c>
      <c r="H40">
        <f t="shared" si="4"/>
        <v>1194.9824717507172</v>
      </c>
      <c r="I40">
        <f t="shared" si="5"/>
        <v>2378.9147489293296</v>
      </c>
      <c r="N40" s="4">
        <f>Input!J41</f>
        <v>18.566178142857325</v>
      </c>
      <c r="O40">
        <f t="shared" si="6"/>
        <v>10.879062714285965</v>
      </c>
      <c r="P40">
        <f t="shared" si="7"/>
        <v>16.367526219504064</v>
      </c>
      <c r="Q40">
        <f t="shared" si="8"/>
        <v>30.123231648110949</v>
      </c>
      <c r="R40">
        <f t="shared" si="9"/>
        <v>118.3540055413671</v>
      </c>
    </row>
    <row r="41" spans="1:18" x14ac:dyDescent="0.25">
      <c r="A41">
        <f>Input!G42</f>
        <v>159</v>
      </c>
      <c r="B41">
        <f t="shared" si="0"/>
        <v>38</v>
      </c>
      <c r="C41">
        <f t="shared" si="1"/>
        <v>3.6375861597263857</v>
      </c>
      <c r="D41">
        <f t="shared" si="2"/>
        <v>-0.69988606664608821</v>
      </c>
      <c r="E41" s="4">
        <f>Input!I42</f>
        <v>1497.1781221428571</v>
      </c>
      <c r="F41">
        <f t="shared" si="3"/>
        <v>511.75413228571426</v>
      </c>
      <c r="G41">
        <f t="shared" si="10"/>
        <v>474.79472645379991</v>
      </c>
      <c r="H41">
        <f t="shared" si="4"/>
        <v>1365.9976794481447</v>
      </c>
      <c r="I41">
        <f t="shared" si="5"/>
        <v>1057.7637226236957</v>
      </c>
      <c r="N41" s="4">
        <f>Input!J42</f>
        <v>18.641727285714069</v>
      </c>
      <c r="O41">
        <f t="shared" si="6"/>
        <v>10.954611857142709</v>
      </c>
      <c r="P41">
        <f t="shared" si="7"/>
        <v>16.250839960538148</v>
      </c>
      <c r="Q41">
        <f t="shared" si="8"/>
        <v>28.050032123195649</v>
      </c>
      <c r="R41">
        <f t="shared" si="9"/>
        <v>120.00352094065163</v>
      </c>
    </row>
    <row r="42" spans="1:18" x14ac:dyDescent="0.25">
      <c r="A42">
        <f>Input!G43</f>
        <v>160</v>
      </c>
      <c r="B42">
        <f t="shared" si="0"/>
        <v>39</v>
      </c>
      <c r="C42">
        <f t="shared" si="1"/>
        <v>3.6635616461296463</v>
      </c>
      <c r="D42">
        <f t="shared" si="2"/>
        <v>-0.67324963650928782</v>
      </c>
      <c r="E42" s="4">
        <f>Input!I43</f>
        <v>1515.6536414285715</v>
      </c>
      <c r="F42">
        <f t="shared" si="3"/>
        <v>530.22965157142869</v>
      </c>
      <c r="G42">
        <f t="shared" si="10"/>
        <v>490.92111269653725</v>
      </c>
      <c r="H42">
        <f t="shared" si="4"/>
        <v>1545.1612284788516</v>
      </c>
      <c r="I42">
        <f t="shared" si="5"/>
        <v>268.85811513920038</v>
      </c>
      <c r="N42" s="4">
        <f>Input!J43</f>
        <v>18.475519285714427</v>
      </c>
      <c r="O42">
        <f t="shared" si="6"/>
        <v>10.788403857143066</v>
      </c>
      <c r="P42">
        <f t="shared" si="7"/>
        <v>16.126386242737336</v>
      </c>
      <c r="Q42">
        <f t="shared" si="8"/>
        <v>28.494055948914689</v>
      </c>
      <c r="R42">
        <f t="shared" si="9"/>
        <v>116.38965778481939</v>
      </c>
    </row>
    <row r="43" spans="1:18" x14ac:dyDescent="0.25">
      <c r="A43">
        <f>Input!G44</f>
        <v>161</v>
      </c>
      <c r="B43">
        <f t="shared" si="0"/>
        <v>40</v>
      </c>
      <c r="C43">
        <f t="shared" si="1"/>
        <v>3.6888794541139363</v>
      </c>
      <c r="D43">
        <f t="shared" si="2"/>
        <v>-0.64728761935507528</v>
      </c>
      <c r="E43" s="4">
        <f>Input!I44</f>
        <v>1534.3973598571429</v>
      </c>
      <c r="F43">
        <f t="shared" si="3"/>
        <v>548.97337000000005</v>
      </c>
      <c r="G43">
        <f t="shared" si="10"/>
        <v>506.9161886983614</v>
      </c>
      <c r="H43">
        <f t="shared" si="4"/>
        <v>1768.8064990389037</v>
      </c>
      <c r="I43">
        <f t="shared" si="5"/>
        <v>0.16145726970984342</v>
      </c>
      <c r="N43" s="4">
        <f>Input!J44</f>
        <v>18.743718428571356</v>
      </c>
      <c r="O43">
        <f t="shared" si="6"/>
        <v>11.056602999999996</v>
      </c>
      <c r="P43">
        <f t="shared" si="7"/>
        <v>15.99507600182416</v>
      </c>
      <c r="Q43">
        <f t="shared" si="8"/>
        <v>24.38851558974617</v>
      </c>
      <c r="R43">
        <f t="shared" si="9"/>
        <v>122.24846989960891</v>
      </c>
    </row>
    <row r="44" spans="1:18" x14ac:dyDescent="0.25">
      <c r="A44">
        <f>Input!G45</f>
        <v>162</v>
      </c>
      <c r="B44">
        <f t="shared" si="0"/>
        <v>41</v>
      </c>
      <c r="C44">
        <f t="shared" si="1"/>
        <v>3.713572066704308</v>
      </c>
      <c r="D44">
        <f t="shared" si="2"/>
        <v>-0.62196670563097467</v>
      </c>
      <c r="E44" s="4">
        <f>Input!I45</f>
        <v>1553.6283697142858</v>
      </c>
      <c r="F44">
        <f t="shared" si="3"/>
        <v>568.20437985714295</v>
      </c>
      <c r="G44">
        <f t="shared" si="10"/>
        <v>522.77392779163984</v>
      </c>
      <c r="H44">
        <f t="shared" si="4"/>
        <v>2063.9259748759764</v>
      </c>
      <c r="I44">
        <f t="shared" si="5"/>
        <v>238.88551358985754</v>
      </c>
      <c r="N44" s="4">
        <f>Input!J45</f>
        <v>19.231009857142908</v>
      </c>
      <c r="O44">
        <f t="shared" si="6"/>
        <v>11.543894428571548</v>
      </c>
      <c r="P44">
        <f t="shared" si="7"/>
        <v>15.857739093278486</v>
      </c>
      <c r="Q44">
        <f t="shared" si="8"/>
        <v>18.609255791220512</v>
      </c>
      <c r="R44">
        <f t="shared" si="9"/>
        <v>133.26149857800522</v>
      </c>
    </row>
    <row r="45" spans="1:18" x14ac:dyDescent="0.25">
      <c r="A45">
        <f>Input!G46</f>
        <v>163</v>
      </c>
      <c r="B45">
        <f t="shared" si="0"/>
        <v>42</v>
      </c>
      <c r="C45">
        <f t="shared" si="1"/>
        <v>3.7376696182833684</v>
      </c>
      <c r="D45">
        <f t="shared" si="2"/>
        <v>-0.5972559941879344</v>
      </c>
      <c r="E45" s="4">
        <f>Input!I46</f>
        <v>1572.8102727142857</v>
      </c>
      <c r="F45">
        <f t="shared" si="3"/>
        <v>587.38628285714287</v>
      </c>
      <c r="G45">
        <f t="shared" si="10"/>
        <v>538.48905917522416</v>
      </c>
      <c r="H45">
        <f t="shared" si="4"/>
        <v>2390.9384837995926</v>
      </c>
      <c r="I45">
        <f t="shared" si="5"/>
        <v>971.63454629263117</v>
      </c>
      <c r="N45" s="4">
        <f>Input!J46</f>
        <v>19.18190299999992</v>
      </c>
      <c r="O45">
        <f t="shared" si="6"/>
        <v>11.49478757142856</v>
      </c>
      <c r="P45">
        <f t="shared" si="7"/>
        <v>15.715131383584378</v>
      </c>
      <c r="Q45">
        <f t="shared" si="8"/>
        <v>17.8113018928019</v>
      </c>
      <c r="R45">
        <f t="shared" si="9"/>
        <v>132.13014131226851</v>
      </c>
    </row>
    <row r="46" spans="1:18" x14ac:dyDescent="0.25">
      <c r="A46">
        <f>Input!G47</f>
        <v>164</v>
      </c>
      <c r="B46">
        <f t="shared" si="0"/>
        <v>43</v>
      </c>
      <c r="C46">
        <f t="shared" si="1"/>
        <v>3.7612001156935624</v>
      </c>
      <c r="D46">
        <f t="shared" si="2"/>
        <v>-0.57312676555211894</v>
      </c>
      <c r="E46" s="4">
        <f>Input!I47</f>
        <v>1591.8146354285714</v>
      </c>
      <c r="F46">
        <f t="shared" si="3"/>
        <v>606.39064557142854</v>
      </c>
      <c r="G46">
        <f t="shared" si="10"/>
        <v>554.05700039609167</v>
      </c>
      <c r="H46">
        <f t="shared" si="4"/>
        <v>2738.8104173380598</v>
      </c>
      <c r="I46">
        <f t="shared" si="5"/>
        <v>2184.5335825233633</v>
      </c>
      <c r="N46" s="4">
        <f>Input!J47</f>
        <v>19.004362714285662</v>
      </c>
      <c r="O46">
        <f t="shared" si="6"/>
        <v>11.317247285714302</v>
      </c>
      <c r="P46">
        <f t="shared" si="7"/>
        <v>15.567941220867507</v>
      </c>
      <c r="Q46">
        <f t="shared" si="8"/>
        <v>18.068398930348238</v>
      </c>
      <c r="R46">
        <f t="shared" si="9"/>
        <v>128.08008612600773</v>
      </c>
    </row>
    <row r="47" spans="1:18" x14ac:dyDescent="0.25">
      <c r="A47">
        <f>Input!G48</f>
        <v>165</v>
      </c>
      <c r="B47">
        <f t="shared" si="0"/>
        <v>44</v>
      </c>
      <c r="C47">
        <f t="shared" si="1"/>
        <v>3.784189633918261</v>
      </c>
      <c r="D47">
        <f t="shared" si="2"/>
        <v>-0.54955228126473266</v>
      </c>
      <c r="E47" s="4">
        <f>Input!I48</f>
        <v>1611.4460552857142</v>
      </c>
      <c r="F47">
        <f t="shared" si="3"/>
        <v>626.02206542857141</v>
      </c>
      <c r="G47">
        <f t="shared" si="10"/>
        <v>569.47379573168905</v>
      </c>
      <c r="H47">
        <f t="shared" si="4"/>
        <v>3197.7068057113433</v>
      </c>
      <c r="I47">
        <f t="shared" si="5"/>
        <v>3863.3421777082385</v>
      </c>
      <c r="N47" s="4">
        <f>Input!J48</f>
        <v>19.631419857142873</v>
      </c>
      <c r="O47">
        <f t="shared" si="6"/>
        <v>11.944304428571513</v>
      </c>
      <c r="P47">
        <f t="shared" si="7"/>
        <v>15.416795335597344</v>
      </c>
      <c r="Q47">
        <f t="shared" si="8"/>
        <v>12.058193099377078</v>
      </c>
      <c r="R47">
        <f t="shared" si="9"/>
        <v>142.66640828239306</v>
      </c>
    </row>
    <row r="48" spans="1:18" x14ac:dyDescent="0.25">
      <c r="A48">
        <f>Input!G49</f>
        <v>166</v>
      </c>
      <c r="B48">
        <f t="shared" si="0"/>
        <v>45</v>
      </c>
      <c r="C48">
        <f t="shared" si="1"/>
        <v>3.8066624897703196</v>
      </c>
      <c r="D48">
        <f t="shared" si="2"/>
        <v>-0.52650760577397437</v>
      </c>
      <c r="E48" s="4">
        <f>Input!I49</f>
        <v>1631.0548102857142</v>
      </c>
      <c r="F48">
        <f t="shared" si="3"/>
        <v>645.63082042857138</v>
      </c>
      <c r="G48">
        <f t="shared" si="10"/>
        <v>584.7360599509642</v>
      </c>
      <c r="H48">
        <f t="shared" si="4"/>
        <v>3708.1718536251492</v>
      </c>
      <c r="I48">
        <f t="shared" si="5"/>
        <v>5993.5550533139076</v>
      </c>
      <c r="N48" s="4">
        <f>Input!J49</f>
        <v>19.608754999999974</v>
      </c>
      <c r="O48">
        <f t="shared" si="6"/>
        <v>11.921639571428614</v>
      </c>
      <c r="P48">
        <f t="shared" si="7"/>
        <v>15.262264219275108</v>
      </c>
      <c r="Q48">
        <f t="shared" si="8"/>
        <v>11.159773037799518</v>
      </c>
      <c r="R48">
        <f t="shared" si="9"/>
        <v>142.12549007105261</v>
      </c>
    </row>
    <row r="49" spans="1:18" x14ac:dyDescent="0.25">
      <c r="A49">
        <f>Input!G50</f>
        <v>167</v>
      </c>
      <c r="B49">
        <f t="shared" si="0"/>
        <v>46</v>
      </c>
      <c r="C49">
        <f t="shared" si="1"/>
        <v>3.8286413964890951</v>
      </c>
      <c r="D49">
        <f t="shared" si="2"/>
        <v>-0.50396944790431364</v>
      </c>
      <c r="E49" s="4">
        <f>Input!I50</f>
        <v>1651.1168597142857</v>
      </c>
      <c r="F49">
        <f t="shared" si="3"/>
        <v>665.69286985714291</v>
      </c>
      <c r="G49">
        <f t="shared" si="10"/>
        <v>599.84092697694734</v>
      </c>
      <c r="H49">
        <f t="shared" si="4"/>
        <v>4336.4783810965391</v>
      </c>
      <c r="I49">
        <f t="shared" si="5"/>
        <v>8560.4908771364353</v>
      </c>
      <c r="N49" s="4">
        <f>Input!J50</f>
        <v>20.062049428571527</v>
      </c>
      <c r="O49">
        <f t="shared" si="6"/>
        <v>12.374934000000167</v>
      </c>
      <c r="P49">
        <f t="shared" si="7"/>
        <v>15.104867025983166</v>
      </c>
      <c r="Q49">
        <f t="shared" si="8"/>
        <v>7.4525343263526969</v>
      </c>
      <c r="R49">
        <f t="shared" si="9"/>
        <v>153.13899150436012</v>
      </c>
    </row>
    <row r="50" spans="1:18" x14ac:dyDescent="0.25">
      <c r="A50">
        <f>Input!G51</f>
        <v>168</v>
      </c>
      <c r="B50">
        <f t="shared" si="0"/>
        <v>47</v>
      </c>
      <c r="C50">
        <f t="shared" si="1"/>
        <v>3.8501476017100584</v>
      </c>
      <c r="D50">
        <f t="shared" si="2"/>
        <v>-0.48191601937625445</v>
      </c>
      <c r="E50" s="4">
        <f>Input!I51</f>
        <v>1670.7558344285715</v>
      </c>
      <c r="F50">
        <f t="shared" si="3"/>
        <v>685.33184457142863</v>
      </c>
      <c r="G50">
        <f t="shared" si="10"/>
        <v>614.78600301545521</v>
      </c>
      <c r="H50">
        <f t="shared" si="4"/>
        <v>4976.7157608405068</v>
      </c>
      <c r="I50">
        <f t="shared" si="5"/>
        <v>11549.370348864404</v>
      </c>
      <c r="N50" s="4">
        <f>Input!J51</f>
        <v>19.638974714285723</v>
      </c>
      <c r="O50">
        <f t="shared" si="6"/>
        <v>11.951859285714363</v>
      </c>
      <c r="P50">
        <f t="shared" si="7"/>
        <v>14.94507603850783</v>
      </c>
      <c r="Q50">
        <f t="shared" si="8"/>
        <v>8.9593465292034669</v>
      </c>
      <c r="R50">
        <f t="shared" si="9"/>
        <v>142.84694038551663</v>
      </c>
    </row>
    <row r="51" spans="1:18" x14ac:dyDescent="0.25">
      <c r="A51">
        <f>Input!G52</f>
        <v>169</v>
      </c>
      <c r="B51">
        <f t="shared" si="0"/>
        <v>48</v>
      </c>
      <c r="C51">
        <f t="shared" si="1"/>
        <v>3.8712010109078911</v>
      </c>
      <c r="D51">
        <f t="shared" si="2"/>
        <v>-0.46032690822224165</v>
      </c>
      <c r="E51" s="4">
        <f>Input!I52</f>
        <v>1689.8621882857144</v>
      </c>
      <c r="F51">
        <f t="shared" si="3"/>
        <v>704.43819842857158</v>
      </c>
      <c r="G51">
        <f t="shared" si="10"/>
        <v>629.56932375304063</v>
      </c>
      <c r="H51">
        <f t="shared" si="4"/>
        <v>5605.3483951803591</v>
      </c>
      <c r="I51">
        <f t="shared" si="5"/>
        <v>14945.384654076594</v>
      </c>
      <c r="N51" s="4">
        <f>Input!J52</f>
        <v>19.106353857142949</v>
      </c>
      <c r="O51">
        <f t="shared" si="6"/>
        <v>11.419238428571589</v>
      </c>
      <c r="P51">
        <f t="shared" si="7"/>
        <v>14.783320737585376</v>
      </c>
      <c r="Q51">
        <f t="shared" si="8"/>
        <v>11.317049781819531</v>
      </c>
      <c r="R51">
        <f t="shared" si="9"/>
        <v>130.39900628856614</v>
      </c>
    </row>
    <row r="52" spans="1:18" x14ac:dyDescent="0.25">
      <c r="A52">
        <f>Input!G53</f>
        <v>170</v>
      </c>
      <c r="B52">
        <f t="shared" si="0"/>
        <v>49</v>
      </c>
      <c r="C52">
        <f t="shared" si="1"/>
        <v>3.8918202981106265</v>
      </c>
      <c r="D52">
        <f t="shared" si="2"/>
        <v>-0.43918296525540895</v>
      </c>
      <c r="E52" s="4">
        <f>Input!I53</f>
        <v>1709.1574147142858</v>
      </c>
      <c r="F52">
        <f t="shared" si="3"/>
        <v>723.73342485714295</v>
      </c>
      <c r="G52">
        <f t="shared" si="10"/>
        <v>644.18931526278027</v>
      </c>
      <c r="H52">
        <f t="shared" si="4"/>
        <v>6327.2653711599814</v>
      </c>
      <c r="I52">
        <f t="shared" si="5"/>
        <v>18733.755256451634</v>
      </c>
      <c r="N52" s="4">
        <f>Input!J53</f>
        <v>19.295226428571368</v>
      </c>
      <c r="O52">
        <f t="shared" si="6"/>
        <v>11.608111000000008</v>
      </c>
      <c r="P52">
        <f t="shared" si="7"/>
        <v>14.619991509739627</v>
      </c>
      <c r="Q52">
        <f t="shared" si="8"/>
        <v>9.0714242049493876</v>
      </c>
      <c r="R52">
        <f t="shared" si="9"/>
        <v>134.74824098832119</v>
      </c>
    </row>
    <row r="53" spans="1:18" x14ac:dyDescent="0.25">
      <c r="A53">
        <f>Input!G54</f>
        <v>171</v>
      </c>
      <c r="B53">
        <f t="shared" si="0"/>
        <v>50</v>
      </c>
      <c r="C53">
        <f t="shared" si="1"/>
        <v>3.912023005428146</v>
      </c>
      <c r="D53">
        <f t="shared" si="2"/>
        <v>-0.41846620200858931</v>
      </c>
      <c r="E53" s="4">
        <f>Input!I54</f>
        <v>1728.2788784285715</v>
      </c>
      <c r="F53">
        <f t="shared" si="3"/>
        <v>742.85488857142866</v>
      </c>
      <c r="G53">
        <f t="shared" si="10"/>
        <v>658.64475828901095</v>
      </c>
      <c r="H53">
        <f t="shared" si="4"/>
        <v>7091.3460421817636</v>
      </c>
      <c r="I53">
        <f t="shared" si="5"/>
        <v>22899.785910957507</v>
      </c>
      <c r="N53" s="4">
        <f>Input!J54</f>
        <v>19.12146371428571</v>
      </c>
      <c r="O53">
        <f t="shared" si="6"/>
        <v>11.43434828571435</v>
      </c>
      <c r="P53">
        <f t="shared" si="7"/>
        <v>14.455443026230718</v>
      </c>
      <c r="Q53">
        <f t="shared" si="8"/>
        <v>9.1270134311756603</v>
      </c>
      <c r="R53">
        <f t="shared" si="9"/>
        <v>130.7443207190187</v>
      </c>
    </row>
    <row r="54" spans="1:18" x14ac:dyDescent="0.25">
      <c r="A54">
        <f>Input!G55</f>
        <v>172</v>
      </c>
      <c r="B54">
        <f t="shared" si="0"/>
        <v>51</v>
      </c>
      <c r="C54">
        <f t="shared" si="1"/>
        <v>3.9318256327243257</v>
      </c>
      <c r="D54">
        <f t="shared" si="2"/>
        <v>-0.3981596987804697</v>
      </c>
      <c r="E54" s="4">
        <f>Input!I55</f>
        <v>1746.595744714286</v>
      </c>
      <c r="F54">
        <f t="shared" si="3"/>
        <v>761.17175485714313</v>
      </c>
      <c r="G54">
        <f t="shared" si="10"/>
        <v>672.93475561185994</v>
      </c>
      <c r="H54">
        <f t="shared" si="4"/>
        <v>7785.7680358121061</v>
      </c>
      <c r="I54">
        <f t="shared" si="5"/>
        <v>27428.907700140971</v>
      </c>
      <c r="N54" s="4">
        <f>Input!J55</f>
        <v>18.316866285714468</v>
      </c>
      <c r="O54">
        <f t="shared" si="6"/>
        <v>10.629750857143108</v>
      </c>
      <c r="P54">
        <f t="shared" si="7"/>
        <v>14.289997322848986</v>
      </c>
      <c r="Q54">
        <f t="shared" si="8"/>
        <v>13.397404189712372</v>
      </c>
      <c r="R54">
        <f t="shared" si="9"/>
        <v>112.99160328493464</v>
      </c>
    </row>
    <row r="55" spans="1:18" x14ac:dyDescent="0.25">
      <c r="A55">
        <f>Input!G56</f>
        <v>173</v>
      </c>
      <c r="B55">
        <f t="shared" si="0"/>
        <v>52</v>
      </c>
      <c r="C55">
        <f t="shared" si="1"/>
        <v>3.9512437185814275</v>
      </c>
      <c r="D55">
        <f t="shared" si="2"/>
        <v>-0.37824752161106906</v>
      </c>
      <c r="E55" s="4">
        <f>Input!I56</f>
        <v>1764.4064324285716</v>
      </c>
      <c r="F55">
        <f t="shared" si="3"/>
        <v>778.98244257142881</v>
      </c>
      <c r="G55">
        <f t="shared" si="10"/>
        <v>687.05870221954274</v>
      </c>
      <c r="H55">
        <f t="shared" si="4"/>
        <v>8449.9740402809675</v>
      </c>
      <c r="I55">
        <f t="shared" si="5"/>
        <v>32306.717821207036</v>
      </c>
      <c r="N55" s="4">
        <f>Input!J56</f>
        <v>17.810687714285677</v>
      </c>
      <c r="O55">
        <f t="shared" si="6"/>
        <v>10.123572285714317</v>
      </c>
      <c r="P55">
        <f t="shared" si="7"/>
        <v>14.123946607682807</v>
      </c>
      <c r="Q55">
        <f t="shared" si="8"/>
        <v>16.002994715864855</v>
      </c>
      <c r="R55">
        <f t="shared" si="9"/>
        <v>102.48671582408301</v>
      </c>
    </row>
    <row r="56" spans="1:18" x14ac:dyDescent="0.25">
      <c r="A56">
        <f>Input!G57</f>
        <v>174</v>
      </c>
      <c r="B56">
        <f t="shared" si="0"/>
        <v>53</v>
      </c>
      <c r="C56">
        <f t="shared" si="1"/>
        <v>3.970291913552122</v>
      </c>
      <c r="D56">
        <f t="shared" si="2"/>
        <v>-0.35871464716582424</v>
      </c>
      <c r="E56" s="4">
        <f>Input!I57</f>
        <v>1781.1783207142857</v>
      </c>
      <c r="F56">
        <f t="shared" si="3"/>
        <v>795.75433085714292</v>
      </c>
      <c r="G56">
        <f t="shared" si="10"/>
        <v>701.01625804111302</v>
      </c>
      <c r="H56">
        <f t="shared" si="4"/>
        <v>8975.3024408953825</v>
      </c>
      <c r="I56">
        <f t="shared" si="5"/>
        <v>37519.012783133359</v>
      </c>
      <c r="N56" s="4">
        <f>Input!J57</f>
        <v>16.771888285714112</v>
      </c>
      <c r="O56">
        <f t="shared" si="6"/>
        <v>9.0847728571427524</v>
      </c>
      <c r="P56">
        <f t="shared" si="7"/>
        <v>13.95755582157023</v>
      </c>
      <c r="Q56">
        <f t="shared" si="8"/>
        <v>23.744013818414633</v>
      </c>
      <c r="R56">
        <f t="shared" si="9"/>
        <v>82.533097865877693</v>
      </c>
    </row>
    <row r="57" spans="1:18" x14ac:dyDescent="0.25">
      <c r="A57">
        <f>Input!G58</f>
        <v>175</v>
      </c>
      <c r="B57">
        <f t="shared" si="0"/>
        <v>54</v>
      </c>
      <c r="C57">
        <f t="shared" si="1"/>
        <v>3.9889840465642745</v>
      </c>
      <c r="D57">
        <f t="shared" si="2"/>
        <v>-0.33954689464114068</v>
      </c>
      <c r="E57" s="4">
        <f>Input!I58</f>
        <v>1797.572463857143</v>
      </c>
      <c r="F57">
        <f t="shared" si="3"/>
        <v>812.14847400000019</v>
      </c>
      <c r="G57">
        <f t="shared" si="10"/>
        <v>714.80732301482499</v>
      </c>
      <c r="H57">
        <f t="shared" si="4"/>
        <v>9475.2996751186765</v>
      </c>
      <c r="I57">
        <f t="shared" si="5"/>
        <v>43051.816610311216</v>
      </c>
      <c r="N57" s="4">
        <f>Input!J58</f>
        <v>16.394143142857274</v>
      </c>
      <c r="O57">
        <f t="shared" si="6"/>
        <v>8.707027714285914</v>
      </c>
      <c r="P57">
        <f t="shared" si="7"/>
        <v>13.791064973712009</v>
      </c>
      <c r="Q57">
        <f t="shared" si="8"/>
        <v>25.847434855232802</v>
      </c>
      <c r="R57">
        <f t="shared" si="9"/>
        <v>75.812331617342991</v>
      </c>
    </row>
    <row r="58" spans="1:18" x14ac:dyDescent="0.25">
      <c r="A58">
        <f>Input!G59</f>
        <v>176</v>
      </c>
      <c r="B58">
        <f t="shared" si="0"/>
        <v>55</v>
      </c>
      <c r="C58">
        <f t="shared" si="1"/>
        <v>4.0073331852324712</v>
      </c>
      <c r="D58">
        <f t="shared" si="2"/>
        <v>-0.32073086391824612</v>
      </c>
      <c r="E58" s="4">
        <f>Input!I59</f>
        <v>1813.2413361428573</v>
      </c>
      <c r="F58">
        <f t="shared" si="3"/>
        <v>827.81734628571451</v>
      </c>
      <c r="G58">
        <f t="shared" si="10"/>
        <v>728.43201428769748</v>
      </c>
      <c r="H58">
        <f t="shared" si="4"/>
        <v>9877.444216356067</v>
      </c>
      <c r="I58">
        <f t="shared" si="5"/>
        <v>48891.404591818573</v>
      </c>
      <c r="N58" s="4">
        <f>Input!J59</f>
        <v>15.668872285714315</v>
      </c>
      <c r="O58">
        <f t="shared" si="6"/>
        <v>7.9817568571429547</v>
      </c>
      <c r="P58">
        <f t="shared" si="7"/>
        <v>13.624691272872527</v>
      </c>
      <c r="Q58">
        <f t="shared" si="8"/>
        <v>31.842708820225248</v>
      </c>
      <c r="R58">
        <f t="shared" si="9"/>
        <v>63.708442526548581</v>
      </c>
    </row>
    <row r="59" spans="1:18" x14ac:dyDescent="0.25">
      <c r="A59">
        <f>Input!G60</f>
        <v>177</v>
      </c>
      <c r="B59">
        <f t="shared" si="0"/>
        <v>56</v>
      </c>
      <c r="C59">
        <f t="shared" si="1"/>
        <v>4.0253516907351496</v>
      </c>
      <c r="D59">
        <f t="shared" si="2"/>
        <v>-0.3022538792897157</v>
      </c>
      <c r="E59" s="4">
        <f>Input!I60</f>
        <v>1828.1773827142858</v>
      </c>
      <c r="F59">
        <f t="shared" si="3"/>
        <v>842.75339285714301</v>
      </c>
      <c r="G59">
        <f t="shared" si="10"/>
        <v>741.89064536041485</v>
      </c>
      <c r="H59">
        <f t="shared" si="4"/>
        <v>10173.293832588743</v>
      </c>
      <c r="I59">
        <f t="shared" si="5"/>
        <v>55024.323063063814</v>
      </c>
      <c r="N59" s="4">
        <f>Input!J60</f>
        <v>14.936046571428506</v>
      </c>
      <c r="O59">
        <f t="shared" si="6"/>
        <v>7.2489311428571455</v>
      </c>
      <c r="P59">
        <f t="shared" si="7"/>
        <v>13.458631072717324</v>
      </c>
      <c r="Q59">
        <f t="shared" si="8"/>
        <v>38.560373218905511</v>
      </c>
      <c r="R59">
        <f t="shared" si="9"/>
        <v>52.547002713884204</v>
      </c>
    </row>
    <row r="60" spans="1:18" x14ac:dyDescent="0.25">
      <c r="A60">
        <f>Input!G61</f>
        <v>178</v>
      </c>
      <c r="B60">
        <f t="shared" si="0"/>
        <v>57</v>
      </c>
      <c r="C60">
        <f t="shared" si="1"/>
        <v>4.0430512678345503</v>
      </c>
      <c r="D60">
        <f t="shared" si="2"/>
        <v>-0.28410393816676849</v>
      </c>
      <c r="E60" s="4">
        <f>Input!I61</f>
        <v>1842.3579387142856</v>
      </c>
      <c r="F60">
        <f t="shared" si="3"/>
        <v>856.93394885714281</v>
      </c>
      <c r="G60">
        <f t="shared" si="10"/>
        <v>755.18370700853677</v>
      </c>
      <c r="H60">
        <f t="shared" si="4"/>
        <v>10353.111716249819</v>
      </c>
      <c r="I60">
        <f t="shared" si="5"/>
        <v>61437.405658843702</v>
      </c>
      <c r="N60" s="4">
        <f>Input!J61</f>
        <v>14.180555999999797</v>
      </c>
      <c r="O60">
        <f t="shared" si="6"/>
        <v>6.4934405714284367</v>
      </c>
      <c r="P60">
        <f t="shared" si="7"/>
        <v>13.293061648121956</v>
      </c>
      <c r="Q60">
        <f t="shared" si="8"/>
        <v>46.234846786614732</v>
      </c>
      <c r="R60">
        <f t="shared" si="9"/>
        <v>42.164770454672862</v>
      </c>
    </row>
    <row r="61" spans="1:18" x14ac:dyDescent="0.25">
      <c r="A61">
        <f>Input!G62</f>
        <v>179</v>
      </c>
      <c r="B61">
        <f t="shared" si="0"/>
        <v>58</v>
      </c>
      <c r="C61">
        <f t="shared" si="1"/>
        <v>4.0604430105464191</v>
      </c>
      <c r="D61">
        <f t="shared" si="2"/>
        <v>-0.2662696642475032</v>
      </c>
      <c r="E61" s="4">
        <f>Input!I62</f>
        <v>1855.9718769999999</v>
      </c>
      <c r="F61">
        <f t="shared" si="3"/>
        <v>870.54788714285712</v>
      </c>
      <c r="G61">
        <f t="shared" si="10"/>
        <v>768.31184982626235</v>
      </c>
      <c r="H61">
        <f t="shared" si="4"/>
        <v>10452.20732620016</v>
      </c>
      <c r="I61">
        <f t="shared" si="5"/>
        <v>68117.786433487199</v>
      </c>
      <c r="N61" s="4">
        <f>Input!J62</f>
        <v>13.613938285714312</v>
      </c>
      <c r="O61">
        <f t="shared" si="6"/>
        <v>5.9268228571429518</v>
      </c>
      <c r="P61">
        <f t="shared" si="7"/>
        <v>13.128142817725543</v>
      </c>
      <c r="Q61">
        <f t="shared" si="8"/>
        <v>51.859009174685248</v>
      </c>
      <c r="R61">
        <f t="shared" si="9"/>
        <v>35.127229179952145</v>
      </c>
    </row>
    <row r="62" spans="1:18" x14ac:dyDescent="0.25">
      <c r="A62">
        <f>Input!G63</f>
        <v>180</v>
      </c>
      <c r="B62">
        <f t="shared" si="0"/>
        <v>59</v>
      </c>
      <c r="C62">
        <f t="shared" si="1"/>
        <v>4.0775374439057197</v>
      </c>
      <c r="D62">
        <f t="shared" si="2"/>
        <v>-0.24874026468846192</v>
      </c>
      <c r="E62" s="4">
        <f>Input!I63</f>
        <v>1868.9285385714286</v>
      </c>
      <c r="F62">
        <f t="shared" si="3"/>
        <v>883.50454871428576</v>
      </c>
      <c r="G62">
        <f t="shared" si="10"/>
        <v>781.27586825284516</v>
      </c>
      <c r="H62">
        <f t="shared" si="4"/>
        <v>10450.703108887328</v>
      </c>
      <c r="I62">
        <f t="shared" si="5"/>
        <v>75052.910204369473</v>
      </c>
      <c r="N62" s="4">
        <f>Input!J63</f>
        <v>12.95666157142864</v>
      </c>
      <c r="O62">
        <f t="shared" si="6"/>
        <v>5.2695461428572798</v>
      </c>
      <c r="P62">
        <f t="shared" si="7"/>
        <v>12.964018426582866</v>
      </c>
      <c r="Q62">
        <f t="shared" si="8"/>
        <v>59.204903725021239</v>
      </c>
      <c r="R62">
        <f t="shared" si="9"/>
        <v>27.768116551702036</v>
      </c>
    </row>
    <row r="63" spans="1:18" x14ac:dyDescent="0.25">
      <c r="A63">
        <f>Input!G64</f>
        <v>181</v>
      </c>
      <c r="B63">
        <f t="shared" si="0"/>
        <v>60</v>
      </c>
      <c r="C63">
        <f t="shared" si="1"/>
        <v>4.0943445622221004</v>
      </c>
      <c r="D63">
        <f t="shared" si="2"/>
        <v>-0.23150549087575609</v>
      </c>
      <c r="E63" s="4">
        <f>Input!I64</f>
        <v>1881.484790142857</v>
      </c>
      <c r="F63">
        <f t="shared" si="3"/>
        <v>896.06080028571421</v>
      </c>
      <c r="G63">
        <f t="shared" si="10"/>
        <v>794.07668595432528</v>
      </c>
      <c r="H63">
        <f t="shared" si="4"/>
        <v>10400.759575957807</v>
      </c>
      <c r="I63">
        <f t="shared" si="5"/>
        <v>82230.540439359669</v>
      </c>
      <c r="N63" s="4">
        <f>Input!J64</f>
        <v>12.556251571428447</v>
      </c>
      <c r="O63">
        <f t="shared" si="6"/>
        <v>4.8691361428570872</v>
      </c>
      <c r="P63">
        <f t="shared" si="7"/>
        <v>12.800817701480147</v>
      </c>
      <c r="Q63">
        <f t="shared" si="8"/>
        <v>62.911572347401133</v>
      </c>
      <c r="R63">
        <f t="shared" si="9"/>
        <v>23.708486777677191</v>
      </c>
    </row>
    <row r="64" spans="1:18" x14ac:dyDescent="0.25">
      <c r="A64">
        <f>Input!G65</f>
        <v>182</v>
      </c>
      <c r="B64">
        <f t="shared" si="0"/>
        <v>61</v>
      </c>
      <c r="C64">
        <f t="shared" si="1"/>
        <v>4.1108738641733114</v>
      </c>
      <c r="D64">
        <f t="shared" si="2"/>
        <v>-0.21455560243870103</v>
      </c>
      <c r="E64" s="4">
        <f>Input!I65</f>
        <v>1893.6746288571428</v>
      </c>
      <c r="F64">
        <f t="shared" si="3"/>
        <v>908.25063899999998</v>
      </c>
      <c r="G64">
        <f t="shared" si="10"/>
        <v>806.71534244463589</v>
      </c>
      <c r="H64">
        <f t="shared" si="4"/>
        <v>10309.41644658573</v>
      </c>
      <c r="I64">
        <f t="shared" si="5"/>
        <v>89638.764976397695</v>
      </c>
      <c r="N64" s="4">
        <f>Input!J65</f>
        <v>12.18983871428577</v>
      </c>
      <c r="O64">
        <f t="shared" si="6"/>
        <v>4.5027232857144099</v>
      </c>
      <c r="P64">
        <f t="shared" si="7"/>
        <v>12.638656490310593</v>
      </c>
      <c r="Q64">
        <f t="shared" si="8"/>
        <v>66.193409109650716</v>
      </c>
      <c r="R64">
        <f t="shared" si="9"/>
        <v>20.274516987714772</v>
      </c>
    </row>
    <row r="65" spans="1:18" x14ac:dyDescent="0.25">
      <c r="A65">
        <f>Input!G66</f>
        <v>183</v>
      </c>
      <c r="B65">
        <f t="shared" si="0"/>
        <v>62</v>
      </c>
      <c r="C65">
        <f t="shared" si="1"/>
        <v>4.1271343850450917</v>
      </c>
      <c r="D65">
        <f t="shared" si="2"/>
        <v>-0.19788133418958784</v>
      </c>
      <c r="E65" s="4">
        <f>Input!I66</f>
        <v>1906.0004558571429</v>
      </c>
      <c r="F65">
        <f t="shared" si="3"/>
        <v>920.5764660000001</v>
      </c>
      <c r="G65">
        <f t="shared" si="10"/>
        <v>819.19298084048239</v>
      </c>
      <c r="H65">
        <f t="shared" si="4"/>
        <v>10278.611063090146</v>
      </c>
      <c r="I65">
        <f t="shared" si="5"/>
        <v>97265.999834099828</v>
      </c>
      <c r="N65" s="4">
        <f>Input!J66</f>
        <v>12.325827000000118</v>
      </c>
      <c r="O65">
        <f t="shared" si="6"/>
        <v>4.6387115714287575</v>
      </c>
      <c r="P65">
        <f t="shared" si="7"/>
        <v>12.477638395846528</v>
      </c>
      <c r="Q65">
        <f t="shared" si="8"/>
        <v>61.448773758576472</v>
      </c>
      <c r="R65">
        <f t="shared" si="9"/>
        <v>21.517645042907052</v>
      </c>
    </row>
    <row r="66" spans="1:18" x14ac:dyDescent="0.25">
      <c r="A66">
        <f>Input!G67</f>
        <v>184</v>
      </c>
      <c r="B66">
        <f t="shared" si="0"/>
        <v>63</v>
      </c>
      <c r="C66">
        <f t="shared" si="1"/>
        <v>4.1431347263915326</v>
      </c>
      <c r="D66">
        <f t="shared" si="2"/>
        <v>-0.18147386570861523</v>
      </c>
      <c r="E66" s="4">
        <f>Input!I67</f>
        <v>1918.5718172857141</v>
      </c>
      <c r="F66">
        <f t="shared" si="3"/>
        <v>933.1478274285713</v>
      </c>
      <c r="G66">
        <f t="shared" si="10"/>
        <v>831.51083665376802</v>
      </c>
      <c r="H66">
        <f t="shared" si="4"/>
        <v>10330.077893757447</v>
      </c>
      <c r="I66">
        <f t="shared" si="5"/>
        <v>105100.99134579414</v>
      </c>
      <c r="N66" s="4">
        <f>Input!J67</f>
        <v>12.571361428571208</v>
      </c>
      <c r="O66">
        <f t="shared" si="6"/>
        <v>4.8842459999998482</v>
      </c>
      <c r="P66">
        <f t="shared" si="7"/>
        <v>12.317855813285641</v>
      </c>
      <c r="Q66">
        <f t="shared" si="8"/>
        <v>55.25855485617884</v>
      </c>
      <c r="R66">
        <f t="shared" si="9"/>
        <v>23.855858988514516</v>
      </c>
    </row>
    <row r="67" spans="1:18" x14ac:dyDescent="0.25">
      <c r="A67">
        <f>Input!G68</f>
        <v>185</v>
      </c>
      <c r="B67">
        <f t="shared" si="0"/>
        <v>64</v>
      </c>
      <c r="C67">
        <f t="shared" si="1"/>
        <v>4.1588830833596715</v>
      </c>
      <c r="D67">
        <f t="shared" si="2"/>
        <v>-0.16532479332402383</v>
      </c>
      <c r="E67" s="4">
        <f>Input!I68</f>
        <v>1931.4264875714289</v>
      </c>
      <c r="F67">
        <f t="shared" si="3"/>
        <v>946.00249771428605</v>
      </c>
      <c r="G67">
        <f t="shared" si="10"/>
        <v>843.67022753384822</v>
      </c>
      <c r="H67">
        <f t="shared" si="4"/>
        <v>10471.893520282125</v>
      </c>
      <c r="I67">
        <f t="shared" si="5"/>
        <v>113132.81682543911</v>
      </c>
      <c r="N67" s="4">
        <f>Input!J68</f>
        <v>12.854670285714747</v>
      </c>
      <c r="O67">
        <f t="shared" si="6"/>
        <v>5.1675548571433865</v>
      </c>
      <c r="P67">
        <f t="shared" si="7"/>
        <v>12.159390880080251</v>
      </c>
      <c r="Q67">
        <f t="shared" si="8"/>
        <v>48.885770971637584</v>
      </c>
      <c r="R67">
        <f t="shared" si="9"/>
        <v>26.703623201586204</v>
      </c>
    </row>
    <row r="68" spans="1:18" x14ac:dyDescent="0.25">
      <c r="A68">
        <f>Input!G69</f>
        <v>186</v>
      </c>
      <c r="B68">
        <f t="shared" ref="B68:B76" si="11">A68-$A$3</f>
        <v>65</v>
      </c>
      <c r="C68">
        <f t="shared" si="1"/>
        <v>4.1743872698956368</v>
      </c>
      <c r="D68">
        <f t="shared" si="2"/>
        <v>-0.1494261042645835</v>
      </c>
      <c r="E68" s="4">
        <f>Input!I69</f>
        <v>1945.0555355714284</v>
      </c>
      <c r="F68">
        <f t="shared" si="3"/>
        <v>959.63154571428561</v>
      </c>
      <c r="G68">
        <f t="shared" si="10"/>
        <v>855.67254387962078</v>
      </c>
      <c r="H68">
        <f t="shared" si="4"/>
        <v>10807.474062459845</v>
      </c>
      <c r="I68">
        <f t="shared" si="5"/>
        <v>121350.88395225027</v>
      </c>
      <c r="N68" s="4">
        <f>Input!J69</f>
        <v>13.629047999999557</v>
      </c>
      <c r="O68">
        <f t="shared" si="6"/>
        <v>5.9419325714281968</v>
      </c>
      <c r="P68">
        <f t="shared" si="7"/>
        <v>12.00231634577251</v>
      </c>
      <c r="Q68">
        <f t="shared" si="8"/>
        <v>36.728251492335822</v>
      </c>
      <c r="R68">
        <f t="shared" si="9"/>
        <v>35.306562683399299</v>
      </c>
    </row>
    <row r="69" spans="1:18" x14ac:dyDescent="0.25">
      <c r="A69">
        <f>Input!G70</f>
        <v>187</v>
      </c>
      <c r="B69">
        <f t="shared" si="11"/>
        <v>66</v>
      </c>
      <c r="C69">
        <f t="shared" ref="C69:C76" si="12">LN(B69)</f>
        <v>4.1896547420264252</v>
      </c>
      <c r="D69">
        <f t="shared" ref="D69:D76" si="13">((C69-$Z$3)/$AA$3)</f>
        <v>-0.1337701527854134</v>
      </c>
      <c r="E69" s="4">
        <f>Input!I70</f>
        <v>1959.3607475714284</v>
      </c>
      <c r="F69">
        <f t="shared" ref="F69:F76" si="14">E69-$E$4</f>
        <v>973.93675771428559</v>
      </c>
      <c r="G69">
        <f t="shared" si="10"/>
        <v>867.51924024846812</v>
      </c>
      <c r="H69">
        <f t="shared" ref="H69:H76" si="15">(F69-G69)^2</f>
        <v>11324.688023587565</v>
      </c>
      <c r="I69">
        <f t="shared" ref="I69:I76" si="16">(G69-$J$4)^2</f>
        <v>129744.9290413366</v>
      </c>
      <c r="N69" s="4">
        <f>Input!J70</f>
        <v>14.305211999999983</v>
      </c>
      <c r="O69">
        <f t="shared" ref="O69:O76" si="17">N69-$N$4</f>
        <v>6.6180965714286231</v>
      </c>
      <c r="P69">
        <f t="shared" ref="P69:P76" si="18">$Y$3*((1/B69*$AA$3)*(1/SQRT(2*PI()))*EXP(-1*D69*D69/2))</f>
        <v>11.846696368847304</v>
      </c>
      <c r="Q69">
        <f t="shared" ref="Q69:Q76" si="19">(O69-P69)^2</f>
        <v>27.338255841566674</v>
      </c>
      <c r="R69">
        <f t="shared" ref="R69:R76" si="20">(O69-S69)^2</f>
        <v>43.799202228755298</v>
      </c>
    </row>
    <row r="70" spans="1:18" x14ac:dyDescent="0.25">
      <c r="A70">
        <f>Input!G71</f>
        <v>188</v>
      </c>
      <c r="B70">
        <f t="shared" si="11"/>
        <v>67</v>
      </c>
      <c r="C70">
        <f t="shared" si="12"/>
        <v>4.2046926193909657</v>
      </c>
      <c r="D70">
        <f t="shared" si="13"/>
        <v>-0.11834963808906203</v>
      </c>
      <c r="E70" s="4">
        <f>Input!I71</f>
        <v>1974.916296285714</v>
      </c>
      <c r="F70">
        <f t="shared" si="14"/>
        <v>989.49230642857117</v>
      </c>
      <c r="G70">
        <f t="shared" ref="G70:G76" si="21">G69+P70</f>
        <v>879.21182749543902</v>
      </c>
      <c r="H70">
        <f t="shared" si="15"/>
        <v>12161.784033721002</v>
      </c>
      <c r="I70">
        <f t="shared" si="16"/>
        <v>138305.01435003718</v>
      </c>
      <c r="N70" s="4">
        <f>Input!J71</f>
        <v>15.555548714285578</v>
      </c>
      <c r="O70">
        <f t="shared" si="17"/>
        <v>7.8684332857142181</v>
      </c>
      <c r="P70">
        <f t="shared" si="18"/>
        <v>11.692587246970881</v>
      </c>
      <c r="Q70">
        <f t="shared" si="19"/>
        <v>14.624153519395025</v>
      </c>
      <c r="R70">
        <f t="shared" si="20"/>
        <v>61.912242371735445</v>
      </c>
    </row>
    <row r="71" spans="1:18" x14ac:dyDescent="0.25">
      <c r="A71">
        <f>Input!G72</f>
        <v>189</v>
      </c>
      <c r="B71">
        <f t="shared" si="11"/>
        <v>68</v>
      </c>
      <c r="C71">
        <f t="shared" si="12"/>
        <v>4.219507705176107</v>
      </c>
      <c r="D71">
        <f t="shared" si="13"/>
        <v>-0.10315758388225099</v>
      </c>
      <c r="E71" s="4">
        <f>Input!I72</f>
        <v>1991.0875697142858</v>
      </c>
      <c r="F71">
        <f t="shared" si="14"/>
        <v>1005.663579857143</v>
      </c>
      <c r="G71">
        <f t="shared" si="21"/>
        <v>890.75186558183998</v>
      </c>
      <c r="H71">
        <f t="shared" si="15"/>
        <v>13204.702077688871</v>
      </c>
      <c r="I71">
        <f t="shared" si="16"/>
        <v>147021.52455376857</v>
      </c>
      <c r="N71" s="4">
        <f>Input!J72</f>
        <v>16.171273428571794</v>
      </c>
      <c r="O71">
        <f t="shared" si="17"/>
        <v>8.4841580000004342</v>
      </c>
      <c r="P71">
        <f t="shared" si="18"/>
        <v>11.540038086400985</v>
      </c>
      <c r="Q71">
        <f t="shared" si="19"/>
        <v>9.3384031024594378</v>
      </c>
      <c r="R71">
        <f t="shared" si="20"/>
        <v>71.980936968971363</v>
      </c>
    </row>
    <row r="72" spans="1:18" x14ac:dyDescent="0.25">
      <c r="A72">
        <f>Input!G73</f>
        <v>190</v>
      </c>
      <c r="B72">
        <f t="shared" si="11"/>
        <v>69</v>
      </c>
      <c r="C72">
        <f t="shared" si="12"/>
        <v>4.2341065045972597</v>
      </c>
      <c r="D72">
        <f t="shared" si="13"/>
        <v>-8.8187319424993957E-2</v>
      </c>
      <c r="E72" s="4">
        <f>Input!I73</f>
        <v>2008.7660467142855</v>
      </c>
      <c r="F72">
        <f t="shared" si="14"/>
        <v>1023.3420568571427</v>
      </c>
      <c r="G72">
        <f t="shared" si="21"/>
        <v>902.14095699766722</v>
      </c>
      <c r="H72">
        <f t="shared" si="15"/>
        <v>14689.70660714654</v>
      </c>
      <c r="I72">
        <f t="shared" si="16"/>
        <v>155885.16251088266</v>
      </c>
      <c r="N72" s="4">
        <f>Input!J73</f>
        <v>17.678476999999702</v>
      </c>
      <c r="O72">
        <f t="shared" si="17"/>
        <v>9.9913615714283424</v>
      </c>
      <c r="P72">
        <f t="shared" si="18"/>
        <v>11.389091415827211</v>
      </c>
      <c r="Q72">
        <f t="shared" si="19"/>
        <v>1.9536487179232866</v>
      </c>
      <c r="R72">
        <f t="shared" si="20"/>
        <v>99.827306051015029</v>
      </c>
    </row>
    <row r="73" spans="1:18" x14ac:dyDescent="0.25">
      <c r="A73">
        <f>Input!G74</f>
        <v>191</v>
      </c>
      <c r="B73">
        <f t="shared" si="11"/>
        <v>70</v>
      </c>
      <c r="C73">
        <f t="shared" si="12"/>
        <v>4.2484952420493594</v>
      </c>
      <c r="D73">
        <f t="shared" si="13"/>
        <v>-7.3432461943229693E-2</v>
      </c>
      <c r="E73" s="4">
        <f>Input!I74</f>
        <v>2027.985724142857</v>
      </c>
      <c r="F73">
        <f t="shared" si="14"/>
        <v>1042.561734285714</v>
      </c>
      <c r="G73">
        <f t="shared" si="21"/>
        <v>913.3807407470905</v>
      </c>
      <c r="H73">
        <f t="shared" si="15"/>
        <v>16687.72909162589</v>
      </c>
      <c r="I73">
        <f t="shared" si="16"/>
        <v>164886.944423143</v>
      </c>
      <c r="N73" s="4">
        <f>Input!J74</f>
        <v>19.219677428571458</v>
      </c>
      <c r="O73">
        <f t="shared" si="17"/>
        <v>11.532562000000098</v>
      </c>
      <c r="P73">
        <f t="shared" si="18"/>
        <v>11.23978374942328</v>
      </c>
      <c r="Q73">
        <f t="shared" si="19"/>
        <v>8.5719104010822125E-2</v>
      </c>
      <c r="R73">
        <f t="shared" si="20"/>
        <v>132.99998628384625</v>
      </c>
    </row>
    <row r="74" spans="1:18" x14ac:dyDescent="0.25">
      <c r="A74">
        <f>Input!G75</f>
        <v>192</v>
      </c>
      <c r="B74">
        <f t="shared" si="11"/>
        <v>71</v>
      </c>
      <c r="C74">
        <f t="shared" si="12"/>
        <v>4.2626798770413155</v>
      </c>
      <c r="D74">
        <f t="shared" si="13"/>
        <v>-5.8886900288922239E-2</v>
      </c>
      <c r="E74" s="4">
        <f>Input!I75</f>
        <v>2048.6068364285716</v>
      </c>
      <c r="F74">
        <f t="shared" si="14"/>
        <v>1063.1828465714289</v>
      </c>
      <c r="G74">
        <f t="shared" si="21"/>
        <v>924.4728868505515</v>
      </c>
      <c r="H74">
        <f t="shared" si="15"/>
        <v>19240.452925767418</v>
      </c>
      <c r="I74">
        <f t="shared" si="16"/>
        <v>174018.19448682177</v>
      </c>
      <c r="N74" s="4">
        <f>Input!J75</f>
        <v>20.621112285714617</v>
      </c>
      <c r="O74">
        <f t="shared" si="17"/>
        <v>12.933996857143256</v>
      </c>
      <c r="P74">
        <f t="shared" si="18"/>
        <v>11.092146103461044</v>
      </c>
      <c r="Q74">
        <f t="shared" si="19"/>
        <v>3.3924141988397345</v>
      </c>
      <c r="R74">
        <f t="shared" si="20"/>
        <v>167.28827470059164</v>
      </c>
    </row>
    <row r="75" spans="1:18" x14ac:dyDescent="0.25">
      <c r="A75">
        <f>Input!G76</f>
        <v>193</v>
      </c>
      <c r="B75">
        <f t="shared" si="11"/>
        <v>72</v>
      </c>
      <c r="C75">
        <f t="shared" si="12"/>
        <v>4.2766661190160553</v>
      </c>
      <c r="D75">
        <f t="shared" si="13"/>
        <v>-4.4544779742922432E-2</v>
      </c>
      <c r="E75" s="4">
        <f>Input!I76</f>
        <v>2069.6283587142857</v>
      </c>
      <c r="F75">
        <f t="shared" si="14"/>
        <v>1084.204368857143</v>
      </c>
      <c r="G75">
        <f t="shared" si="21"/>
        <v>935.41909132099636</v>
      </c>
      <c r="H75">
        <f t="shared" si="15"/>
        <v>22137.058811508177</v>
      </c>
      <c r="I75">
        <f t="shared" si="16"/>
        <v>183270.53911897156</v>
      </c>
      <c r="N75" s="4">
        <f>Input!J76</f>
        <v>21.021522285714127</v>
      </c>
      <c r="O75">
        <f t="shared" si="17"/>
        <v>13.334406857142767</v>
      </c>
      <c r="P75">
        <f t="shared" si="18"/>
        <v>10.946204470444894</v>
      </c>
      <c r="Q75">
        <f t="shared" si="19"/>
        <v>5.7035106398294193</v>
      </c>
      <c r="R75">
        <f t="shared" si="20"/>
        <v>177.80640623181606</v>
      </c>
    </row>
    <row r="76" spans="1:18" x14ac:dyDescent="0.25">
      <c r="A76">
        <f>Input!G77</f>
        <v>194</v>
      </c>
      <c r="B76">
        <f t="shared" si="11"/>
        <v>73</v>
      </c>
      <c r="C76">
        <f t="shared" si="12"/>
        <v>4.290459441148391</v>
      </c>
      <c r="D76">
        <f t="shared" si="13"/>
        <v>-3.0400487866015707E-2</v>
      </c>
      <c r="E76" s="4">
        <f>Input!I77</f>
        <v>2092.0626481428571</v>
      </c>
      <c r="F76">
        <f t="shared" si="14"/>
        <v>1106.6386582857144</v>
      </c>
      <c r="G76">
        <f t="shared" si="21"/>
        <v>946.22107157536732</v>
      </c>
      <c r="H76">
        <f t="shared" si="15"/>
        <v>25733.802125971735</v>
      </c>
      <c r="I76">
        <f t="shared" si="16"/>
        <v>192635.90083402951</v>
      </c>
      <c r="N76" s="4">
        <f>Input!J77</f>
        <v>22.434289428571446</v>
      </c>
      <c r="O76">
        <f t="shared" si="17"/>
        <v>14.747174000000086</v>
      </c>
      <c r="P76">
        <f t="shared" si="18"/>
        <v>10.801980254370982</v>
      </c>
      <c r="Q76">
        <f t="shared" si="19"/>
        <v>15.564553690551007</v>
      </c>
      <c r="R76">
        <f t="shared" si="20"/>
        <v>217.47914098627854</v>
      </c>
    </row>
    <row r="77" spans="1:18" x14ac:dyDescent="0.25">
      <c r="E77" s="4"/>
      <c r="N77" s="4"/>
    </row>
    <row r="78" spans="1:18" x14ac:dyDescent="0.25">
      <c r="E78" s="4"/>
      <c r="N78" s="4"/>
    </row>
    <row r="79" spans="1:18" x14ac:dyDescent="0.25">
      <c r="E79" s="4"/>
      <c r="N79" s="4"/>
    </row>
    <row r="80" spans="1:18" x14ac:dyDescent="0.25">
      <c r="E80" s="4"/>
      <c r="N80" s="4"/>
    </row>
    <row r="81" spans="5:14" x14ac:dyDescent="0.25">
      <c r="E81" s="4"/>
      <c r="N81" s="4"/>
    </row>
    <row r="82" spans="5:14" x14ac:dyDescent="0.25">
      <c r="E82" s="4"/>
      <c r="N82" s="4"/>
    </row>
    <row r="83" spans="5:14" x14ac:dyDescent="0.25">
      <c r="E83" s="4"/>
      <c r="N83" s="4"/>
    </row>
    <row r="84" spans="5:14" x14ac:dyDescent="0.25">
      <c r="E84" s="4"/>
      <c r="N84" s="4"/>
    </row>
  </sheetData>
  <mergeCells count="2">
    <mergeCell ref="C1:L1"/>
    <mergeCell ref="N1:U1"/>
  </mergeCells>
  <conditionalFormatting sqref="U8">
    <cfRule type="cellIs" dxfId="14" priority="1" operator="between">
      <formula>0.05</formula>
      <formula>0.025</formula>
    </cfRule>
    <cfRule type="cellIs" dxfId="13" priority="2" operator="lessThan">
      <formula>0.025</formula>
    </cfRule>
    <cfRule type="cellIs" dxfId="12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opLeftCell="G1" zoomScale="86" workbookViewId="0">
      <selection activeCell="Z4" sqref="Z4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121</v>
      </c>
      <c r="B3">
        <f>A3-$A$3</f>
        <v>0</v>
      </c>
      <c r="C3" s="4">
        <f t="shared" ref="C3:C34" si="0">((B3-$Y$3)/$Z$3)</f>
        <v>-1.483937360119006</v>
      </c>
      <c r="D3" s="4">
        <f>Input!I4</f>
        <v>977.73687442857147</v>
      </c>
      <c r="E3">
        <f>D3-$D$3</f>
        <v>0</v>
      </c>
      <c r="F3">
        <f>O3</f>
        <v>0</v>
      </c>
      <c r="G3">
        <f>(E3-F3)^2</f>
        <v>0</v>
      </c>
      <c r="H3">
        <f>(F3-$I$4)^2</f>
        <v>336426.43051286053</v>
      </c>
      <c r="I3" s="2" t="s">
        <v>11</v>
      </c>
      <c r="J3" s="23">
        <f>SUM(G3:G161)</f>
        <v>495972.60655827879</v>
      </c>
      <c r="K3">
        <f>1-(J3/J5)</f>
        <v>0.9506240717487886</v>
      </c>
      <c r="M3" s="4">
        <f>Input!J4</f>
        <v>7.332034857142844</v>
      </c>
      <c r="N3">
        <f>M3-$M$3</f>
        <v>0</v>
      </c>
      <c r="O3" s="4">
        <v>0</v>
      </c>
      <c r="P3">
        <f>(N3-O3)^2</f>
        <v>0</v>
      </c>
      <c r="Q3">
        <f>(N3-$R$4)^2</f>
        <v>89.393717823130928</v>
      </c>
      <c r="R3" s="2" t="s">
        <v>11</v>
      </c>
      <c r="S3" s="23">
        <f>SUM(P4:P167)</f>
        <v>4012.9537575354943</v>
      </c>
      <c r="T3">
        <f>1-(S3/S5)</f>
        <v>-0.18758437062244049</v>
      </c>
      <c r="V3">
        <f>COUNT(B4:B500)</f>
        <v>81</v>
      </c>
      <c r="X3">
        <v>10883.930024699644</v>
      </c>
      <c r="Y3">
        <v>215.65665481053102</v>
      </c>
      <c r="Z3">
        <v>145.32733025418014</v>
      </c>
    </row>
    <row r="4" spans="1:26" ht="14.45" x14ac:dyDescent="0.3">
      <c r="A4">
        <f>Input!G5</f>
        <v>122</v>
      </c>
      <c r="B4">
        <f t="shared" ref="B4:B67" si="1">A4-$A$3</f>
        <v>1</v>
      </c>
      <c r="C4">
        <f t="shared" si="0"/>
        <v>-1.4770563419495331</v>
      </c>
      <c r="D4" s="4">
        <f>Input!I5</f>
        <v>985.42398985714283</v>
      </c>
      <c r="E4">
        <f t="shared" ref="E4:E67" si="2">D4-$D$3</f>
        <v>7.6871154285713601</v>
      </c>
      <c r="F4">
        <f>O4</f>
        <v>10.036894669991012</v>
      </c>
      <c r="G4">
        <f>(E4-F4)^2</f>
        <v>5.5214624834067161</v>
      </c>
      <c r="H4">
        <f t="shared" ref="H4:H67" si="3">(F4-$I$4)^2</f>
        <v>324883.9145794888</v>
      </c>
      <c r="I4">
        <f>AVERAGE(E3:E161)</f>
        <v>580.02278447735182</v>
      </c>
      <c r="J4" t="s">
        <v>5</v>
      </c>
      <c r="K4" t="s">
        <v>6</v>
      </c>
      <c r="M4" s="4">
        <f>Input!J5</f>
        <v>7.6871154285713601</v>
      </c>
      <c r="N4">
        <f>M4-$M$3</f>
        <v>0.35508057142851612</v>
      </c>
      <c r="O4">
        <f>$X$3*((1/$Z$3)*(1/SQRT(2*PI()))*EXP(-1*C4*C4/2))</f>
        <v>10.036894669991012</v>
      </c>
      <c r="P4">
        <f>(N4-O4)^2</f>
        <v>93.737524239123516</v>
      </c>
      <c r="Q4">
        <f t="shared" ref="Q4:Q67" si="4">(N4-$R$4)^2</f>
        <v>82.805350631116383</v>
      </c>
      <c r="R4">
        <f>AVERAGE(N3:N167)</f>
        <v>9.4548251080139458</v>
      </c>
      <c r="S4" t="s">
        <v>5</v>
      </c>
      <c r="T4" t="s">
        <v>6</v>
      </c>
    </row>
    <row r="5" spans="1:26" ht="14.45" x14ac:dyDescent="0.3">
      <c r="A5">
        <f>Input!G6</f>
        <v>123</v>
      </c>
      <c r="B5">
        <f t="shared" si="1"/>
        <v>2</v>
      </c>
      <c r="C5">
        <f t="shared" si="0"/>
        <v>-1.4701753237800601</v>
      </c>
      <c r="D5" s="4">
        <f>Input!I6</f>
        <v>993.14887985714279</v>
      </c>
      <c r="E5">
        <f t="shared" si="2"/>
        <v>15.412005428571319</v>
      </c>
      <c r="F5">
        <f>F4+O5</f>
        <v>20.176080965226781</v>
      </c>
      <c r="G5">
        <f t="shared" ref="G5:G68" si="5">(E5-F5)^2</f>
        <v>22.696415718959024</v>
      </c>
      <c r="H5">
        <f t="shared" si="3"/>
        <v>313428.33143339324</v>
      </c>
      <c r="J5">
        <f>SUM(H3:H161)</f>
        <v>10044825.973395461</v>
      </c>
      <c r="K5">
        <f>1-((1-K3)*(V3-1)/(V3-1-1))</f>
        <v>0.94999905999877332</v>
      </c>
      <c r="M5" s="4">
        <f>Input!J6</f>
        <v>7.7248899999999594</v>
      </c>
      <c r="N5">
        <f t="shared" ref="N5:N68" si="6">M5-$M$3</f>
        <v>0.39285514285711542</v>
      </c>
      <c r="O5">
        <f t="shared" ref="O5:O68" si="7">$X$3*((1/$Z$3)*(1/SQRT(2*PI()))*EXP(-1*C5*C5/2))</f>
        <v>10.139186295235769</v>
      </c>
      <c r="P5">
        <f t="shared" ref="P5:P68" si="8">(N5-O5)^2</f>
        <v>94.99097093182661</v>
      </c>
      <c r="Q5">
        <f t="shared" si="4"/>
        <v>82.119299649404482</v>
      </c>
      <c r="S5">
        <f>SUM(Q4:Q167)</f>
        <v>3379.0893992922897</v>
      </c>
      <c r="T5">
        <f>1-((1-T3)*(X3-1)/(X3-1-1))</f>
        <v>-0.18769350423825371</v>
      </c>
    </row>
    <row r="6" spans="1:26" ht="14.45" x14ac:dyDescent="0.3">
      <c r="A6">
        <f>Input!G7</f>
        <v>124</v>
      </c>
      <c r="B6">
        <f t="shared" si="1"/>
        <v>3</v>
      </c>
      <c r="C6">
        <f t="shared" si="0"/>
        <v>-1.4632943056105874</v>
      </c>
      <c r="D6" s="4">
        <f>Input!I7</f>
        <v>1000.8246629999998</v>
      </c>
      <c r="E6">
        <f t="shared" si="2"/>
        <v>23.087788571428291</v>
      </c>
      <c r="F6">
        <f t="shared" ref="F6:F69" si="9">F5+O6</f>
        <v>30.418116441469056</v>
      </c>
      <c r="G6">
        <f t="shared" si="5"/>
        <v>53.733706682296379</v>
      </c>
      <c r="H6">
        <f t="shared" si="3"/>
        <v>302065.29112683295</v>
      </c>
      <c r="M6" s="4">
        <f>Input!J7</f>
        <v>7.6757831428569716</v>
      </c>
      <c r="N6">
        <f t="shared" si="6"/>
        <v>0.34374828571412763</v>
      </c>
      <c r="O6">
        <f t="shared" si="7"/>
        <v>10.242035476242275</v>
      </c>
      <c r="P6">
        <f t="shared" si="8"/>
        <v>97.976089306173606</v>
      </c>
      <c r="Q6">
        <f t="shared" si="4"/>
        <v>83.011720861848957</v>
      </c>
    </row>
    <row r="7" spans="1:26" ht="14.45" x14ac:dyDescent="0.3">
      <c r="A7">
        <f>Input!G8</f>
        <v>125</v>
      </c>
      <c r="B7">
        <f t="shared" si="1"/>
        <v>4</v>
      </c>
      <c r="C7">
        <f t="shared" si="0"/>
        <v>-1.4564132874411144</v>
      </c>
      <c r="D7" s="4">
        <f>Input!I8</f>
        <v>1008.7686452857142</v>
      </c>
      <c r="E7">
        <f t="shared" si="2"/>
        <v>31.03177085714276</v>
      </c>
      <c r="F7">
        <f t="shared" si="9"/>
        <v>40.763554521519161</v>
      </c>
      <c r="G7">
        <f t="shared" si="5"/>
        <v>94.707613290223378</v>
      </c>
      <c r="H7">
        <f t="shared" si="3"/>
        <v>290800.51709255762</v>
      </c>
      <c r="M7" s="4">
        <f>Input!J8</f>
        <v>7.9439822857144691</v>
      </c>
      <c r="N7">
        <f t="shared" si="6"/>
        <v>0.6119474285716251</v>
      </c>
      <c r="O7">
        <f t="shared" si="7"/>
        <v>10.345438080050107</v>
      </c>
      <c r="P7">
        <f t="shared" si="8"/>
        <v>94.740840262418999</v>
      </c>
      <c r="Q7">
        <f t="shared" si="4"/>
        <v>78.196485653579202</v>
      </c>
      <c r="S7" s="17"/>
      <c r="T7" s="18"/>
    </row>
    <row r="8" spans="1:26" ht="14.45" x14ac:dyDescent="0.3">
      <c r="A8">
        <f>Input!G9</f>
        <v>126</v>
      </c>
      <c r="B8">
        <f t="shared" si="1"/>
        <v>5</v>
      </c>
      <c r="C8">
        <f t="shared" si="0"/>
        <v>-1.4495322692716415</v>
      </c>
      <c r="D8" s="4">
        <f>Input!I9</f>
        <v>1017.0450434285714</v>
      </c>
      <c r="E8">
        <f t="shared" si="2"/>
        <v>39.308168999999907</v>
      </c>
      <c r="F8">
        <f t="shared" si="9"/>
        <v>51.212944374387703</v>
      </c>
      <c r="G8">
        <f t="shared" si="5"/>
        <v>141.7236767146301</v>
      </c>
      <c r="H8">
        <f t="shared" si="3"/>
        <v>279639.84698972251</v>
      </c>
      <c r="M8" s="4">
        <f>Input!J9</f>
        <v>8.2763981428571469</v>
      </c>
      <c r="N8">
        <f t="shared" si="6"/>
        <v>0.94436328571430295</v>
      </c>
      <c r="O8">
        <f t="shared" si="7"/>
        <v>10.449389852868544</v>
      </c>
      <c r="P8">
        <f t="shared" si="8"/>
        <v>90.345530042307928</v>
      </c>
      <c r="Q8">
        <f t="shared" si="4"/>
        <v>72.427960428819759</v>
      </c>
      <c r="S8" s="19" t="s">
        <v>28</v>
      </c>
      <c r="T8" s="24">
        <f>SQRT((T5-K5)^2)</f>
        <v>1.137692564237027</v>
      </c>
    </row>
    <row r="9" spans="1:26" ht="14.45" x14ac:dyDescent="0.3">
      <c r="A9">
        <f>Input!G10</f>
        <v>127</v>
      </c>
      <c r="B9">
        <f t="shared" si="1"/>
        <v>6</v>
      </c>
      <c r="C9">
        <f t="shared" si="0"/>
        <v>-1.4426512511021687</v>
      </c>
      <c r="D9" s="4">
        <f>Input!I10</f>
        <v>1025.449874857143</v>
      </c>
      <c r="E9">
        <f t="shared" si="2"/>
        <v>47.71300042857149</v>
      </c>
      <c r="F9">
        <f t="shared" si="9"/>
        <v>61.766830794054073</v>
      </c>
      <c r="G9">
        <f t="shared" si="5"/>
        <v>197.51014794176029</v>
      </c>
      <c r="H9">
        <f t="shared" si="3"/>
        <v>268589.23352818447</v>
      </c>
      <c r="M9" s="4">
        <f>Input!J10</f>
        <v>8.4048314285715833</v>
      </c>
      <c r="N9">
        <f t="shared" si="6"/>
        <v>1.0727965714287393</v>
      </c>
      <c r="O9">
        <f t="shared" si="7"/>
        <v>10.553886419666368</v>
      </c>
      <c r="P9">
        <f t="shared" si="8"/>
        <v>89.891064710354613</v>
      </c>
      <c r="Q9">
        <f t="shared" si="4"/>
        <v>70.258402388128744</v>
      </c>
      <c r="S9" s="21"/>
      <c r="T9" s="22"/>
    </row>
    <row r="10" spans="1:26" ht="14.45" x14ac:dyDescent="0.3">
      <c r="A10">
        <f>Input!G11</f>
        <v>128</v>
      </c>
      <c r="B10">
        <f t="shared" si="1"/>
        <v>7</v>
      </c>
      <c r="C10">
        <f t="shared" si="0"/>
        <v>-1.4357702329326958</v>
      </c>
      <c r="D10" s="4">
        <f>Input!I11</f>
        <v>1033.809376857143</v>
      </c>
      <c r="E10">
        <f t="shared" si="2"/>
        <v>56.072502428571511</v>
      </c>
      <c r="F10">
        <f t="shared" si="9"/>
        <v>72.42575407784048</v>
      </c>
      <c r="G10">
        <f t="shared" si="5"/>
        <v>267.42883950431826</v>
      </c>
      <c r="H10">
        <f t="shared" si="3"/>
        <v>257654.74527040246</v>
      </c>
      <c r="M10" s="4">
        <f>Input!J11</f>
        <v>8.3595020000000204</v>
      </c>
      <c r="N10">
        <f t="shared" si="6"/>
        <v>1.0274671428571764</v>
      </c>
      <c r="O10">
        <f t="shared" si="7"/>
        <v>10.658923283786411</v>
      </c>
      <c r="P10">
        <f t="shared" si="8"/>
        <v>92.764947394643457</v>
      </c>
      <c r="Q10">
        <f t="shared" si="4"/>
        <v>71.020362272891248</v>
      </c>
    </row>
    <row r="11" spans="1:26" ht="14.45" x14ac:dyDescent="0.3">
      <c r="A11">
        <f>Input!G12</f>
        <v>129</v>
      </c>
      <c r="B11">
        <f t="shared" si="1"/>
        <v>8</v>
      </c>
      <c r="C11">
        <f t="shared" si="0"/>
        <v>-1.4288892147632228</v>
      </c>
      <c r="D11" s="4">
        <f>Input!I12</f>
        <v>1042.0933298571429</v>
      </c>
      <c r="E11">
        <f t="shared" si="2"/>
        <v>64.356455428571394</v>
      </c>
      <c r="F11">
        <f t="shared" si="9"/>
        <v>83.190249904425585</v>
      </c>
      <c r="G11">
        <f t="shared" si="5"/>
        <v>354.71181435871586</v>
      </c>
      <c r="H11">
        <f t="shared" si="3"/>
        <v>246842.56741015796</v>
      </c>
      <c r="M11" s="4">
        <f>Input!J12</f>
        <v>8.2839529999998831</v>
      </c>
      <c r="N11">
        <f t="shared" si="6"/>
        <v>0.95191814285703913</v>
      </c>
      <c r="O11">
        <f t="shared" si="7"/>
        <v>10.764495826585106</v>
      </c>
      <c r="P11">
        <f t="shared" si="8"/>
        <v>96.286680799198081</v>
      </c>
      <c r="Q11">
        <f t="shared" si="4"/>
        <v>72.299426858113833</v>
      </c>
    </row>
    <row r="12" spans="1:26" ht="14.45" x14ac:dyDescent="0.3">
      <c r="A12">
        <f>Input!G13</f>
        <v>130</v>
      </c>
      <c r="B12">
        <f t="shared" si="1"/>
        <v>9</v>
      </c>
      <c r="C12">
        <f t="shared" si="0"/>
        <v>-1.4220081965937499</v>
      </c>
      <c r="D12" s="4">
        <f>Input!I13</f>
        <v>1050.8759065714287</v>
      </c>
      <c r="E12">
        <f t="shared" si="2"/>
        <v>73.139032142857218</v>
      </c>
      <c r="F12">
        <f t="shared" si="9"/>
        <v>94.060849211523106</v>
      </c>
      <c r="G12">
        <f t="shared" si="5"/>
        <v>437.7224294547193</v>
      </c>
      <c r="H12">
        <f t="shared" si="3"/>
        <v>236159.00252730952</v>
      </c>
      <c r="M12" s="4">
        <f>Input!J13</f>
        <v>8.782576714285824</v>
      </c>
      <c r="N12">
        <f t="shared" si="6"/>
        <v>1.45054185714298</v>
      </c>
      <c r="O12">
        <f t="shared" si="7"/>
        <v>10.870599307097518</v>
      </c>
      <c r="P12">
        <f t="shared" si="8"/>
        <v>88.737482360443991</v>
      </c>
      <c r="Q12">
        <f t="shared" si="4"/>
        <v>64.068550360173475</v>
      </c>
    </row>
    <row r="13" spans="1:26" ht="14.45" x14ac:dyDescent="0.3">
      <c r="A13">
        <f>Input!G14</f>
        <v>131</v>
      </c>
      <c r="B13">
        <f t="shared" si="1"/>
        <v>10</v>
      </c>
      <c r="C13">
        <f t="shared" si="0"/>
        <v>-1.4151271784242772</v>
      </c>
      <c r="D13" s="4">
        <f>Input!I14</f>
        <v>1060.0966677142858</v>
      </c>
      <c r="E13">
        <f t="shared" si="2"/>
        <v>82.359793285714318</v>
      </c>
      <c r="F13">
        <f t="shared" si="9"/>
        <v>105.03807807325123</v>
      </c>
      <c r="G13">
        <f t="shared" si="5"/>
        <v>514.30460090462805</v>
      </c>
      <c r="H13">
        <f t="shared" si="3"/>
        <v>225610.47131778966</v>
      </c>
      <c r="M13" s="4">
        <f>Input!J14</f>
        <v>9.2207611428570999</v>
      </c>
      <c r="N13">
        <f t="shared" si="6"/>
        <v>1.8887262857142559</v>
      </c>
      <c r="O13">
        <f t="shared" si="7"/>
        <v>10.977228861728124</v>
      </c>
      <c r="P13">
        <f t="shared" si="8"/>
        <v>82.60087907421071</v>
      </c>
      <c r="Q13">
        <f t="shared" si="4"/>
        <v>57.245851388804752</v>
      </c>
    </row>
    <row r="14" spans="1:26" ht="14.45" x14ac:dyDescent="0.3">
      <c r="A14">
        <f>Input!G15</f>
        <v>132</v>
      </c>
      <c r="B14">
        <f t="shared" si="1"/>
        <v>11</v>
      </c>
      <c r="C14">
        <f t="shared" si="0"/>
        <v>-1.4082461602548042</v>
      </c>
      <c r="D14" s="4">
        <f>Input!I15</f>
        <v>1069.6385122857143</v>
      </c>
      <c r="E14">
        <f t="shared" si="2"/>
        <v>91.901637857142873</v>
      </c>
      <c r="F14">
        <f t="shared" si="9"/>
        <v>116.12245757721897</v>
      </c>
      <c r="G14">
        <f t="shared" si="5"/>
        <v>586.64810791242701</v>
      </c>
      <c r="H14">
        <f t="shared" si="3"/>
        <v>215203.51329805015</v>
      </c>
      <c r="M14" s="4">
        <f>Input!J15</f>
        <v>9.5418445714285554</v>
      </c>
      <c r="N14">
        <f t="shared" si="6"/>
        <v>2.2098097142857114</v>
      </c>
      <c r="O14">
        <f t="shared" si="7"/>
        <v>11.084379503967737</v>
      </c>
      <c r="P14">
        <f t="shared" si="8"/>
        <v>78.757988951936881</v>
      </c>
      <c r="Q14">
        <f t="shared" si="4"/>
        <v>52.490248055359082</v>
      </c>
    </row>
    <row r="15" spans="1:26" ht="14.45" x14ac:dyDescent="0.3">
      <c r="A15">
        <f>Input!G16</f>
        <v>133</v>
      </c>
      <c r="B15">
        <f t="shared" si="1"/>
        <v>12</v>
      </c>
      <c r="C15">
        <f t="shared" si="0"/>
        <v>-1.4013651420853313</v>
      </c>
      <c r="D15" s="4">
        <f>Input!I16</f>
        <v>1079.5769892857143</v>
      </c>
      <c r="E15">
        <f t="shared" si="2"/>
        <v>101.84011485714279</v>
      </c>
      <c r="F15">
        <f t="shared" si="9"/>
        <v>127.31450370135582</v>
      </c>
      <c r="G15">
        <f t="shared" si="5"/>
        <v>648.94448698616497</v>
      </c>
      <c r="H15">
        <f t="shared" si="3"/>
        <v>204944.78748315803</v>
      </c>
      <c r="M15" s="4">
        <f>Input!J16</f>
        <v>9.9384769999999207</v>
      </c>
      <c r="N15">
        <f t="shared" si="6"/>
        <v>2.6064421428570768</v>
      </c>
      <c r="O15">
        <f t="shared" si="7"/>
        <v>11.192046124136857</v>
      </c>
      <c r="P15">
        <f t="shared" si="8"/>
        <v>73.712595723367215</v>
      </c>
      <c r="Q15">
        <f t="shared" si="4"/>
        <v>46.90034923745079</v>
      </c>
    </row>
    <row r="16" spans="1:26" ht="14.45" x14ac:dyDescent="0.3">
      <c r="A16">
        <f>Input!G17</f>
        <v>134</v>
      </c>
      <c r="B16">
        <f t="shared" si="1"/>
        <v>13</v>
      </c>
      <c r="C16">
        <f t="shared" si="0"/>
        <v>-1.3944841239158585</v>
      </c>
      <c r="D16" s="4">
        <f>Input!I17</f>
        <v>1090.440942142857</v>
      </c>
      <c r="E16">
        <f t="shared" si="2"/>
        <v>112.70406771428554</v>
      </c>
      <c r="F16">
        <f t="shared" si="9"/>
        <v>138.61472719051164</v>
      </c>
      <c r="G16">
        <f t="shared" si="5"/>
        <v>671.3622744929454</v>
      </c>
      <c r="H16">
        <f t="shared" si="3"/>
        <v>194841.07303774238</v>
      </c>
      <c r="M16" s="4">
        <f>Input!J17</f>
        <v>10.863952857142749</v>
      </c>
      <c r="N16">
        <f t="shared" si="6"/>
        <v>3.5319179999999051</v>
      </c>
      <c r="O16">
        <f t="shared" si="7"/>
        <v>11.300223489155821</v>
      </c>
      <c r="P16">
        <f t="shared" si="8"/>
        <v>60.34657017284993</v>
      </c>
      <c r="Q16">
        <f t="shared" si="4"/>
        <v>35.080828610163245</v>
      </c>
    </row>
    <row r="17" spans="1:17" ht="14.45" x14ac:dyDescent="0.3">
      <c r="A17">
        <f>Input!G18</f>
        <v>135</v>
      </c>
      <c r="B17">
        <f t="shared" si="1"/>
        <v>14</v>
      </c>
      <c r="C17">
        <f t="shared" si="0"/>
        <v>-1.3876031057463856</v>
      </c>
      <c r="D17" s="4">
        <f>Input!I18</f>
        <v>1101.6259785714285</v>
      </c>
      <c r="E17">
        <f t="shared" si="2"/>
        <v>123.88910414285704</v>
      </c>
      <c r="F17">
        <f t="shared" si="9"/>
        <v>150.02363343285373</v>
      </c>
      <c r="G17">
        <f t="shared" si="5"/>
        <v>683.01362120969497</v>
      </c>
      <c r="H17">
        <f t="shared" si="3"/>
        <v>184899.26989898909</v>
      </c>
      <c r="M17" s="4">
        <f>Input!J18</f>
        <v>11.185036428571493</v>
      </c>
      <c r="N17">
        <f t="shared" si="6"/>
        <v>3.8530015714286492</v>
      </c>
      <c r="O17">
        <f t="shared" si="7"/>
        <v>11.408906242342088</v>
      </c>
      <c r="P17">
        <f t="shared" si="8"/>
        <v>57.091695395931517</v>
      </c>
      <c r="Q17">
        <f t="shared" si="4"/>
        <v>31.380426935041001</v>
      </c>
    </row>
    <row r="18" spans="1:17" ht="14.45" x14ac:dyDescent="0.3">
      <c r="A18">
        <f>Input!G19</f>
        <v>136</v>
      </c>
      <c r="B18">
        <f t="shared" si="1"/>
        <v>15</v>
      </c>
      <c r="C18">
        <f t="shared" si="0"/>
        <v>-1.3807220875769126</v>
      </c>
      <c r="D18" s="4">
        <f>Input!I19</f>
        <v>1113.0301071428571</v>
      </c>
      <c r="E18">
        <f t="shared" si="2"/>
        <v>135.29323271428564</v>
      </c>
      <c r="F18">
        <f t="shared" si="9"/>
        <v>161.54172233608867</v>
      </c>
      <c r="G18">
        <f t="shared" si="5"/>
        <v>688.98320742590147</v>
      </c>
      <c r="H18">
        <f t="shared" si="3"/>
        <v>175126.39937087972</v>
      </c>
      <c r="M18" s="4">
        <f>Input!J19</f>
        <v>11.4041285714286</v>
      </c>
      <c r="N18">
        <f t="shared" si="6"/>
        <v>4.0720937142857565</v>
      </c>
      <c r="O18">
        <f t="shared" si="7"/>
        <v>11.51808890323494</v>
      </c>
      <c r="P18">
        <f t="shared" si="8"/>
        <v>55.442844353854383</v>
      </c>
      <c r="Q18">
        <f t="shared" si="4"/>
        <v>28.973797257027016</v>
      </c>
    </row>
    <row r="19" spans="1:17" ht="14.45" x14ac:dyDescent="0.3">
      <c r="A19">
        <f>Input!G20</f>
        <v>137</v>
      </c>
      <c r="B19">
        <f t="shared" si="1"/>
        <v>16</v>
      </c>
      <c r="C19">
        <f t="shared" si="0"/>
        <v>-1.3738410694074399</v>
      </c>
      <c r="D19" s="4">
        <f>Input!I20</f>
        <v>1124.8233132857142</v>
      </c>
      <c r="E19">
        <f t="shared" si="2"/>
        <v>147.08643885714275</v>
      </c>
      <c r="F19">
        <f t="shared" si="9"/>
        <v>173.16948820353662</v>
      </c>
      <c r="G19">
        <f t="shared" si="5"/>
        <v>680.32546320641734</v>
      </c>
      <c r="H19">
        <f t="shared" si="3"/>
        <v>165529.60468886886</v>
      </c>
      <c r="M19" s="4">
        <f>Input!J20</f>
        <v>11.793206142857116</v>
      </c>
      <c r="N19">
        <f t="shared" si="6"/>
        <v>4.461171285714272</v>
      </c>
      <c r="O19">
        <f t="shared" si="7"/>
        <v>11.627765867447938</v>
      </c>
      <c r="P19">
        <f t="shared" si="8"/>
        <v>51.360077898934335</v>
      </c>
      <c r="Q19">
        <f t="shared" si="4"/>
        <v>24.936578496968142</v>
      </c>
    </row>
    <row r="20" spans="1:17" ht="14.45" x14ac:dyDescent="0.3">
      <c r="A20">
        <f>Input!G21</f>
        <v>138</v>
      </c>
      <c r="B20">
        <f t="shared" si="1"/>
        <v>17</v>
      </c>
      <c r="C20">
        <f t="shared" si="0"/>
        <v>-1.3669600512379669</v>
      </c>
      <c r="D20" s="4">
        <f>Input!I21</f>
        <v>1137.1151432857143</v>
      </c>
      <c r="E20">
        <f t="shared" si="2"/>
        <v>159.37826885714287</v>
      </c>
      <c r="F20">
        <f t="shared" si="9"/>
        <v>184.90741961008607</v>
      </c>
      <c r="G20">
        <f t="shared" si="5"/>
        <v>651.73753816650014</v>
      </c>
      <c r="H20">
        <f t="shared" si="3"/>
        <v>156116.15155419253</v>
      </c>
      <c r="M20" s="4">
        <f>Input!J21</f>
        <v>12.291830000000118</v>
      </c>
      <c r="N20">
        <f t="shared" si="6"/>
        <v>4.9597951428572742</v>
      </c>
      <c r="O20">
        <f t="shared" si="7"/>
        <v>11.737931406549459</v>
      </c>
      <c r="P20">
        <f t="shared" si="8"/>
        <v>45.943131209179043</v>
      </c>
      <c r="Q20">
        <f t="shared" si="4"/>
        <v>20.205294387656387</v>
      </c>
    </row>
    <row r="21" spans="1:17" ht="14.45" x14ac:dyDescent="0.3">
      <c r="A21">
        <f>Input!G22</f>
        <v>139</v>
      </c>
      <c r="B21">
        <f t="shared" si="1"/>
        <v>18</v>
      </c>
      <c r="C21">
        <f t="shared" si="0"/>
        <v>-1.360079033068494</v>
      </c>
      <c r="D21" s="4">
        <f>Input!I22</f>
        <v>1150.1511312857142</v>
      </c>
      <c r="E21">
        <f t="shared" si="2"/>
        <v>172.41425685714273</v>
      </c>
      <c r="F21">
        <f t="shared" si="9"/>
        <v>196.75599927805763</v>
      </c>
      <c r="G21">
        <f t="shared" si="5"/>
        <v>592.52042408616785</v>
      </c>
      <c r="H21">
        <f t="shared" si="3"/>
        <v>146893.42863700193</v>
      </c>
      <c r="M21" s="4">
        <f>Input!J22</f>
        <v>13.035987999999861</v>
      </c>
      <c r="N21">
        <f t="shared" si="6"/>
        <v>5.7039531428570172</v>
      </c>
      <c r="O21">
        <f t="shared" si="7"/>
        <v>11.84857966797157</v>
      </c>
      <c r="P21">
        <f t="shared" si="8"/>
        <v>37.756435133141352</v>
      </c>
      <c r="Q21">
        <f t="shared" si="4"/>
        <v>14.0690404990002</v>
      </c>
    </row>
    <row r="22" spans="1:17" ht="14.45" x14ac:dyDescent="0.3">
      <c r="A22">
        <f>Input!G23</f>
        <v>140</v>
      </c>
      <c r="B22">
        <f t="shared" si="1"/>
        <v>19</v>
      </c>
      <c r="C22">
        <f t="shared" si="0"/>
        <v>-1.3531980148990213</v>
      </c>
      <c r="D22" s="4">
        <f>Input!I23</f>
        <v>1163.9388322857142</v>
      </c>
      <c r="E22">
        <f t="shared" si="2"/>
        <v>186.2019578571427</v>
      </c>
      <c r="F22">
        <f t="shared" si="9"/>
        <v>208.71570395300523</v>
      </c>
      <c r="G22">
        <f t="shared" si="5"/>
        <v>506.86876326896532</v>
      </c>
      <c r="H22">
        <f t="shared" si="3"/>
        <v>137868.94804751361</v>
      </c>
      <c r="M22" s="4">
        <f>Input!J23</f>
        <v>13.78770099999997</v>
      </c>
      <c r="N22">
        <f t="shared" si="6"/>
        <v>6.455666142857126</v>
      </c>
      <c r="O22">
        <f t="shared" si="7"/>
        <v>11.95970467494759</v>
      </c>
      <c r="P22">
        <f t="shared" si="8"/>
        <v>30.294440162736546</v>
      </c>
      <c r="Q22">
        <f t="shared" si="4"/>
        <v>8.9949544982805261</v>
      </c>
    </row>
    <row r="23" spans="1:17" ht="14.45" x14ac:dyDescent="0.3">
      <c r="A23">
        <f>Input!G24</f>
        <v>141</v>
      </c>
      <c r="B23">
        <f t="shared" si="1"/>
        <v>20</v>
      </c>
      <c r="C23">
        <f t="shared" si="0"/>
        <v>-1.3463169967295483</v>
      </c>
      <c r="D23" s="4">
        <f>Input!I24</f>
        <v>1178.0060648571427</v>
      </c>
      <c r="E23">
        <f t="shared" si="2"/>
        <v>200.26919042857128</v>
      </c>
      <c r="F23">
        <f t="shared" si="9"/>
        <v>220.78700427948382</v>
      </c>
      <c r="G23">
        <f t="shared" si="5"/>
        <v>420.98068522069872</v>
      </c>
      <c r="H23">
        <f t="shared" si="3"/>
        <v>129050.34577437093</v>
      </c>
      <c r="M23" s="4">
        <f>Input!J24</f>
        <v>14.067232571428576</v>
      </c>
      <c r="N23">
        <f t="shared" si="6"/>
        <v>6.7351977142857322</v>
      </c>
      <c r="O23">
        <f t="shared" si="7"/>
        <v>12.071300326478589</v>
      </c>
      <c r="P23">
        <f t="shared" si="8"/>
        <v>28.473991087851431</v>
      </c>
      <c r="Q23">
        <f t="shared" si="4"/>
        <v>7.3963731607169159</v>
      </c>
    </row>
    <row r="24" spans="1:17" ht="14.45" x14ac:dyDescent="0.3">
      <c r="A24">
        <f>Input!G25</f>
        <v>142</v>
      </c>
      <c r="B24">
        <f t="shared" si="1"/>
        <v>21</v>
      </c>
      <c r="C24">
        <f t="shared" si="0"/>
        <v>-1.3394359785600753</v>
      </c>
      <c r="D24" s="4">
        <f>Input!I25</f>
        <v>1192.4699298571427</v>
      </c>
      <c r="E24">
        <f t="shared" si="2"/>
        <v>214.73305542857122</v>
      </c>
      <c r="F24">
        <f t="shared" si="9"/>
        <v>232.97036467681295</v>
      </c>
      <c r="G24">
        <f t="shared" si="5"/>
        <v>332.59944861600331</v>
      </c>
      <c r="H24">
        <f t="shared" si="3"/>
        <v>120445.38208940947</v>
      </c>
      <c r="M24" s="4">
        <f>Input!J25</f>
        <v>14.463864999999942</v>
      </c>
      <c r="N24">
        <f t="shared" si="6"/>
        <v>7.1318301428570976</v>
      </c>
      <c r="O24">
        <f t="shared" si="7"/>
        <v>12.183360397329116</v>
      </c>
      <c r="P24">
        <f t="shared" si="8"/>
        <v>25.517957911846132</v>
      </c>
      <c r="Q24">
        <f t="shared" si="4"/>
        <v>5.3963056081440666</v>
      </c>
    </row>
    <row r="25" spans="1:17" ht="14.45" x14ac:dyDescent="0.3">
      <c r="A25">
        <f>Input!G26</f>
        <v>143</v>
      </c>
      <c r="B25">
        <f t="shared" si="1"/>
        <v>22</v>
      </c>
      <c r="C25">
        <f t="shared" si="0"/>
        <v>-1.3325549603906024</v>
      </c>
      <c r="D25" s="4">
        <f>Input!I26</f>
        <v>1207.8328284285712</v>
      </c>
      <c r="E25">
        <f t="shared" si="2"/>
        <v>230.09595399999978</v>
      </c>
      <c r="F25">
        <f t="shared" si="9"/>
        <v>245.26624321486537</v>
      </c>
      <c r="G25">
        <f t="shared" si="5"/>
        <v>230.13767486266727</v>
      </c>
      <c r="H25">
        <f t="shared" si="3"/>
        <v>112061.9419180228</v>
      </c>
      <c r="M25" s="4">
        <f>Input!J26</f>
        <v>15.362898571428559</v>
      </c>
      <c r="N25">
        <f t="shared" si="6"/>
        <v>8.0308637142857151</v>
      </c>
      <c r="O25">
        <f t="shared" si="7"/>
        <v>12.295878538052433</v>
      </c>
      <c r="P25">
        <f t="shared" si="8"/>
        <v>18.190351446949848</v>
      </c>
      <c r="Q25">
        <f t="shared" si="4"/>
        <v>2.0276660508284454</v>
      </c>
    </row>
    <row r="26" spans="1:17" ht="14.45" x14ac:dyDescent="0.3">
      <c r="A26">
        <f>Input!G27</f>
        <v>144</v>
      </c>
      <c r="B26">
        <f t="shared" si="1"/>
        <v>23</v>
      </c>
      <c r="C26">
        <f t="shared" si="0"/>
        <v>-1.3256739422211297</v>
      </c>
      <c r="D26" s="4">
        <f>Input!I27</f>
        <v>1223.8681137142855</v>
      </c>
      <c r="E26">
        <f t="shared" si="2"/>
        <v>246.13123928571406</v>
      </c>
      <c r="F26">
        <f t="shared" si="9"/>
        <v>257.67509148991093</v>
      </c>
      <c r="G26">
        <f t="shared" si="5"/>
        <v>133.26052371234087</v>
      </c>
      <c r="H26">
        <f t="shared" si="3"/>
        <v>103908.03517432546</v>
      </c>
      <c r="M26" s="4">
        <f>Input!J27</f>
        <v>16.035285285714281</v>
      </c>
      <c r="N26">
        <f t="shared" si="6"/>
        <v>8.7032504285714367</v>
      </c>
      <c r="O26">
        <f t="shared" si="7"/>
        <v>12.408848275045553</v>
      </c>
      <c r="P26">
        <f t="shared" si="8"/>
        <v>13.73145539979361</v>
      </c>
      <c r="Q26">
        <f t="shared" si="4"/>
        <v>0.56486449877911027</v>
      </c>
    </row>
    <row r="27" spans="1:17" ht="14.45" x14ac:dyDescent="0.3">
      <c r="A27">
        <f>Input!G28</f>
        <v>145</v>
      </c>
      <c r="B27">
        <f t="shared" si="1"/>
        <v>24</v>
      </c>
      <c r="C27">
        <f t="shared" si="0"/>
        <v>-1.3187929240516567</v>
      </c>
      <c r="D27" s="4">
        <f>Input!I28</f>
        <v>1240.3869127142857</v>
      </c>
      <c r="E27">
        <f t="shared" si="2"/>
        <v>262.65003828571423</v>
      </c>
      <c r="F27">
        <f t="shared" si="9"/>
        <v>270.1973545005452</v>
      </c>
      <c r="G27">
        <f t="shared" si="5"/>
        <v>56.961982046650498</v>
      </c>
      <c r="H27">
        <f t="shared" si="3"/>
        <v>95991.797060313096</v>
      </c>
      <c r="M27" s="4">
        <f>Input!J28</f>
        <v>16.518799000000172</v>
      </c>
      <c r="N27">
        <f t="shared" si="6"/>
        <v>9.1867641428573279</v>
      </c>
      <c r="O27">
        <f t="shared" si="7"/>
        <v>12.522263010634282</v>
      </c>
      <c r="P27">
        <f t="shared" si="8"/>
        <v>11.125552696941339</v>
      </c>
      <c r="Q27">
        <f t="shared" si="4"/>
        <v>7.1856681040697534E-2</v>
      </c>
    </row>
    <row r="28" spans="1:17" ht="14.45" x14ac:dyDescent="0.3">
      <c r="A28">
        <f>Input!G29</f>
        <v>146</v>
      </c>
      <c r="B28">
        <f t="shared" si="1"/>
        <v>25</v>
      </c>
      <c r="C28">
        <f t="shared" si="0"/>
        <v>-1.3119119058821838</v>
      </c>
      <c r="D28" s="4">
        <f>Input!I29</f>
        <v>1257.3250089999999</v>
      </c>
      <c r="E28">
        <f t="shared" si="2"/>
        <v>279.58813457142844</v>
      </c>
      <c r="F28">
        <f t="shared" si="9"/>
        <v>282.83347052373375</v>
      </c>
      <c r="G28">
        <f t="shared" si="5"/>
        <v>10.532205443325418</v>
      </c>
      <c r="H28">
        <f t="shared" si="3"/>
        <v>88321.488328222171</v>
      </c>
      <c r="M28" s="4">
        <f>Input!J29</f>
        <v>16.938096285714209</v>
      </c>
      <c r="N28">
        <f t="shared" si="6"/>
        <v>9.6060614285713655</v>
      </c>
      <c r="O28">
        <f t="shared" si="7"/>
        <v>12.636116023188556</v>
      </c>
      <c r="P28">
        <f t="shared" si="8"/>
        <v>9.1812308463607479</v>
      </c>
      <c r="Q28">
        <f t="shared" si="4"/>
        <v>2.2872424655746591E-2</v>
      </c>
    </row>
    <row r="29" spans="1:17" ht="14.45" x14ac:dyDescent="0.3">
      <c r="A29">
        <f>Input!G30</f>
        <v>147</v>
      </c>
      <c r="B29">
        <f t="shared" si="1"/>
        <v>26</v>
      </c>
      <c r="C29">
        <f t="shared" si="0"/>
        <v>-1.305030887712711</v>
      </c>
      <c r="D29" s="4">
        <f>Input!I30</f>
        <v>1274.8372779999997</v>
      </c>
      <c r="E29">
        <f t="shared" si="2"/>
        <v>297.10040357142827</v>
      </c>
      <c r="F29">
        <f t="shared" si="9"/>
        <v>295.58387099100207</v>
      </c>
      <c r="G29">
        <f t="shared" si="5"/>
        <v>2.299871067494152</v>
      </c>
      <c r="H29">
        <f t="shared" si="3"/>
        <v>80905.495505295155</v>
      </c>
      <c r="M29" s="4">
        <f>Input!J30</f>
        <v>17.512268999999833</v>
      </c>
      <c r="N29">
        <f t="shared" si="6"/>
        <v>10.180234142856989</v>
      </c>
      <c r="O29">
        <f t="shared" si="7"/>
        <v>12.750400467268337</v>
      </c>
      <c r="P29">
        <f t="shared" si="8"/>
        <v>6.6057549351381386</v>
      </c>
      <c r="Q29">
        <f t="shared" si="4"/>
        <v>0.52621826783191528</v>
      </c>
    </row>
    <row r="30" spans="1:17" ht="14.45" x14ac:dyDescent="0.3">
      <c r="A30">
        <f>Input!G31</f>
        <v>148</v>
      </c>
      <c r="B30">
        <f t="shared" si="1"/>
        <v>27</v>
      </c>
      <c r="C30">
        <f t="shared" si="0"/>
        <v>-1.2981498695432381</v>
      </c>
      <c r="D30" s="4">
        <f>Input!I31</f>
        <v>1293.0483757142858</v>
      </c>
      <c r="E30">
        <f t="shared" si="2"/>
        <v>315.31150128571437</v>
      </c>
      <c r="F30">
        <f t="shared" si="9"/>
        <v>308.44898036480231</v>
      </c>
      <c r="G30">
        <f t="shared" si="5"/>
        <v>47.094193389955727</v>
      </c>
      <c r="H30">
        <f t="shared" si="3"/>
        <v>73752.331080161413</v>
      </c>
      <c r="M30" s="4">
        <f>Input!J31</f>
        <v>18.211097714286097</v>
      </c>
      <c r="N30">
        <f t="shared" si="6"/>
        <v>10.879062857143253</v>
      </c>
      <c r="O30">
        <f t="shared" si="7"/>
        <v>12.865109373800255</v>
      </c>
      <c r="P30">
        <f t="shared" si="8"/>
        <v>3.9443807663254096</v>
      </c>
      <c r="Q30">
        <f t="shared" si="4"/>
        <v>2.0284531660449168</v>
      </c>
    </row>
    <row r="31" spans="1:17" x14ac:dyDescent="0.25">
      <c r="A31">
        <f>Input!G32</f>
        <v>149</v>
      </c>
      <c r="B31">
        <f t="shared" si="1"/>
        <v>28</v>
      </c>
      <c r="C31">
        <f t="shared" si="0"/>
        <v>-1.2912688513737651</v>
      </c>
      <c r="D31" s="4">
        <f>Input!I32</f>
        <v>1311.5465597142859</v>
      </c>
      <c r="E31">
        <f t="shared" si="2"/>
        <v>333.80968528571441</v>
      </c>
      <c r="F31">
        <f t="shared" si="9"/>
        <v>321.4292160150876</v>
      </c>
      <c r="G31">
        <f t="shared" si="5"/>
        <v>153.27601936093458</v>
      </c>
      <c r="H31">
        <f t="shared" si="3"/>
        <v>66870.633650047734</v>
      </c>
      <c r="M31" s="4">
        <f>Input!J32</f>
        <v>18.498184000000037</v>
      </c>
      <c r="N31">
        <f t="shared" si="6"/>
        <v>11.166149142857194</v>
      </c>
      <c r="O31">
        <f t="shared" si="7"/>
        <v>12.980235650285275</v>
      </c>
      <c r="P31">
        <f t="shared" si="8"/>
        <v>3.2909098564326147</v>
      </c>
      <c r="Q31">
        <f t="shared" si="4"/>
        <v>2.928629952232173</v>
      </c>
    </row>
    <row r="32" spans="1:17" x14ac:dyDescent="0.25">
      <c r="A32">
        <f>Input!G33</f>
        <v>150</v>
      </c>
      <c r="B32">
        <f t="shared" si="1"/>
        <v>29</v>
      </c>
      <c r="C32">
        <f t="shared" si="0"/>
        <v>-1.2843878332042924</v>
      </c>
      <c r="D32" s="4">
        <f>Input!I33</f>
        <v>1330.2109517142858</v>
      </c>
      <c r="E32">
        <f t="shared" si="2"/>
        <v>352.47407728571432</v>
      </c>
      <c r="F32">
        <f t="shared" si="9"/>
        <v>334.52498809612513</v>
      </c>
      <c r="G32">
        <f t="shared" si="5"/>
        <v>322.16980273582743</v>
      </c>
      <c r="H32">
        <f t="shared" si="3"/>
        <v>60269.168028038242</v>
      </c>
      <c r="M32" s="4">
        <f>Input!J33</f>
        <v>18.664391999999907</v>
      </c>
      <c r="N32">
        <f t="shared" si="6"/>
        <v>11.332357142857063</v>
      </c>
      <c r="O32">
        <f t="shared" si="7"/>
        <v>13.095772081037547</v>
      </c>
      <c r="P32">
        <f t="shared" si="8"/>
        <v>3.1096322441980786</v>
      </c>
      <c r="Q32">
        <f t="shared" si="4"/>
        <v>3.5251265418621367</v>
      </c>
    </row>
    <row r="33" spans="1:17" x14ac:dyDescent="0.25">
      <c r="A33">
        <f>Input!G34</f>
        <v>151</v>
      </c>
      <c r="B33">
        <f t="shared" si="1"/>
        <v>30</v>
      </c>
      <c r="C33">
        <f t="shared" si="0"/>
        <v>-1.2775068150348194</v>
      </c>
      <c r="D33" s="4">
        <f>Input!I34</f>
        <v>1348.3880522857144</v>
      </c>
      <c r="E33">
        <f t="shared" si="2"/>
        <v>370.6511778571429</v>
      </c>
      <c r="F33">
        <f t="shared" si="9"/>
        <v>347.73669942357992</v>
      </c>
      <c r="G33">
        <f t="shared" si="5"/>
        <v>525.07332188222279</v>
      </c>
      <c r="H33">
        <f t="shared" si="3"/>
        <v>53956.825309608153</v>
      </c>
      <c r="M33" s="4">
        <f>Input!J34</f>
        <v>18.177100571428582</v>
      </c>
      <c r="N33">
        <f t="shared" si="6"/>
        <v>10.845065714285738</v>
      </c>
      <c r="O33">
        <f t="shared" si="7"/>
        <v>13.21171132745477</v>
      </c>
      <c r="P33">
        <f t="shared" si="8"/>
        <v>5.6010114583322244</v>
      </c>
      <c r="Q33">
        <f t="shared" si="4"/>
        <v>1.9327689433269604</v>
      </c>
    </row>
    <row r="34" spans="1:17" x14ac:dyDescent="0.25">
      <c r="A34">
        <f>Input!G35</f>
        <v>152</v>
      </c>
      <c r="B34">
        <f t="shared" si="1"/>
        <v>31</v>
      </c>
      <c r="C34">
        <f t="shared" si="0"/>
        <v>-1.2706257968653465</v>
      </c>
      <c r="D34" s="4">
        <f>Input!I35</f>
        <v>1366.8484618571431</v>
      </c>
      <c r="E34">
        <f t="shared" si="2"/>
        <v>389.11158742857162</v>
      </c>
      <c r="F34">
        <f t="shared" si="9"/>
        <v>361.0647453519</v>
      </c>
      <c r="G34">
        <f t="shared" si="5"/>
        <v>786.62535047375786</v>
      </c>
      <c r="H34">
        <f t="shared" si="3"/>
        <v>47942.622897662892</v>
      </c>
      <c r="M34" s="4">
        <f>Input!J35</f>
        <v>18.460409571428727</v>
      </c>
      <c r="N34">
        <f t="shared" si="6"/>
        <v>11.128374714285883</v>
      </c>
      <c r="O34">
        <f t="shared" si="7"/>
        <v>13.328045928320101</v>
      </c>
      <c r="P34">
        <f t="shared" si="8"/>
        <v>4.8385534498507718</v>
      </c>
      <c r="Q34">
        <f t="shared" si="4"/>
        <v>2.8007682846529556</v>
      </c>
    </row>
    <row r="35" spans="1:17" x14ac:dyDescent="0.25">
      <c r="A35">
        <f>Input!G36</f>
        <v>153</v>
      </c>
      <c r="B35">
        <f t="shared" si="1"/>
        <v>32</v>
      </c>
      <c r="C35">
        <f t="shared" ref="C35:C66" si="10">((B35-$Y$3)/$Z$3)</f>
        <v>-1.2637447786958735</v>
      </c>
      <c r="D35" s="4">
        <f>Input!I36</f>
        <v>1385.6299548571426</v>
      </c>
      <c r="E35">
        <f t="shared" si="2"/>
        <v>407.89308042857112</v>
      </c>
      <c r="F35">
        <f t="shared" si="9"/>
        <v>374.50951365203599</v>
      </c>
      <c r="G35">
        <f t="shared" si="5"/>
        <v>1114.4625307233803</v>
      </c>
      <c r="H35">
        <f t="shared" si="3"/>
        <v>42235.704485319613</v>
      </c>
      <c r="M35" s="4">
        <f>Input!J36</f>
        <v>18.7814929999995</v>
      </c>
      <c r="N35">
        <f t="shared" si="6"/>
        <v>11.449458142856656</v>
      </c>
      <c r="O35">
        <f t="shared" si="7"/>
        <v>13.444768300135966</v>
      </c>
      <c r="P35">
        <f t="shared" si="8"/>
        <v>3.9812626237419826</v>
      </c>
      <c r="Q35">
        <f t="shared" si="4"/>
        <v>3.9785609436858409</v>
      </c>
    </row>
    <row r="36" spans="1:17" x14ac:dyDescent="0.25">
      <c r="A36">
        <f>Input!G37</f>
        <v>154</v>
      </c>
      <c r="B36">
        <f t="shared" si="1"/>
        <v>33</v>
      </c>
      <c r="C36">
        <f t="shared" si="10"/>
        <v>-1.2568637605264008</v>
      </c>
      <c r="D36" s="4">
        <f>Input!I37</f>
        <v>1404.4983292857141</v>
      </c>
      <c r="E36">
        <f t="shared" si="2"/>
        <v>426.76145485714267</v>
      </c>
      <c r="F36">
        <f t="shared" si="9"/>
        <v>388.07138438952586</v>
      </c>
      <c r="G36">
        <f t="shared" si="5"/>
        <v>1496.9215527891542</v>
      </c>
      <c r="H36">
        <f t="shared" si="3"/>
        <v>36845.33999567663</v>
      </c>
      <c r="M36" s="4">
        <f>Input!J37</f>
        <v>18.868374428571542</v>
      </c>
      <c r="N36">
        <f t="shared" si="6"/>
        <v>11.536339571428698</v>
      </c>
      <c r="O36">
        <f t="shared" si="7"/>
        <v>13.561870737489874</v>
      </c>
      <c r="P36">
        <f t="shared" si="8"/>
        <v>4.1027765046851483</v>
      </c>
      <c r="Q36">
        <f t="shared" si="4"/>
        <v>4.3327024614048035</v>
      </c>
    </row>
    <row r="37" spans="1:17" x14ac:dyDescent="0.25">
      <c r="A37">
        <f>Input!G38</f>
        <v>155</v>
      </c>
      <c r="B37">
        <f t="shared" si="1"/>
        <v>34</v>
      </c>
      <c r="C37">
        <f t="shared" si="10"/>
        <v>-1.2499827423569279</v>
      </c>
      <c r="D37" s="4">
        <f>Input!I38</f>
        <v>1423.0947270000001</v>
      </c>
      <c r="E37">
        <f t="shared" si="2"/>
        <v>445.35785257142868</v>
      </c>
      <c r="F37">
        <f t="shared" si="9"/>
        <v>401.7507298029783</v>
      </c>
      <c r="G37">
        <f t="shared" si="5"/>
        <v>1901.5811561427035</v>
      </c>
      <c r="H37">
        <f t="shared" si="3"/>
        <v>31780.925477822821</v>
      </c>
      <c r="M37" s="4">
        <f>Input!J38</f>
        <v>18.596397714286013</v>
      </c>
      <c r="N37">
        <f t="shared" si="6"/>
        <v>11.264362857143169</v>
      </c>
      <c r="O37">
        <f t="shared" si="7"/>
        <v>13.679345413452429</v>
      </c>
      <c r="P37">
        <f t="shared" si="8"/>
        <v>5.8321407472780091</v>
      </c>
      <c r="Q37">
        <f t="shared" si="4"/>
        <v>3.2744268655236559</v>
      </c>
    </row>
    <row r="38" spans="1:17" x14ac:dyDescent="0.25">
      <c r="A38">
        <f>Input!G39</f>
        <v>156</v>
      </c>
      <c r="B38">
        <f t="shared" si="1"/>
        <v>35</v>
      </c>
      <c r="C38">
        <f t="shared" si="10"/>
        <v>-1.2431017241874549</v>
      </c>
      <c r="D38" s="4">
        <f>Input!I39</f>
        <v>1441.577801285714</v>
      </c>
      <c r="E38">
        <f t="shared" si="2"/>
        <v>463.84092685714256</v>
      </c>
      <c r="F38">
        <f t="shared" si="9"/>
        <v>415.54791418298601</v>
      </c>
      <c r="G38">
        <f t="shared" si="5"/>
        <v>2332.2150731462457</v>
      </c>
      <c r="H38">
        <f t="shared" si="3"/>
        <v>27051.982958348457</v>
      </c>
      <c r="M38" s="4">
        <f>Input!J39</f>
        <v>18.483074285713883</v>
      </c>
      <c r="N38">
        <f t="shared" si="6"/>
        <v>11.151039428571039</v>
      </c>
      <c r="O38">
        <f t="shared" si="7"/>
        <v>13.797184380007716</v>
      </c>
      <c r="P38">
        <f t="shared" si="8"/>
        <v>7.0020831040138116</v>
      </c>
      <c r="Q38">
        <f t="shared" si="4"/>
        <v>2.8771430212629614</v>
      </c>
    </row>
    <row r="39" spans="1:17" x14ac:dyDescent="0.25">
      <c r="A39">
        <f>Input!G40</f>
        <v>157</v>
      </c>
      <c r="B39">
        <f t="shared" si="1"/>
        <v>36</v>
      </c>
      <c r="C39">
        <f t="shared" si="10"/>
        <v>-1.2362207060179822</v>
      </c>
      <c r="D39" s="4">
        <f>Input!I40</f>
        <v>1459.9702167142857</v>
      </c>
      <c r="E39">
        <f t="shared" si="2"/>
        <v>482.23334228571423</v>
      </c>
      <c r="F39">
        <f t="shared" si="9"/>
        <v>429.46329375150219</v>
      </c>
      <c r="G39">
        <f t="shared" si="5"/>
        <v>2784.6780223030942</v>
      </c>
      <c r="H39">
        <f t="shared" si="3"/>
        <v>22668.160247627198</v>
      </c>
      <c r="M39" s="4">
        <f>Input!J40</f>
        <v>18.392415428571667</v>
      </c>
      <c r="N39">
        <f t="shared" si="6"/>
        <v>11.060380571428823</v>
      </c>
      <c r="O39">
        <f t="shared" si="7"/>
        <v>13.915379568516192</v>
      </c>
      <c r="P39">
        <f t="shared" si="8"/>
        <v>8.1510192733698847</v>
      </c>
      <c r="Q39">
        <f t="shared" si="4"/>
        <v>2.5778083461013606</v>
      </c>
    </row>
    <row r="40" spans="1:17" x14ac:dyDescent="0.25">
      <c r="A40">
        <f>Input!G41</f>
        <v>158</v>
      </c>
      <c r="B40">
        <f t="shared" si="1"/>
        <v>37</v>
      </c>
      <c r="C40">
        <f t="shared" si="10"/>
        <v>-1.2293396878485092</v>
      </c>
      <c r="D40" s="4">
        <f>Input!I41</f>
        <v>1478.536394857143</v>
      </c>
      <c r="E40">
        <f t="shared" si="2"/>
        <v>500.79952042857155</v>
      </c>
      <c r="F40">
        <f t="shared" si="9"/>
        <v>443.49721654171248</v>
      </c>
      <c r="G40">
        <f t="shared" si="5"/>
        <v>3283.5540307419451</v>
      </c>
      <c r="H40">
        <f t="shared" si="3"/>
        <v>18639.230700148873</v>
      </c>
      <c r="M40" s="4">
        <f>Input!J41</f>
        <v>18.566178142857325</v>
      </c>
      <c r="N40">
        <f t="shared" si="6"/>
        <v>11.234143285714481</v>
      </c>
      <c r="O40">
        <f t="shared" si="7"/>
        <v>14.033922790210305</v>
      </c>
      <c r="P40">
        <f t="shared" si="8"/>
        <v>7.8387652737948805</v>
      </c>
      <c r="Q40">
        <f t="shared" si="4"/>
        <v>3.1659731774955531</v>
      </c>
    </row>
    <row r="41" spans="1:17" x14ac:dyDescent="0.25">
      <c r="A41">
        <f>Input!G42</f>
        <v>159</v>
      </c>
      <c r="B41">
        <f t="shared" si="1"/>
        <v>38</v>
      </c>
      <c r="C41">
        <f t="shared" si="10"/>
        <v>-1.2224586696790363</v>
      </c>
      <c r="D41" s="4">
        <f>Input!I42</f>
        <v>1497.1781221428571</v>
      </c>
      <c r="E41">
        <f t="shared" si="2"/>
        <v>519.44124771428562</v>
      </c>
      <c r="F41">
        <f t="shared" si="9"/>
        <v>457.65002227843536</v>
      </c>
      <c r="G41">
        <f t="shared" si="5"/>
        <v>3818.1555408640688</v>
      </c>
      <c r="H41">
        <f t="shared" si="3"/>
        <v>14975.092928192558</v>
      </c>
      <c r="M41" s="4">
        <f>Input!J42</f>
        <v>18.641727285714069</v>
      </c>
      <c r="N41">
        <f t="shared" si="6"/>
        <v>11.309692428571225</v>
      </c>
      <c r="O41">
        <f t="shared" si="7"/>
        <v>14.152805736722872</v>
      </c>
      <c r="P41">
        <f t="shared" si="8"/>
        <v>8.0832932829890023</v>
      </c>
      <c r="Q41">
        <f t="shared" si="4"/>
        <v>3.4405327768713394</v>
      </c>
    </row>
    <row r="42" spans="1:17" x14ac:dyDescent="0.25">
      <c r="A42">
        <f>Input!G43</f>
        <v>160</v>
      </c>
      <c r="B42">
        <f t="shared" si="1"/>
        <v>39</v>
      </c>
      <c r="C42">
        <f t="shared" si="10"/>
        <v>-1.2155776515095635</v>
      </c>
      <c r="D42" s="4">
        <f>Input!I43</f>
        <v>1515.6536414285715</v>
      </c>
      <c r="E42">
        <f t="shared" si="2"/>
        <v>537.91676700000005</v>
      </c>
      <c r="F42">
        <f t="shared" si="9"/>
        <v>471.92204225908381</v>
      </c>
      <c r="G42">
        <f t="shared" si="5"/>
        <v>4355.303693629302</v>
      </c>
      <c r="H42">
        <f t="shared" si="3"/>
        <v>11685.770468140432</v>
      </c>
      <c r="M42" s="4">
        <f>Input!J43</f>
        <v>18.475519285714427</v>
      </c>
      <c r="N42">
        <f t="shared" si="6"/>
        <v>11.143484428571583</v>
      </c>
      <c r="O42">
        <f t="shared" si="7"/>
        <v>14.27201998064843</v>
      </c>
      <c r="P42">
        <f t="shared" si="8"/>
        <v>9.7877347006087856</v>
      </c>
      <c r="Q42">
        <f t="shared" si="4"/>
        <v>2.8515703009061797</v>
      </c>
    </row>
    <row r="43" spans="1:17" x14ac:dyDescent="0.25">
      <c r="A43">
        <f>Input!G44</f>
        <v>161</v>
      </c>
      <c r="B43">
        <f t="shared" si="1"/>
        <v>40</v>
      </c>
      <c r="C43">
        <f t="shared" si="10"/>
        <v>-1.2086966333400906</v>
      </c>
      <c r="D43" s="4">
        <f>Input!I44</f>
        <v>1534.3973598571429</v>
      </c>
      <c r="E43">
        <f t="shared" si="2"/>
        <v>556.66048542857141</v>
      </c>
      <c r="F43">
        <f t="shared" si="9"/>
        <v>486.31359923522149</v>
      </c>
      <c r="G43">
        <f t="shared" si="5"/>
        <v>4948.6843971001254</v>
      </c>
      <c r="H43">
        <f t="shared" si="3"/>
        <v>8781.4113987438977</v>
      </c>
      <c r="M43" s="4">
        <f>Input!J44</f>
        <v>18.743718428571356</v>
      </c>
      <c r="N43">
        <f t="shared" si="6"/>
        <v>11.411683571428512</v>
      </c>
      <c r="O43">
        <f t="shared" si="7"/>
        <v>14.391556976137686</v>
      </c>
      <c r="P43">
        <f t="shared" si="8"/>
        <v>8.879645508093045</v>
      </c>
      <c r="Q43">
        <f t="shared" si="4"/>
        <v>3.8292950458372155</v>
      </c>
    </row>
    <row r="44" spans="1:17" x14ac:dyDescent="0.25">
      <c r="A44">
        <f>Input!G45</f>
        <v>162</v>
      </c>
      <c r="B44">
        <f t="shared" si="1"/>
        <v>41</v>
      </c>
      <c r="C44">
        <f t="shared" si="10"/>
        <v>-1.2018156151706176</v>
      </c>
      <c r="D44" s="4">
        <f>Input!I45</f>
        <v>1553.6283697142858</v>
      </c>
      <c r="E44">
        <f t="shared" si="2"/>
        <v>575.89149528571431</v>
      </c>
      <c r="F44">
        <f t="shared" si="9"/>
        <v>500.82500729474657</v>
      </c>
      <c r="G44">
        <f t="shared" si="5"/>
        <v>5634.9776192981044</v>
      </c>
      <c r="H44">
        <f t="shared" si="3"/>
        <v>6272.2879106655892</v>
      </c>
      <c r="M44" s="4">
        <f>Input!J45</f>
        <v>19.231009857142908</v>
      </c>
      <c r="N44">
        <f t="shared" si="6"/>
        <v>11.898975000000064</v>
      </c>
      <c r="O44">
        <f t="shared" si="7"/>
        <v>14.511408059525079</v>
      </c>
      <c r="P44">
        <f t="shared" si="8"/>
        <v>6.824806490499232</v>
      </c>
      <c r="Q44">
        <f t="shared" si="4"/>
        <v>5.9738686944957529</v>
      </c>
    </row>
    <row r="45" spans="1:17" x14ac:dyDescent="0.25">
      <c r="A45">
        <f>Input!G46</f>
        <v>163</v>
      </c>
      <c r="B45">
        <f t="shared" si="1"/>
        <v>42</v>
      </c>
      <c r="C45">
        <f t="shared" si="10"/>
        <v>-1.1949345970011449</v>
      </c>
      <c r="D45" s="4">
        <f>Input!I46</f>
        <v>1572.8102727142857</v>
      </c>
      <c r="E45">
        <f t="shared" si="2"/>
        <v>595.07339828571423</v>
      </c>
      <c r="F45">
        <f t="shared" si="9"/>
        <v>515.45657174473627</v>
      </c>
      <c r="G45">
        <f t="shared" si="5"/>
        <v>6338.8390684561737</v>
      </c>
      <c r="H45">
        <f t="shared" si="3"/>
        <v>4168.7958266333671</v>
      </c>
      <c r="M45" s="4">
        <f>Input!J46</f>
        <v>19.18190299999992</v>
      </c>
      <c r="N45">
        <f t="shared" si="6"/>
        <v>11.849868142857076</v>
      </c>
      <c r="O45">
        <f t="shared" si="7"/>
        <v>14.631564449989678</v>
      </c>
      <c r="P45">
        <f t="shared" si="8"/>
        <v>7.7378343451151563</v>
      </c>
      <c r="Q45">
        <f t="shared" si="4"/>
        <v>5.7362311387505924</v>
      </c>
    </row>
    <row r="46" spans="1:17" x14ac:dyDescent="0.25">
      <c r="A46">
        <f>Input!G47</f>
        <v>164</v>
      </c>
      <c r="B46">
        <f t="shared" si="1"/>
        <v>43</v>
      </c>
      <c r="C46">
        <f t="shared" si="10"/>
        <v>-1.188053578831672</v>
      </c>
      <c r="D46" s="4">
        <f>Input!I47</f>
        <v>1591.8146354285714</v>
      </c>
      <c r="E46">
        <f t="shared" si="2"/>
        <v>614.0777609999999</v>
      </c>
      <c r="F46">
        <f t="shared" si="9"/>
        <v>530.20858899498569</v>
      </c>
      <c r="G46">
        <f t="shared" si="5"/>
        <v>7034.038012806659</v>
      </c>
      <c r="H46">
        <f t="shared" si="3"/>
        <v>2481.4540715553862</v>
      </c>
      <c r="M46" s="4">
        <f>Input!J47</f>
        <v>19.004362714285662</v>
      </c>
      <c r="N46">
        <f t="shared" si="6"/>
        <v>11.672327857142818</v>
      </c>
      <c r="O46">
        <f t="shared" si="7"/>
        <v>14.752017250249434</v>
      </c>
      <c r="P46">
        <f t="shared" si="8"/>
        <v>9.4844867580133965</v>
      </c>
      <c r="Q46">
        <f t="shared" si="4"/>
        <v>4.917318442394107</v>
      </c>
    </row>
    <row r="47" spans="1:17" x14ac:dyDescent="0.25">
      <c r="A47">
        <f>Input!G48</f>
        <v>165</v>
      </c>
      <c r="B47">
        <f t="shared" si="1"/>
        <v>44</v>
      </c>
      <c r="C47">
        <f t="shared" si="10"/>
        <v>-1.181172560662199</v>
      </c>
      <c r="D47" s="4">
        <f>Input!I48</f>
        <v>1611.4460552857142</v>
      </c>
      <c r="E47">
        <f t="shared" si="2"/>
        <v>633.70918085714277</v>
      </c>
      <c r="F47">
        <f t="shared" si="9"/>
        <v>545.08134644227459</v>
      </c>
      <c r="G47">
        <f t="shared" si="5"/>
        <v>7854.893033069292</v>
      </c>
      <c r="H47">
        <f t="shared" si="3"/>
        <v>1220.9040919591414</v>
      </c>
      <c r="M47" s="4">
        <f>Input!J48</f>
        <v>19.631419857142873</v>
      </c>
      <c r="N47">
        <f t="shared" si="6"/>
        <v>12.299385000000029</v>
      </c>
      <c r="O47">
        <f t="shared" si="7"/>
        <v>14.872757447288858</v>
      </c>
      <c r="P47">
        <f t="shared" si="8"/>
        <v>6.6222457524652976</v>
      </c>
      <c r="Q47">
        <f t="shared" si="4"/>
        <v>8.0915209790958791</v>
      </c>
    </row>
    <row r="48" spans="1:17" x14ac:dyDescent="0.25">
      <c r="A48">
        <f>Input!G49</f>
        <v>166</v>
      </c>
      <c r="B48">
        <f t="shared" si="1"/>
        <v>45</v>
      </c>
      <c r="C48">
        <f t="shared" si="10"/>
        <v>-1.174291542492726</v>
      </c>
      <c r="D48" s="4">
        <f>Input!I49</f>
        <v>1631.0548102857142</v>
      </c>
      <c r="E48">
        <f t="shared" si="2"/>
        <v>653.31793585714274</v>
      </c>
      <c r="F48">
        <f t="shared" si="9"/>
        <v>560.0751223553948</v>
      </c>
      <c r="G48">
        <f t="shared" si="5"/>
        <v>8694.2222697217494</v>
      </c>
      <c r="H48">
        <f t="shared" si="3"/>
        <v>397.909224131759</v>
      </c>
      <c r="M48" s="4">
        <f>Input!J49</f>
        <v>19.608754999999974</v>
      </c>
      <c r="N48">
        <f t="shared" si="6"/>
        <v>12.27672014285713</v>
      </c>
      <c r="O48">
        <f t="shared" si="7"/>
        <v>14.993775913120254</v>
      </c>
      <c r="P48">
        <f t="shared" si="8"/>
        <v>7.382392058720141</v>
      </c>
      <c r="Q48">
        <f t="shared" si="4"/>
        <v>7.963091587672614</v>
      </c>
    </row>
    <row r="49" spans="1:17" x14ac:dyDescent="0.25">
      <c r="A49">
        <f>Input!G50</f>
        <v>167</v>
      </c>
      <c r="B49">
        <f t="shared" si="1"/>
        <v>46</v>
      </c>
      <c r="C49">
        <f t="shared" si="10"/>
        <v>-1.1674105243232533</v>
      </c>
      <c r="D49" s="4">
        <f>Input!I50</f>
        <v>1651.1168597142857</v>
      </c>
      <c r="E49">
        <f t="shared" si="2"/>
        <v>673.37998528571427</v>
      </c>
      <c r="F49">
        <f t="shared" si="9"/>
        <v>575.19018576097335</v>
      </c>
      <c r="G49">
        <f t="shared" si="5"/>
        <v>9641.2367307088116</v>
      </c>
      <c r="H49">
        <f t="shared" si="3"/>
        <v>23.35401035354284</v>
      </c>
      <c r="M49" s="4">
        <f>Input!J50</f>
        <v>20.062049428571527</v>
      </c>
      <c r="N49">
        <f t="shared" si="6"/>
        <v>12.730014571428683</v>
      </c>
      <c r="O49">
        <f t="shared" si="7"/>
        <v>15.115063405578503</v>
      </c>
      <c r="P49">
        <f t="shared" si="8"/>
        <v>5.6884579412794185</v>
      </c>
      <c r="Q49">
        <f t="shared" si="4"/>
        <v>10.726866021262913</v>
      </c>
    </row>
    <row r="50" spans="1:17" x14ac:dyDescent="0.25">
      <c r="A50">
        <f>Input!G51</f>
        <v>168</v>
      </c>
      <c r="B50">
        <f t="shared" si="1"/>
        <v>47</v>
      </c>
      <c r="C50">
        <f t="shared" si="10"/>
        <v>-1.1605295061537804</v>
      </c>
      <c r="D50" s="4">
        <f>Input!I51</f>
        <v>1670.7558344285715</v>
      </c>
      <c r="E50">
        <f t="shared" si="2"/>
        <v>693.01895999999999</v>
      </c>
      <c r="F50">
        <f t="shared" si="9"/>
        <v>590.4267963301229</v>
      </c>
      <c r="G50">
        <f t="shared" si="5"/>
        <v>10525.15204646685</v>
      </c>
      <c r="H50">
        <f t="shared" si="3"/>
        <v>108.24346263260107</v>
      </c>
      <c r="M50" s="4">
        <f>Input!J51</f>
        <v>19.638974714285723</v>
      </c>
      <c r="N50">
        <f t="shared" si="6"/>
        <v>12.306939857142879</v>
      </c>
      <c r="O50">
        <f t="shared" si="7"/>
        <v>15.236610569149498</v>
      </c>
      <c r="P50">
        <f t="shared" si="8"/>
        <v>8.5829704807893688</v>
      </c>
      <c r="Q50">
        <f t="shared" si="4"/>
        <v>8.134558542198798</v>
      </c>
    </row>
    <row r="51" spans="1:17" x14ac:dyDescent="0.25">
      <c r="A51">
        <f>Input!G52</f>
        <v>169</v>
      </c>
      <c r="B51">
        <f t="shared" si="1"/>
        <v>48</v>
      </c>
      <c r="C51">
        <f t="shared" si="10"/>
        <v>-1.1536484879843074</v>
      </c>
      <c r="D51" s="4">
        <f>Input!I52</f>
        <v>1689.8621882857144</v>
      </c>
      <c r="E51">
        <f t="shared" si="2"/>
        <v>712.12531385714294</v>
      </c>
      <c r="F51">
        <f t="shared" si="9"/>
        <v>605.78520426595503</v>
      </c>
      <c r="G51">
        <f t="shared" si="5"/>
        <v>11308.218907865856</v>
      </c>
      <c r="H51">
        <f t="shared" si="3"/>
        <v>663.70227336421431</v>
      </c>
      <c r="M51" s="4">
        <f>Input!J52</f>
        <v>19.106353857142949</v>
      </c>
      <c r="N51">
        <f t="shared" si="6"/>
        <v>11.774319000000105</v>
      </c>
      <c r="O51">
        <f t="shared" si="7"/>
        <v>15.358407935832185</v>
      </c>
      <c r="P51">
        <f t="shared" si="8"/>
        <v>12.84569349995393</v>
      </c>
      <c r="Q51">
        <f t="shared" si="4"/>
        <v>5.3800519149611006</v>
      </c>
    </row>
    <row r="52" spans="1:17" x14ac:dyDescent="0.25">
      <c r="A52">
        <f>Input!G53</f>
        <v>170</v>
      </c>
      <c r="B52">
        <f t="shared" si="1"/>
        <v>49</v>
      </c>
      <c r="C52">
        <f t="shared" si="10"/>
        <v>-1.1467674698148347</v>
      </c>
      <c r="D52" s="4">
        <f>Input!I53</f>
        <v>1709.1574147142858</v>
      </c>
      <c r="E52">
        <f t="shared" si="2"/>
        <v>731.42054028571431</v>
      </c>
      <c r="F52">
        <f t="shared" si="9"/>
        <v>621.26565019198938</v>
      </c>
      <c r="G52">
        <f t="shared" si="5"/>
        <v>12134.099811560618</v>
      </c>
      <c r="H52">
        <f t="shared" si="3"/>
        <v>1700.9739723556263</v>
      </c>
      <c r="M52" s="4">
        <f>Input!J53</f>
        <v>19.295226428571368</v>
      </c>
      <c r="N52">
        <f t="shared" si="6"/>
        <v>11.963191571428524</v>
      </c>
      <c r="O52">
        <f t="shared" si="7"/>
        <v>15.480445926034381</v>
      </c>
      <c r="P52">
        <f t="shared" si="8"/>
        <v>12.371078194993864</v>
      </c>
      <c r="Q52">
        <f t="shared" si="4"/>
        <v>6.2919023147829591</v>
      </c>
    </row>
    <row r="53" spans="1:17" x14ac:dyDescent="0.25">
      <c r="A53">
        <f>Input!G54</f>
        <v>171</v>
      </c>
      <c r="B53">
        <f t="shared" si="1"/>
        <v>50</v>
      </c>
      <c r="C53">
        <f t="shared" si="10"/>
        <v>-1.1398864516453617</v>
      </c>
      <c r="D53" s="4">
        <f>Input!I54</f>
        <v>1728.2788784285715</v>
      </c>
      <c r="E53">
        <f t="shared" si="2"/>
        <v>750.54200400000002</v>
      </c>
      <c r="F53">
        <f t="shared" si="9"/>
        <v>636.86836504149164</v>
      </c>
      <c r="G53">
        <f t="shared" si="5"/>
        <v>12921.696194069313</v>
      </c>
      <c r="H53">
        <f t="shared" si="3"/>
        <v>3231.420029674111</v>
      </c>
      <c r="M53" s="4">
        <f>Input!J54</f>
        <v>19.12146371428571</v>
      </c>
      <c r="N53">
        <f t="shared" si="6"/>
        <v>11.789428857142866</v>
      </c>
      <c r="O53">
        <f t="shared" si="7"/>
        <v>15.602714849502233</v>
      </c>
      <c r="P53">
        <f t="shared" si="8"/>
        <v>14.54115005952416</v>
      </c>
      <c r="Q53">
        <f t="shared" si="4"/>
        <v>5.4503746654468106</v>
      </c>
    </row>
    <row r="54" spans="1:17" x14ac:dyDescent="0.25">
      <c r="A54">
        <f>Input!G55</f>
        <v>172</v>
      </c>
      <c r="B54">
        <f t="shared" si="1"/>
        <v>51</v>
      </c>
      <c r="C54">
        <f t="shared" si="10"/>
        <v>-1.1330054334758888</v>
      </c>
      <c r="D54" s="4">
        <f>Input!I55</f>
        <v>1746.595744714286</v>
      </c>
      <c r="E54">
        <f t="shared" si="2"/>
        <v>768.85887028571449</v>
      </c>
      <c r="F54">
        <f t="shared" si="9"/>
        <v>652.59356994777499</v>
      </c>
      <c r="G54">
        <f t="shared" si="5"/>
        <v>13517.620062671273</v>
      </c>
      <c r="H54">
        <f t="shared" si="3"/>
        <v>5266.5189037941836</v>
      </c>
      <c r="M54" s="4">
        <f>Input!J55</f>
        <v>18.316866285714468</v>
      </c>
      <c r="N54">
        <f t="shared" si="6"/>
        <v>10.984831428571624</v>
      </c>
      <c r="O54">
        <f t="shared" si="7"/>
        <v>15.725204906283382</v>
      </c>
      <c r="P54">
        <f t="shared" si="8"/>
        <v>22.471140708193069</v>
      </c>
      <c r="Q54">
        <f t="shared" si="4"/>
        <v>2.3409193409464453</v>
      </c>
    </row>
    <row r="55" spans="1:17" x14ac:dyDescent="0.25">
      <c r="A55">
        <f>Input!G56</f>
        <v>173</v>
      </c>
      <c r="B55">
        <f t="shared" si="1"/>
        <v>52</v>
      </c>
      <c r="C55">
        <f t="shared" si="10"/>
        <v>-1.126124415306416</v>
      </c>
      <c r="D55" s="4">
        <f>Input!I56</f>
        <v>1764.4064324285716</v>
      </c>
      <c r="E55">
        <f t="shared" si="2"/>
        <v>786.66955800000017</v>
      </c>
      <c r="F55">
        <f t="shared" si="9"/>
        <v>668.44147613549887</v>
      </c>
      <c r="G55">
        <f t="shared" si="5"/>
        <v>13977.879341359219</v>
      </c>
      <c r="H55">
        <f t="shared" si="3"/>
        <v>7817.8650345384831</v>
      </c>
      <c r="M55" s="4">
        <f>Input!J56</f>
        <v>17.810687714285677</v>
      </c>
      <c r="N55">
        <f t="shared" si="6"/>
        <v>10.478652857142833</v>
      </c>
      <c r="O55">
        <f t="shared" si="7"/>
        <v>15.847906187723876</v>
      </c>
      <c r="P55">
        <f t="shared" si="8"/>
        <v>28.828881327955614</v>
      </c>
      <c r="Q55">
        <f t="shared" si="4"/>
        <v>1.0482232598863244</v>
      </c>
    </row>
    <row r="56" spans="1:17" x14ac:dyDescent="0.25">
      <c r="A56">
        <f>Input!G57</f>
        <v>174</v>
      </c>
      <c r="B56">
        <f t="shared" si="1"/>
        <v>53</v>
      </c>
      <c r="C56">
        <f t="shared" si="10"/>
        <v>-1.1192433971369431</v>
      </c>
      <c r="D56" s="4">
        <f>Input!I57</f>
        <v>1781.1783207142857</v>
      </c>
      <c r="E56">
        <f t="shared" si="2"/>
        <v>803.44144628571428</v>
      </c>
      <c r="F56">
        <f t="shared" si="9"/>
        <v>684.41228481299765</v>
      </c>
      <c r="G56">
        <f t="shared" si="5"/>
        <v>14167.941280898047</v>
      </c>
      <c r="H56">
        <f t="shared" si="3"/>
        <v>10897.167780325803</v>
      </c>
      <c r="M56" s="4">
        <f>Input!J57</f>
        <v>16.771888285714112</v>
      </c>
      <c r="N56">
        <f t="shared" si="6"/>
        <v>9.4398534285712685</v>
      </c>
      <c r="O56">
        <f t="shared" si="7"/>
        <v>15.970808677498736</v>
      </c>
      <c r="P56">
        <f t="shared" si="8"/>
        <v>42.653376463493238</v>
      </c>
      <c r="Q56">
        <f t="shared" si="4"/>
        <v>2.2415118533428605E-4</v>
      </c>
    </row>
    <row r="57" spans="1:17" x14ac:dyDescent="0.25">
      <c r="A57">
        <f>Input!G58</f>
        <v>175</v>
      </c>
      <c r="B57">
        <f t="shared" si="1"/>
        <v>54</v>
      </c>
      <c r="C57">
        <f t="shared" si="10"/>
        <v>-1.1123623789674701</v>
      </c>
      <c r="D57" s="4">
        <f>Input!I58</f>
        <v>1797.572463857143</v>
      </c>
      <c r="E57">
        <f t="shared" si="2"/>
        <v>819.83558942857155</v>
      </c>
      <c r="F57">
        <f t="shared" si="9"/>
        <v>700.50618706567377</v>
      </c>
      <c r="G57">
        <f t="shared" si="5"/>
        <v>14239.506268286355</v>
      </c>
      <c r="H57">
        <f t="shared" si="3"/>
        <v>14516.250299259664</v>
      </c>
      <c r="M57" s="4">
        <f>Input!J58</f>
        <v>16.394143142857274</v>
      </c>
      <c r="N57">
        <f t="shared" si="6"/>
        <v>9.0621082857144302</v>
      </c>
      <c r="O57">
        <f t="shared" si="7"/>
        <v>16.093902252676166</v>
      </c>
      <c r="P57">
        <f t="shared" si="8"/>
        <v>49.446126393799467</v>
      </c>
      <c r="Q57">
        <f t="shared" si="4"/>
        <v>0.15422650251702935</v>
      </c>
    </row>
    <row r="58" spans="1:17" x14ac:dyDescent="0.25">
      <c r="A58">
        <f>Input!G59</f>
        <v>176</v>
      </c>
      <c r="B58">
        <f t="shared" si="1"/>
        <v>55</v>
      </c>
      <c r="C58">
        <f t="shared" si="10"/>
        <v>-1.1054813607979972</v>
      </c>
      <c r="D58" s="4">
        <f>Input!I59</f>
        <v>1813.2413361428573</v>
      </c>
      <c r="E58">
        <f t="shared" si="2"/>
        <v>835.50446171428587</v>
      </c>
      <c r="F58">
        <f t="shared" si="9"/>
        <v>716.72336375048917</v>
      </c>
      <c r="G58">
        <f t="shared" si="5"/>
        <v>14108.949233485067</v>
      </c>
      <c r="H58">
        <f t="shared" si="3"/>
        <v>18687.048373611309</v>
      </c>
      <c r="M58" s="4">
        <f>Input!J59</f>
        <v>15.668872285714315</v>
      </c>
      <c r="N58">
        <f t="shared" si="6"/>
        <v>8.3368374285714708</v>
      </c>
      <c r="O58">
        <f t="shared" si="7"/>
        <v>16.217176684815414</v>
      </c>
      <c r="P58">
        <f t="shared" si="8"/>
        <v>62.099746793499335</v>
      </c>
      <c r="Q58">
        <f t="shared" si="4"/>
        <v>1.2498964513851702</v>
      </c>
    </row>
    <row r="59" spans="1:17" x14ac:dyDescent="0.25">
      <c r="A59">
        <f>Input!G60</f>
        <v>177</v>
      </c>
      <c r="B59">
        <f t="shared" si="1"/>
        <v>56</v>
      </c>
      <c r="C59">
        <f t="shared" si="10"/>
        <v>-1.0986003426285245</v>
      </c>
      <c r="D59" s="4">
        <f>Input!I60</f>
        <v>1828.1773827142858</v>
      </c>
      <c r="E59">
        <f t="shared" si="2"/>
        <v>850.44050828571437</v>
      </c>
      <c r="F59">
        <f t="shared" si="9"/>
        <v>733.06398539158727</v>
      </c>
      <c r="G59">
        <f t="shared" si="5"/>
        <v>13777.248126715545</v>
      </c>
      <c r="H59">
        <f t="shared" si="3"/>
        <v>23421.609177271381</v>
      </c>
      <c r="M59" s="4">
        <f>Input!J60</f>
        <v>14.936046571428506</v>
      </c>
      <c r="N59">
        <f t="shared" si="6"/>
        <v>7.6040117142856616</v>
      </c>
      <c r="O59">
        <f t="shared" si="7"/>
        <v>16.340621641098146</v>
      </c>
      <c r="P59">
        <f t="shared" si="8"/>
        <v>76.328353013278445</v>
      </c>
      <c r="Q59">
        <f t="shared" si="4"/>
        <v>3.4255102184040087</v>
      </c>
    </row>
    <row r="60" spans="1:17" x14ac:dyDescent="0.25">
      <c r="A60">
        <f>Input!G61</f>
        <v>178</v>
      </c>
      <c r="B60">
        <f t="shared" si="1"/>
        <v>57</v>
      </c>
      <c r="C60">
        <f t="shared" si="10"/>
        <v>-1.0917193244590515</v>
      </c>
      <c r="D60" s="4">
        <f>Input!I61</f>
        <v>1842.3579387142856</v>
      </c>
      <c r="E60">
        <f t="shared" si="2"/>
        <v>864.62106428571417</v>
      </c>
      <c r="F60">
        <f t="shared" si="9"/>
        <v>749.52821207708064</v>
      </c>
      <c r="G60">
        <f t="shared" si="5"/>
        <v>13246.364629518361</v>
      </c>
      <c r="H60">
        <f t="shared" si="3"/>
        <v>28732.08998576691</v>
      </c>
      <c r="M60" s="4">
        <f>Input!J61</f>
        <v>14.180555999999797</v>
      </c>
      <c r="N60">
        <f t="shared" si="6"/>
        <v>6.8485211428569528</v>
      </c>
      <c r="O60">
        <f t="shared" si="7"/>
        <v>16.464226685493383</v>
      </c>
      <c r="P60">
        <f t="shared" si="8"/>
        <v>92.46179308268897</v>
      </c>
      <c r="Q60">
        <f t="shared" si="4"/>
        <v>6.7928203587930645</v>
      </c>
    </row>
    <row r="61" spans="1:17" x14ac:dyDescent="0.25">
      <c r="A61">
        <f>Input!G62</f>
        <v>179</v>
      </c>
      <c r="B61">
        <f t="shared" si="1"/>
        <v>58</v>
      </c>
      <c r="C61">
        <f t="shared" si="10"/>
        <v>-1.0848383062895786</v>
      </c>
      <c r="D61" s="4">
        <f>Input!I62</f>
        <v>1855.9718769999999</v>
      </c>
      <c r="E61">
        <f t="shared" si="2"/>
        <v>878.23500257142848</v>
      </c>
      <c r="F61">
        <f t="shared" si="9"/>
        <v>766.11619335703642</v>
      </c>
      <c r="G61">
        <f t="shared" si="5"/>
        <v>12570.627379653246</v>
      </c>
      <c r="H61">
        <f t="shared" si="3"/>
        <v>34630.756828461475</v>
      </c>
      <c r="M61" s="4">
        <f>Input!J62</f>
        <v>13.613938285714312</v>
      </c>
      <c r="N61">
        <f t="shared" si="6"/>
        <v>6.2819034285714679</v>
      </c>
      <c r="O61">
        <f t="shared" si="7"/>
        <v>16.587981279955766</v>
      </c>
      <c r="P61">
        <f t="shared" si="8"/>
        <v>106.21524067879399</v>
      </c>
      <c r="Q61">
        <f t="shared" si="4"/>
        <v>10.067431983876075</v>
      </c>
    </row>
    <row r="62" spans="1:17" x14ac:dyDescent="0.25">
      <c r="A62">
        <f>Input!G63</f>
        <v>180</v>
      </c>
      <c r="B62">
        <f t="shared" si="1"/>
        <v>59</v>
      </c>
      <c r="C62">
        <f t="shared" si="10"/>
        <v>-1.0779572881201058</v>
      </c>
      <c r="D62" s="4">
        <f>Input!I63</f>
        <v>1868.9285385714286</v>
      </c>
      <c r="E62">
        <f t="shared" si="2"/>
        <v>891.19166414285712</v>
      </c>
      <c r="F62">
        <f t="shared" si="9"/>
        <v>782.82806814269372</v>
      </c>
      <c r="G62">
        <f t="shared" si="5"/>
        <v>11742.668938086628</v>
      </c>
      <c r="H62">
        <f t="shared" si="3"/>
        <v>41129.983082579798</v>
      </c>
      <c r="M62" s="4">
        <f>Input!J63</f>
        <v>12.95666157142864</v>
      </c>
      <c r="N62">
        <f t="shared" si="6"/>
        <v>5.624626714285796</v>
      </c>
      <c r="O62">
        <f t="shared" si="7"/>
        <v>16.711874785657262</v>
      </c>
      <c r="P62">
        <f t="shared" si="8"/>
        <v>122.92706979613028</v>
      </c>
      <c r="Q62">
        <f t="shared" si="4"/>
        <v>14.670419735317699</v>
      </c>
    </row>
    <row r="63" spans="1:17" x14ac:dyDescent="0.25">
      <c r="A63">
        <f>Input!G64</f>
        <v>181</v>
      </c>
      <c r="B63">
        <f t="shared" si="1"/>
        <v>60</v>
      </c>
      <c r="C63">
        <f t="shared" si="10"/>
        <v>-1.0710762699506329</v>
      </c>
      <c r="D63" s="4">
        <f>Input!I64</f>
        <v>1881.484790142857</v>
      </c>
      <c r="E63">
        <f t="shared" si="2"/>
        <v>903.74791571428557</v>
      </c>
      <c r="F63">
        <f t="shared" si="9"/>
        <v>799.6639646069458</v>
      </c>
      <c r="G63">
        <f t="shared" si="5"/>
        <v>10833.468878115096</v>
      </c>
      <c r="H63">
        <f t="shared" si="3"/>
        <v>48242.248008720751</v>
      </c>
      <c r="M63" s="4">
        <f>Input!J64</f>
        <v>12.556251571428447</v>
      </c>
      <c r="N63">
        <f t="shared" si="6"/>
        <v>5.2242167142856033</v>
      </c>
      <c r="O63">
        <f t="shared" si="7"/>
        <v>16.835896464252027</v>
      </c>
      <c r="P63">
        <f t="shared" si="8"/>
        <v>134.8311066157803</v>
      </c>
      <c r="Q63">
        <f t="shared" si="4"/>
        <v>17.898047381084705</v>
      </c>
    </row>
    <row r="64" spans="1:17" x14ac:dyDescent="0.25">
      <c r="A64">
        <f>Input!G65</f>
        <v>182</v>
      </c>
      <c r="B64">
        <f t="shared" si="1"/>
        <v>61</v>
      </c>
      <c r="C64">
        <f t="shared" si="10"/>
        <v>-1.0641952517811599</v>
      </c>
      <c r="D64" s="4">
        <f>Input!I65</f>
        <v>1893.6746288571428</v>
      </c>
      <c r="E64">
        <f t="shared" si="2"/>
        <v>915.93775442857134</v>
      </c>
      <c r="F64">
        <f t="shared" si="9"/>
        <v>816.62400008612019</v>
      </c>
      <c r="G64">
        <f t="shared" si="5"/>
        <v>9863.2218015927338</v>
      </c>
      <c r="H64">
        <f t="shared" si="3"/>
        <v>55980.135227546896</v>
      </c>
      <c r="M64" s="4">
        <f>Input!J65</f>
        <v>12.18983871428577</v>
      </c>
      <c r="N64">
        <f t="shared" si="6"/>
        <v>4.8578038571429261</v>
      </c>
      <c r="O64">
        <f t="shared" si="7"/>
        <v>16.960035479174426</v>
      </c>
      <c r="P64">
        <f t="shared" si="8"/>
        <v>146.46401023329918</v>
      </c>
      <c r="Q64">
        <f t="shared" si="4"/>
        <v>21.132604380959755</v>
      </c>
    </row>
    <row r="65" spans="1:17" x14ac:dyDescent="0.25">
      <c r="A65">
        <f>Input!G66</f>
        <v>183</v>
      </c>
      <c r="B65">
        <f t="shared" si="1"/>
        <v>62</v>
      </c>
      <c r="C65">
        <f t="shared" si="10"/>
        <v>-1.0573142336116872</v>
      </c>
      <c r="D65" s="4">
        <f>Input!I66</f>
        <v>1906.0004558571429</v>
      </c>
      <c r="E65">
        <f t="shared" si="2"/>
        <v>928.26358142857146</v>
      </c>
      <c r="F65">
        <f t="shared" si="9"/>
        <v>833.70828098309016</v>
      </c>
      <c r="G65">
        <f t="shared" si="5"/>
        <v>8940.7048423352353</v>
      </c>
      <c r="H65">
        <f t="shared" si="3"/>
        <v>64356.331137362984</v>
      </c>
      <c r="M65" s="4">
        <f>Input!J66</f>
        <v>12.325827000000118</v>
      </c>
      <c r="N65">
        <f t="shared" si="6"/>
        <v>4.9937921428572736</v>
      </c>
      <c r="O65">
        <f t="shared" si="7"/>
        <v>17.084280896970025</v>
      </c>
      <c r="P65">
        <f t="shared" si="8"/>
        <v>146.17991831332691</v>
      </c>
      <c r="Q65">
        <f t="shared" si="4"/>
        <v>19.900815116214531</v>
      </c>
    </row>
    <row r="66" spans="1:17" x14ac:dyDescent="0.25">
      <c r="A66">
        <f>Input!G67</f>
        <v>184</v>
      </c>
      <c r="B66">
        <f t="shared" si="1"/>
        <v>63</v>
      </c>
      <c r="C66">
        <f t="shared" si="10"/>
        <v>-1.0504332154422142</v>
      </c>
      <c r="D66" s="4">
        <f>Input!I67</f>
        <v>1918.5718172857141</v>
      </c>
      <c r="E66">
        <f t="shared" si="2"/>
        <v>940.83494285714266</v>
      </c>
      <c r="F66">
        <f t="shared" si="9"/>
        <v>850.91690267174965</v>
      </c>
      <c r="G66">
        <f t="shared" si="5"/>
        <v>8085.253950781952</v>
      </c>
      <c r="H66">
        <f t="shared" si="3"/>
        <v>73383.623272320387</v>
      </c>
      <c r="M66" s="4">
        <f>Input!J67</f>
        <v>12.571361428571208</v>
      </c>
      <c r="N66">
        <f t="shared" si="6"/>
        <v>5.2393265714283643</v>
      </c>
      <c r="O66">
        <f t="shared" si="7"/>
        <v>17.208621688659523</v>
      </c>
      <c r="P66">
        <f t="shared" si="8"/>
        <v>143.26402560337365</v>
      </c>
      <c r="Q66">
        <f t="shared" si="4"/>
        <v>17.770427911955178</v>
      </c>
    </row>
    <row r="67" spans="1:17" x14ac:dyDescent="0.25">
      <c r="A67">
        <f>Input!G68</f>
        <v>185</v>
      </c>
      <c r="B67">
        <f t="shared" si="1"/>
        <v>64</v>
      </c>
      <c r="C67">
        <f t="shared" ref="C67:C84" si="11">((B67-$Y$3)/$Z$3)</f>
        <v>-1.0435521972727413</v>
      </c>
      <c r="D67" s="4">
        <f>Input!I68</f>
        <v>1931.4264875714289</v>
      </c>
      <c r="E67">
        <f t="shared" si="2"/>
        <v>953.68961314285741</v>
      </c>
      <c r="F67">
        <f t="shared" si="9"/>
        <v>868.24994940288491</v>
      </c>
      <c r="G67">
        <f t="shared" si="5"/>
        <v>7299.9361399995723</v>
      </c>
      <c r="H67">
        <f t="shared" si="3"/>
        <v>83074.898601010456</v>
      </c>
      <c r="M67" s="4">
        <f>Input!J68</f>
        <v>12.854670285714747</v>
      </c>
      <c r="N67">
        <f t="shared" si="6"/>
        <v>5.5226354285719026</v>
      </c>
      <c r="O67">
        <f t="shared" si="7"/>
        <v>17.333046731135305</v>
      </c>
      <c r="P67">
        <f t="shared" si="8"/>
        <v>139.48581513571736</v>
      </c>
      <c r="Q67">
        <f t="shared" si="4"/>
        <v>15.462115675110519</v>
      </c>
    </row>
    <row r="68" spans="1:17" x14ac:dyDescent="0.25">
      <c r="A68">
        <f>Input!G69</f>
        <v>186</v>
      </c>
      <c r="B68">
        <f t="shared" ref="B68:B84" si="12">A68-$A$3</f>
        <v>65</v>
      </c>
      <c r="C68">
        <f t="shared" si="11"/>
        <v>-1.0366711791032686</v>
      </c>
      <c r="D68" s="4">
        <f>Input!I69</f>
        <v>1945.0555355714284</v>
      </c>
      <c r="E68">
        <f t="shared" ref="E68:E84" si="13">D68-$D$3</f>
        <v>967.31866114285697</v>
      </c>
      <c r="F68">
        <f t="shared" si="9"/>
        <v>885.70749421147559</v>
      </c>
      <c r="G68">
        <f t="shared" si="5"/>
        <v>6660.3825679017973</v>
      </c>
      <c r="H68">
        <f t="shared" ref="H68:H84" si="14">(F68-$I$4)^2</f>
        <v>93443.141765235501</v>
      </c>
      <c r="M68" s="4">
        <f>Input!J69</f>
        <v>13.629047999999557</v>
      </c>
      <c r="N68">
        <f t="shared" si="6"/>
        <v>6.2970131428567129</v>
      </c>
      <c r="O68">
        <f t="shared" si="7"/>
        <v>17.45754480859063</v>
      </c>
      <c r="P68">
        <f t="shared" si="8"/>
        <v>124.55746706184947</v>
      </c>
      <c r="Q68">
        <f t="shared" ref="Q68:Q84" si="15">(N68-$R$4)^2</f>
        <v>9.9717764072901858</v>
      </c>
    </row>
    <row r="69" spans="1:17" x14ac:dyDescent="0.25">
      <c r="A69">
        <f>Input!G70</f>
        <v>187</v>
      </c>
      <c r="B69">
        <f t="shared" si="12"/>
        <v>66</v>
      </c>
      <c r="C69">
        <f t="shared" si="11"/>
        <v>-1.0297901609337956</v>
      </c>
      <c r="D69" s="4">
        <f>Input!I70</f>
        <v>1959.3607475714284</v>
      </c>
      <c r="E69">
        <f t="shared" si="13"/>
        <v>981.62387314285695</v>
      </c>
      <c r="F69">
        <f t="shared" si="9"/>
        <v>903.28959882545678</v>
      </c>
      <c r="G69">
        <f t="shared" ref="G69:G84" si="16">(E69-F69)^2</f>
        <v>6136.2585328337</v>
      </c>
      <c r="H69">
        <f t="shared" si="14"/>
        <v>104501.43325877216</v>
      </c>
      <c r="M69" s="4">
        <f>Input!J70</f>
        <v>14.305211999999983</v>
      </c>
      <c r="N69">
        <f t="shared" ref="N69:N84" si="17">M69-$M$3</f>
        <v>6.9731771428571392</v>
      </c>
      <c r="O69">
        <f t="shared" ref="O69:O84" si="18">$X$3*((1/$Z$3)*(1/SQRT(2*PI()))*EXP(-1*C69*C69/2))</f>
        <v>17.582104613981201</v>
      </c>
      <c r="P69">
        <f t="shared" ref="P69:P84" si="19">(N69-O69)^2</f>
        <v>112.54934208757078</v>
      </c>
      <c r="Q69">
        <f t="shared" si="15"/>
        <v>6.158576622966919</v>
      </c>
    </row>
    <row r="70" spans="1:17" x14ac:dyDescent="0.25">
      <c r="A70">
        <f>Input!G71</f>
        <v>188</v>
      </c>
      <c r="B70">
        <f t="shared" si="12"/>
        <v>67</v>
      </c>
      <c r="C70">
        <f t="shared" si="11"/>
        <v>-1.0229091427643227</v>
      </c>
      <c r="D70" s="4">
        <f>Input!I71</f>
        <v>1974.916296285714</v>
      </c>
      <c r="E70">
        <f t="shared" si="13"/>
        <v>997.17942185714253</v>
      </c>
      <c r="F70">
        <f t="shared" ref="F70:F84" si="20">F69+O70</f>
        <v>920.99631357597571</v>
      </c>
      <c r="G70">
        <f t="shared" si="16"/>
        <v>5803.8659873799888</v>
      </c>
      <c r="H70">
        <f t="shared" si="14"/>
        <v>116262.94754597011</v>
      </c>
      <c r="M70" s="4">
        <f>Input!J71</f>
        <v>15.555548714285578</v>
      </c>
      <c r="N70">
        <f t="shared" si="17"/>
        <v>8.2235138571427342</v>
      </c>
      <c r="O70">
        <f t="shared" si="18"/>
        <v>17.706714750518902</v>
      </c>
      <c r="P70">
        <f t="shared" si="19"/>
        <v>89.931099184130545</v>
      </c>
      <c r="Q70">
        <f t="shared" si="15"/>
        <v>1.5161273965220279</v>
      </c>
    </row>
    <row r="71" spans="1:17" x14ac:dyDescent="0.25">
      <c r="A71">
        <f>Input!G72</f>
        <v>189</v>
      </c>
      <c r="B71">
        <f t="shared" si="12"/>
        <v>68</v>
      </c>
      <c r="C71">
        <f t="shared" si="11"/>
        <v>-1.0160281245948497</v>
      </c>
      <c r="D71" s="4">
        <f>Input!I72</f>
        <v>1991.0875697142858</v>
      </c>
      <c r="E71">
        <f t="shared" si="13"/>
        <v>1013.3506952857143</v>
      </c>
      <c r="F71">
        <f t="shared" si="20"/>
        <v>938.82767730917328</v>
      </c>
      <c r="G71">
        <f t="shared" si="16"/>
        <v>5553.6802083318589</v>
      </c>
      <c r="H71">
        <f t="shared" si="14"/>
        <v>128740.95112005489</v>
      </c>
      <c r="M71" s="4">
        <f>Input!J72</f>
        <v>16.171273428571794</v>
      </c>
      <c r="N71">
        <f t="shared" si="17"/>
        <v>8.8392385714289503</v>
      </c>
      <c r="O71">
        <f t="shared" si="18"/>
        <v>17.831363733197588</v>
      </c>
      <c r="P71">
        <f t="shared" si="19"/>
        <v>80.858314924912648</v>
      </c>
      <c r="Q71">
        <f t="shared" si="15"/>
        <v>0.37894678402470999</v>
      </c>
    </row>
    <row r="72" spans="1:17" x14ac:dyDescent="0.25">
      <c r="A72">
        <f>Input!G73</f>
        <v>190</v>
      </c>
      <c r="B72">
        <f t="shared" si="12"/>
        <v>69</v>
      </c>
      <c r="C72">
        <f t="shared" si="11"/>
        <v>-1.009147106425377</v>
      </c>
      <c r="D72" s="4">
        <f>Input!I73</f>
        <v>2008.7660467142855</v>
      </c>
      <c r="E72">
        <f t="shared" si="13"/>
        <v>1031.0291722857141</v>
      </c>
      <c r="F72">
        <f t="shared" si="20"/>
        <v>956.78371729952391</v>
      </c>
      <c r="G72">
        <f t="shared" si="16"/>
        <v>5512.3875861063989</v>
      </c>
      <c r="H72">
        <f t="shared" si="14"/>
        <v>141948.80050103329</v>
      </c>
      <c r="M72" s="4">
        <f>Input!J73</f>
        <v>17.678476999999702</v>
      </c>
      <c r="N72">
        <f t="shared" si="17"/>
        <v>10.346442142856858</v>
      </c>
      <c r="O72">
        <f t="shared" si="18"/>
        <v>17.956039990350686</v>
      </c>
      <c r="P72">
        <f t="shared" si="19"/>
        <v>57.905979400582687</v>
      </c>
      <c r="Q72">
        <f t="shared" si="15"/>
        <v>0.79498093682206772</v>
      </c>
    </row>
    <row r="73" spans="1:17" x14ac:dyDescent="0.25">
      <c r="A73">
        <f>Input!G74</f>
        <v>191</v>
      </c>
      <c r="B73">
        <f t="shared" si="12"/>
        <v>70</v>
      </c>
      <c r="C73">
        <f t="shared" si="11"/>
        <v>-1.002266088255904</v>
      </c>
      <c r="D73" s="4">
        <f>Input!I74</f>
        <v>2027.985724142857</v>
      </c>
      <c r="E73">
        <f t="shared" si="13"/>
        <v>1050.2488497142854</v>
      </c>
      <c r="F73">
        <f t="shared" si="20"/>
        <v>974.86444916476432</v>
      </c>
      <c r="G73">
        <f t="shared" si="16"/>
        <v>5682.8078462106287</v>
      </c>
      <c r="H73">
        <f t="shared" si="14"/>
        <v>155899.94017312708</v>
      </c>
      <c r="M73" s="4">
        <f>Input!J74</f>
        <v>19.219677428571458</v>
      </c>
      <c r="N73">
        <f t="shared" si="17"/>
        <v>11.887642571428614</v>
      </c>
      <c r="O73">
        <f t="shared" si="18"/>
        <v>18.080731865240359</v>
      </c>
      <c r="P73">
        <f t="shared" si="19"/>
        <v>38.354355001125661</v>
      </c>
      <c r="Q73">
        <f t="shared" si="15"/>
        <v>5.9186008102953815</v>
      </c>
    </row>
    <row r="74" spans="1:17" x14ac:dyDescent="0.25">
      <c r="A74">
        <f>Input!G75</f>
        <v>192</v>
      </c>
      <c r="B74">
        <f t="shared" si="12"/>
        <v>71</v>
      </c>
      <c r="C74">
        <f t="shared" si="11"/>
        <v>-0.99538507008643118</v>
      </c>
      <c r="D74" s="4">
        <f>Input!I75</f>
        <v>2048.6068364285716</v>
      </c>
      <c r="E74">
        <f t="shared" si="13"/>
        <v>1070.8699620000002</v>
      </c>
      <c r="F74">
        <f t="shared" si="20"/>
        <v>993.06987678244241</v>
      </c>
      <c r="G74">
        <f t="shared" si="16"/>
        <v>6052.8532598592565</v>
      </c>
      <c r="H74">
        <f t="shared" si="14"/>
        <v>170607.90046169003</v>
      </c>
      <c r="M74" s="4">
        <f>Input!J75</f>
        <v>20.621112285714617</v>
      </c>
      <c r="N74">
        <f t="shared" si="17"/>
        <v>13.289077428571773</v>
      </c>
      <c r="O74">
        <f t="shared" si="18"/>
        <v>18.205427617678055</v>
      </c>
      <c r="P74">
        <f t="shared" si="19"/>
        <v>24.170499181925376</v>
      </c>
      <c r="Q74">
        <f t="shared" si="15"/>
        <v>14.70149085770308</v>
      </c>
    </row>
    <row r="75" spans="1:17" x14ac:dyDescent="0.25">
      <c r="A75">
        <f>Input!G76</f>
        <v>193</v>
      </c>
      <c r="B75">
        <f t="shared" si="12"/>
        <v>72</v>
      </c>
      <c r="C75">
        <f t="shared" si="11"/>
        <v>-0.98850405191695823</v>
      </c>
      <c r="D75" s="4">
        <f>Input!I76</f>
        <v>2069.6283587142857</v>
      </c>
      <c r="E75">
        <f t="shared" si="13"/>
        <v>1091.8914842857143</v>
      </c>
      <c r="F75">
        <f t="shared" si="20"/>
        <v>1011.3999922081185</v>
      </c>
      <c r="G75">
        <f t="shared" si="16"/>
        <v>6478.880296877669</v>
      </c>
      <c r="H75">
        <f t="shared" si="14"/>
        <v>186086.29534959307</v>
      </c>
      <c r="M75" s="4">
        <f>Input!J76</f>
        <v>21.021522285714127</v>
      </c>
      <c r="N75">
        <f t="shared" si="17"/>
        <v>13.689487428571283</v>
      </c>
      <c r="O75">
        <f t="shared" si="18"/>
        <v>18.330115425676144</v>
      </c>
      <c r="P75">
        <f t="shared" si="19"/>
        <v>21.535428207513476</v>
      </c>
      <c r="Q75">
        <f t="shared" si="15"/>
        <v>17.932364969148054</v>
      </c>
    </row>
    <row r="76" spans="1:17" x14ac:dyDescent="0.25">
      <c r="A76">
        <f>Input!G77</f>
        <v>194</v>
      </c>
      <c r="B76">
        <f t="shared" si="12"/>
        <v>73</v>
      </c>
      <c r="C76">
        <f t="shared" si="11"/>
        <v>-0.98162303374748539</v>
      </c>
      <c r="D76" s="4">
        <f>Input!I77</f>
        <v>2092.0626481428571</v>
      </c>
      <c r="E76">
        <f t="shared" si="13"/>
        <v>1114.3257737142858</v>
      </c>
      <c r="F76">
        <f t="shared" si="20"/>
        <v>1029.8547755952491</v>
      </c>
      <c r="G76">
        <f t="shared" si="16"/>
        <v>7135.3495232263058</v>
      </c>
      <c r="H76">
        <f t="shared" si="14"/>
        <v>202348.82023309197</v>
      </c>
      <c r="M76" s="4">
        <f>Input!J77</f>
        <v>22.434289428571446</v>
      </c>
      <c r="N76">
        <f t="shared" si="17"/>
        <v>15.102254571428603</v>
      </c>
      <c r="O76">
        <f t="shared" si="18"/>
        <v>18.454783387130444</v>
      </c>
      <c r="P76">
        <f t="shared" si="19"/>
        <v>11.239449460111192</v>
      </c>
      <c r="Q76">
        <f t="shared" si="15"/>
        <v>31.893459544243957</v>
      </c>
    </row>
    <row r="77" spans="1:17" x14ac:dyDescent="0.25">
      <c r="A77">
        <f>Input!G78</f>
        <v>195</v>
      </c>
      <c r="B77">
        <f t="shared" si="12"/>
        <v>74</v>
      </c>
      <c r="C77">
        <f t="shared" si="11"/>
        <v>-0.97474201557801243</v>
      </c>
      <c r="D77" s="4">
        <f>Input!I78</f>
        <v>2115.6263957142855</v>
      </c>
      <c r="E77">
        <f t="shared" si="13"/>
        <v>1137.8895212857142</v>
      </c>
      <c r="F77">
        <f t="shared" si="20"/>
        <v>1048.4341951167823</v>
      </c>
      <c r="G77">
        <f t="shared" si="16"/>
        <v>8002.2553799899806</v>
      </c>
      <c r="H77">
        <f t="shared" si="14"/>
        <v>219409.24961722121</v>
      </c>
      <c r="M77" s="4">
        <f>Input!J78</f>
        <v>23.563747571428394</v>
      </c>
      <c r="N77">
        <f t="shared" si="17"/>
        <v>16.23171271428555</v>
      </c>
      <c r="O77">
        <f t="shared" si="18"/>
        <v>18.579419521533321</v>
      </c>
      <c r="P77">
        <f t="shared" si="19"/>
        <v>5.5117272527975247</v>
      </c>
      <c r="Q77">
        <f t="shared" si="15"/>
        <v>45.926205628037671</v>
      </c>
    </row>
    <row r="78" spans="1:17" x14ac:dyDescent="0.25">
      <c r="A78">
        <f>Input!G79</f>
        <v>196</v>
      </c>
      <c r="B78">
        <f t="shared" si="12"/>
        <v>75</v>
      </c>
      <c r="C78">
        <f t="shared" si="11"/>
        <v>-0.96786099740853959</v>
      </c>
      <c r="D78" s="4">
        <f>Input!I79</f>
        <v>2142.3254287142854</v>
      </c>
      <c r="E78">
        <f t="shared" si="13"/>
        <v>1164.5885542857141</v>
      </c>
      <c r="F78">
        <f t="shared" si="20"/>
        <v>1067.1382068884996</v>
      </c>
      <c r="G78">
        <f t="shared" si="16"/>
        <v>9496.5702078377908</v>
      </c>
      <c r="H78">
        <f t="shared" si="14"/>
        <v>237281.43475079088</v>
      </c>
      <c r="M78" s="4">
        <f>Input!J79</f>
        <v>26.699032999999872</v>
      </c>
      <c r="N78">
        <f t="shared" si="17"/>
        <v>19.366998142857028</v>
      </c>
      <c r="O78">
        <f t="shared" si="18"/>
        <v>18.704011771717127</v>
      </c>
      <c r="P78">
        <f t="shared" si="19"/>
        <v>0.43955092831725467</v>
      </c>
      <c r="Q78">
        <f t="shared" si="15"/>
        <v>98.251174272670326</v>
      </c>
    </row>
    <row r="79" spans="1:17" x14ac:dyDescent="0.25">
      <c r="A79">
        <f>Input!G80</f>
        <v>197</v>
      </c>
      <c r="B79">
        <f t="shared" si="12"/>
        <v>76</v>
      </c>
      <c r="C79">
        <f t="shared" si="11"/>
        <v>-0.96097997923906675</v>
      </c>
      <c r="D79" s="4">
        <f>Input!I80</f>
        <v>2171.2229389999998</v>
      </c>
      <c r="E79">
        <f t="shared" si="13"/>
        <v>1193.4860645714284</v>
      </c>
      <c r="F79">
        <f t="shared" si="20"/>
        <v>1085.9667548941272</v>
      </c>
      <c r="G79">
        <f t="shared" si="16"/>
        <v>11560.401953483391</v>
      </c>
      <c r="H79">
        <f t="shared" si="14"/>
        <v>255979.30120109092</v>
      </c>
      <c r="M79" s="4">
        <f>Input!J80</f>
        <v>28.897510285714361</v>
      </c>
      <c r="N79">
        <f t="shared" si="17"/>
        <v>21.565475428571517</v>
      </c>
      <c r="O79">
        <f t="shared" si="18"/>
        <v>18.828548005627635</v>
      </c>
      <c r="P79">
        <f t="shared" si="19"/>
        <v>7.4907717184622404</v>
      </c>
      <c r="Q79">
        <f t="shared" si="15"/>
        <v>146.6678511868212</v>
      </c>
    </row>
    <row r="80" spans="1:17" x14ac:dyDescent="0.25">
      <c r="A80">
        <f>Input!G81</f>
        <v>198</v>
      </c>
      <c r="B80">
        <f t="shared" si="12"/>
        <v>77</v>
      </c>
      <c r="C80">
        <f t="shared" si="11"/>
        <v>-0.9540989610695938</v>
      </c>
      <c r="D80" s="4">
        <f>Input!I81</f>
        <v>2201.7825282857143</v>
      </c>
      <c r="E80">
        <f t="shared" si="13"/>
        <v>1224.045653857143</v>
      </c>
      <c r="F80">
        <f t="shared" si="20"/>
        <v>1104.9197709122545</v>
      </c>
      <c r="G80">
        <f t="shared" si="16"/>
        <v>14190.975987399257</v>
      </c>
      <c r="H80">
        <f t="shared" si="14"/>
        <v>275516.84636844246</v>
      </c>
      <c r="M80" s="4">
        <f>Input!J81</f>
        <v>30.559589285714537</v>
      </c>
      <c r="N80">
        <f t="shared" si="17"/>
        <v>23.227554428571693</v>
      </c>
      <c r="O80">
        <f t="shared" si="18"/>
        <v>18.953016018127219</v>
      </c>
      <c r="P80">
        <f t="shared" si="19"/>
        <v>18.271678622365176</v>
      </c>
      <c r="Q80">
        <f t="shared" si="15"/>
        <v>189.68807293735108</v>
      </c>
    </row>
    <row r="81" spans="1:17" x14ac:dyDescent="0.25">
      <c r="A81">
        <f>Input!G82</f>
        <v>199</v>
      </c>
      <c r="B81">
        <f t="shared" si="12"/>
        <v>78</v>
      </c>
      <c r="C81">
        <f t="shared" si="11"/>
        <v>-0.94721794290012096</v>
      </c>
      <c r="D81" s="4">
        <f>Input!I82</f>
        <v>2234.449936142857</v>
      </c>
      <c r="E81">
        <f t="shared" si="13"/>
        <v>1256.7130617142857</v>
      </c>
      <c r="F81">
        <f t="shared" si="20"/>
        <v>1123.997174445082</v>
      </c>
      <c r="G81">
        <f t="shared" si="16"/>
        <v>17613.506733651979</v>
      </c>
      <c r="H81">
        <f t="shared" si="14"/>
        <v>295908.13694076421</v>
      </c>
      <c r="M81" s="4">
        <f>Input!J82</f>
        <v>32.667407857142734</v>
      </c>
      <c r="N81">
        <f t="shared" si="17"/>
        <v>25.33537299999989</v>
      </c>
      <c r="O81">
        <f t="shared" si="18"/>
        <v>19.077403532827418</v>
      </c>
      <c r="P81">
        <f t="shared" si="19"/>
        <v>39.162181852062915</v>
      </c>
      <c r="Q81">
        <f t="shared" si="15"/>
        <v>252.19180134965924</v>
      </c>
    </row>
    <row r="82" spans="1:17" x14ac:dyDescent="0.25">
      <c r="A82">
        <f>Input!G83</f>
        <v>200</v>
      </c>
      <c r="B82">
        <f t="shared" si="12"/>
        <v>79</v>
      </c>
      <c r="C82">
        <f t="shared" si="11"/>
        <v>-0.94033692473064812</v>
      </c>
      <c r="D82" s="4">
        <f>Input!I83</f>
        <v>2269.4404770000001</v>
      </c>
      <c r="E82">
        <f t="shared" si="13"/>
        <v>1291.7036025714287</v>
      </c>
      <c r="F82">
        <f t="shared" si="20"/>
        <v>1143.1988726490326</v>
      </c>
      <c r="G82">
        <f t="shared" si="16"/>
        <v>22053.654809323809</v>
      </c>
      <c r="H82">
        <f t="shared" si="14"/>
        <v>317167.30628835683</v>
      </c>
      <c r="M82" s="4">
        <f>Input!J83</f>
        <v>34.99054085714306</v>
      </c>
      <c r="N82">
        <f t="shared" si="17"/>
        <v>27.658506000000216</v>
      </c>
      <c r="O82">
        <f t="shared" si="18"/>
        <v>19.201698203950631</v>
      </c>
      <c r="P82">
        <f t="shared" si="19"/>
        <v>71.517598099325042</v>
      </c>
      <c r="Q82">
        <f t="shared" si="15"/>
        <v>331.37399801726605</v>
      </c>
    </row>
    <row r="83" spans="1:17" x14ac:dyDescent="0.25">
      <c r="A83">
        <f>Input!G84</f>
        <v>201</v>
      </c>
      <c r="B83">
        <f t="shared" si="12"/>
        <v>80</v>
      </c>
      <c r="C83">
        <f t="shared" si="11"/>
        <v>-0.93345590656117516</v>
      </c>
      <c r="D83" s="4">
        <f>Input!I84</f>
        <v>2306.6143852857144</v>
      </c>
      <c r="E83">
        <f t="shared" si="13"/>
        <v>1328.8775108571431</v>
      </c>
      <c r="F83">
        <f t="shared" si="20"/>
        <v>1162.5247602672532</v>
      </c>
      <c r="G83">
        <f t="shared" si="16"/>
        <v>27673.237628822102</v>
      </c>
      <c r="H83">
        <f t="shared" si="14"/>
        <v>339308.55179913889</v>
      </c>
      <c r="M83" s="4">
        <f>Input!J84</f>
        <v>37.173908285714333</v>
      </c>
      <c r="N83">
        <f t="shared" si="17"/>
        <v>29.841873428571489</v>
      </c>
      <c r="O83">
        <f t="shared" si="18"/>
        <v>19.325887618220488</v>
      </c>
      <c r="P83">
        <f t="shared" si="19"/>
        <v>110.5859575635036</v>
      </c>
      <c r="Q83">
        <f t="shared" si="15"/>
        <v>415.63173922474812</v>
      </c>
    </row>
    <row r="84" spans="1:17" x14ac:dyDescent="0.25">
      <c r="A84">
        <f>Input!G85</f>
        <v>202</v>
      </c>
      <c r="B84">
        <f t="shared" si="12"/>
        <v>81</v>
      </c>
      <c r="C84">
        <f t="shared" si="11"/>
        <v>-0.92657488839170232</v>
      </c>
      <c r="D84" s="4">
        <f>Input!I85</f>
        <v>2346.9273567142855</v>
      </c>
      <c r="E84">
        <f t="shared" si="13"/>
        <v>1369.1904822857141</v>
      </c>
      <c r="F84">
        <f t="shared" si="20"/>
        <v>1181.9747195640339</v>
      </c>
      <c r="G84">
        <f t="shared" si="16"/>
        <v>35049.741811460466</v>
      </c>
      <c r="H84">
        <f t="shared" si="14"/>
        <v>362346.1321546011</v>
      </c>
      <c r="M84" s="4">
        <f>Input!J85</f>
        <v>40.312971428571018</v>
      </c>
      <c r="N84">
        <f t="shared" si="17"/>
        <v>32.980936571428174</v>
      </c>
      <c r="O84">
        <f t="shared" si="18"/>
        <v>19.449959296780641</v>
      </c>
      <c r="P84">
        <f t="shared" si="19"/>
        <v>183.08734600702797</v>
      </c>
      <c r="Q84">
        <f t="shared" si="15"/>
        <v>553.4779205889904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G1" zoomScale="84" zoomScaleNormal="84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121</v>
      </c>
      <c r="B3">
        <f>A3-$A$3</f>
        <v>0</v>
      </c>
      <c r="C3" s="4">
        <f>Input!I4</f>
        <v>977.73687442857147</v>
      </c>
      <c r="D3">
        <f>C3-$C$3</f>
        <v>0</v>
      </c>
      <c r="E3">
        <f>N3</f>
        <v>8.6969440507043902</v>
      </c>
      <c r="F3">
        <f>(D3-E3)^2</f>
        <v>75.636835821082485</v>
      </c>
      <c r="G3">
        <f>(E3-$H$4)^2</f>
        <v>2369505.7661460694</v>
      </c>
      <c r="H3" s="2" t="s">
        <v>11</v>
      </c>
      <c r="I3" s="23">
        <f>SUM(F3:F167)</f>
        <v>6554122.2683863435</v>
      </c>
      <c r="J3">
        <f>1-(I3/I5)</f>
        <v>0.94461218545440995</v>
      </c>
      <c r="L3">
        <f>Input!J4</f>
        <v>7.332034857142844</v>
      </c>
      <c r="M3">
        <f>L3-$L$3</f>
        <v>0</v>
      </c>
      <c r="N3">
        <f>2*($X$3/PI())*($Z$3/(4*((B3-$Y$3)^2)+$Z$3*$Z$3))</f>
        <v>8.6969440507043902</v>
      </c>
      <c r="O3">
        <f>(L3-N3)^2</f>
        <v>1.8629771066688305</v>
      </c>
      <c r="P3">
        <f>(N3-$Q$4)^2</f>
        <v>60.831733745896678</v>
      </c>
      <c r="Q3" s="1" t="s">
        <v>11</v>
      </c>
      <c r="R3" s="23">
        <f>SUM(O3:O167)</f>
        <v>7835.5425544829232</v>
      </c>
      <c r="S3" s="5">
        <f>1-(R3/R5)</f>
        <v>-0.59020773415248562</v>
      </c>
      <c r="V3">
        <f>COUNT(B3:B194)</f>
        <v>81</v>
      </c>
      <c r="X3">
        <v>1016458137101.4363</v>
      </c>
      <c r="Y3">
        <v>14378813799.281969</v>
      </c>
      <c r="Z3">
        <v>60804055690.989731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122</v>
      </c>
      <c r="B4">
        <f t="shared" ref="B4:B67" si="0">A4-$A$3</f>
        <v>1</v>
      </c>
      <c r="C4" s="4">
        <f>Input!I5</f>
        <v>985.42398985714283</v>
      </c>
      <c r="D4">
        <f t="shared" ref="D4:D67" si="1">C4-$C$3</f>
        <v>7.6871154285713601</v>
      </c>
      <c r="E4">
        <f>N4+E3</f>
        <v>17.393888101629909</v>
      </c>
      <c r="F4">
        <f t="shared" ref="F4:F67" si="2">(D4-E4)^2</f>
        <v>94.221435726436198</v>
      </c>
      <c r="G4">
        <f t="shared" ref="G4:G67" si="3">(E4-$H$4)^2</f>
        <v>2342806.644822746</v>
      </c>
      <c r="H4">
        <f>AVERAGE(C3:C167)</f>
        <v>1548.0168478218695</v>
      </c>
      <c r="I4" t="s">
        <v>5</v>
      </c>
      <c r="J4" t="s">
        <v>6</v>
      </c>
      <c r="L4">
        <f>Input!J5</f>
        <v>7.6871154285713601</v>
      </c>
      <c r="M4">
        <f t="shared" ref="M4:M67" si="4">L4-$L$3</f>
        <v>0.35508057142851612</v>
      </c>
      <c r="N4">
        <f t="shared" ref="N4:N67" si="5">2*($X$3/PI())*($Z$3/(4*((B4-$Y$3)^2)+$Z$3*$Z$3))</f>
        <v>8.6969440509255183</v>
      </c>
      <c r="O4">
        <f t="shared" ref="O4:O67" si="6">(L4-N4)^2</f>
        <v>1.019753846525697</v>
      </c>
      <c r="P4">
        <f t="shared" ref="P4:P67" si="7">(N4-$Q$4)^2</f>
        <v>60.831733742447312</v>
      </c>
      <c r="Q4">
        <f>AVERAGE(L3:L167)</f>
        <v>16.496414144620815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123</v>
      </c>
      <c r="B5">
        <f t="shared" si="0"/>
        <v>2</v>
      </c>
      <c r="C5" s="4">
        <f>Input!I6</f>
        <v>993.14887985714279</v>
      </c>
      <c r="D5">
        <f t="shared" si="1"/>
        <v>15.412005428571319</v>
      </c>
      <c r="E5">
        <f t="shared" ref="E5:E68" si="8">N5+E4</f>
        <v>26.090832152776557</v>
      </c>
      <c r="F5">
        <f t="shared" si="2"/>
        <v>114.03734020559996</v>
      </c>
      <c r="G5">
        <f t="shared" si="3"/>
        <v>2316258.7971704002</v>
      </c>
      <c r="I5">
        <f>SUM(G3:G167)</f>
        <v>118331483.59720179</v>
      </c>
      <c r="J5" s="5">
        <f>1-((1-J3)*(V3-1)/(V3-1-1))</f>
        <v>0.94391107387788353</v>
      </c>
      <c r="L5">
        <f>Input!J6</f>
        <v>7.7248899999999594</v>
      </c>
      <c r="M5">
        <f t="shared" si="4"/>
        <v>0.39285514285711542</v>
      </c>
      <c r="N5">
        <f t="shared" si="5"/>
        <v>8.696944051146648</v>
      </c>
      <c r="O5">
        <f t="shared" si="6"/>
        <v>0.94488907835068914</v>
      </c>
      <c r="P5">
        <f t="shared" si="7"/>
        <v>60.831733738997926</v>
      </c>
      <c r="R5">
        <f>SUM(P3:P167)</f>
        <v>4927.3704222416827</v>
      </c>
      <c r="S5" s="5">
        <f>1-((1-S3)*(V3-1)/(V3-1-1))</f>
        <v>-0.61033694597720056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124</v>
      </c>
      <c r="B6">
        <f t="shared" si="0"/>
        <v>3</v>
      </c>
      <c r="C6" s="4">
        <f>Input!I7</f>
        <v>1000.8246629999998</v>
      </c>
      <c r="D6">
        <f t="shared" si="1"/>
        <v>23.087788571428291</v>
      </c>
      <c r="E6">
        <f t="shared" si="8"/>
        <v>34.787776204144336</v>
      </c>
      <c r="F6">
        <f t="shared" si="2"/>
        <v>136.88971060570842</v>
      </c>
      <c r="G6">
        <f t="shared" si="3"/>
        <v>2289862.2231890424</v>
      </c>
      <c r="L6">
        <f>Input!J7</f>
        <v>7.6757831428569716</v>
      </c>
      <c r="M6">
        <f t="shared" si="4"/>
        <v>0.34374828571412763</v>
      </c>
      <c r="N6">
        <f t="shared" si="5"/>
        <v>8.696944051367776</v>
      </c>
      <c r="O6">
        <f t="shared" si="6"/>
        <v>1.0427696010706116</v>
      </c>
      <c r="P6">
        <f t="shared" si="7"/>
        <v>60.831733735548561</v>
      </c>
      <c r="V6" s="19" t="s">
        <v>17</v>
      </c>
      <c r="W6" s="20">
        <f>SQRT((S5-J5)^2)</f>
        <v>1.5542480198550841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125</v>
      </c>
      <c r="B7">
        <f t="shared" si="0"/>
        <v>4</v>
      </c>
      <c r="C7" s="4">
        <f>Input!I8</f>
        <v>1008.7686452857142</v>
      </c>
      <c r="D7">
        <f t="shared" si="1"/>
        <v>31.03177085714276</v>
      </c>
      <c r="E7">
        <f t="shared" si="8"/>
        <v>43.484720255733237</v>
      </c>
      <c r="F7">
        <f t="shared" si="2"/>
        <v>155.07594872385491</v>
      </c>
      <c r="G7">
        <f t="shared" si="3"/>
        <v>2263616.9228786845</v>
      </c>
      <c r="L7">
        <f>Input!J8</f>
        <v>7.9439822857144691</v>
      </c>
      <c r="M7">
        <f t="shared" si="4"/>
        <v>0.6119474285716251</v>
      </c>
      <c r="N7">
        <f t="shared" si="5"/>
        <v>8.696944051588904</v>
      </c>
      <c r="O7">
        <f t="shared" si="6"/>
        <v>0.56695142086874739</v>
      </c>
      <c r="P7">
        <f t="shared" si="7"/>
        <v>60.831733732099202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126</v>
      </c>
      <c r="B8">
        <f t="shared" si="0"/>
        <v>5</v>
      </c>
      <c r="C8" s="4">
        <f>Input!I9</f>
        <v>1017.0450434285714</v>
      </c>
      <c r="D8">
        <f t="shared" si="1"/>
        <v>39.308168999999907</v>
      </c>
      <c r="E8">
        <f t="shared" si="8"/>
        <v>52.181664307543272</v>
      </c>
      <c r="F8">
        <f t="shared" si="2"/>
        <v>165.72688143334105</v>
      </c>
      <c r="G8">
        <f t="shared" si="3"/>
        <v>2237522.896239338</v>
      </c>
      <c r="L8">
        <f>Input!J9</f>
        <v>8.2763981428571469</v>
      </c>
      <c r="M8">
        <f t="shared" si="4"/>
        <v>0.94436328571430295</v>
      </c>
      <c r="N8">
        <f t="shared" si="5"/>
        <v>8.6969440518100321</v>
      </c>
      <c r="O8">
        <f t="shared" si="6"/>
        <v>0.17685886153700836</v>
      </c>
      <c r="P8">
        <f t="shared" si="7"/>
        <v>60.831733728649837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127</v>
      </c>
      <c r="B9">
        <f t="shared" si="0"/>
        <v>6</v>
      </c>
      <c r="C9" s="4">
        <f>Input!I10</f>
        <v>1025.449874857143</v>
      </c>
      <c r="D9">
        <f t="shared" si="1"/>
        <v>47.71300042857149</v>
      </c>
      <c r="E9">
        <f t="shared" si="8"/>
        <v>60.878608359574429</v>
      </c>
      <c r="F9">
        <f t="shared" si="2"/>
        <v>173.33323219288746</v>
      </c>
      <c r="G9">
        <f t="shared" si="3"/>
        <v>2211580.1432710146</v>
      </c>
      <c r="L9">
        <f>Input!J10</f>
        <v>8.4048314285715833</v>
      </c>
      <c r="M9">
        <f t="shared" si="4"/>
        <v>1.0727965714287393</v>
      </c>
      <c r="N9">
        <f t="shared" si="5"/>
        <v>8.6969440520311601</v>
      </c>
      <c r="O9">
        <f t="shared" si="6"/>
        <v>8.5329784784436494E-2</v>
      </c>
      <c r="P9">
        <f t="shared" si="7"/>
        <v>60.831733725200472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128</v>
      </c>
      <c r="B10">
        <f t="shared" si="0"/>
        <v>7</v>
      </c>
      <c r="C10" s="4">
        <f>Input!I11</f>
        <v>1033.809376857143</v>
      </c>
      <c r="D10">
        <f t="shared" si="1"/>
        <v>56.072502428571511</v>
      </c>
      <c r="E10">
        <f t="shared" si="8"/>
        <v>69.57555241182672</v>
      </c>
      <c r="F10">
        <f t="shared" si="2"/>
        <v>182.33235885028853</v>
      </c>
      <c r="G10">
        <f t="shared" si="3"/>
        <v>2185788.6639737254</v>
      </c>
      <c r="L10">
        <f>Input!J11</f>
        <v>8.3595020000000204</v>
      </c>
      <c r="M10">
        <f t="shared" si="4"/>
        <v>1.0274671428571764</v>
      </c>
      <c r="N10">
        <f t="shared" si="5"/>
        <v>8.6969440522522881</v>
      </c>
      <c r="O10">
        <f t="shared" si="6"/>
        <v>0.11386713862822212</v>
      </c>
      <c r="P10">
        <f t="shared" si="7"/>
        <v>60.831733721751114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129</v>
      </c>
      <c r="B11">
        <f t="shared" si="0"/>
        <v>8</v>
      </c>
      <c r="C11" s="4">
        <f>Input!I12</f>
        <v>1042.0933298571429</v>
      </c>
      <c r="D11">
        <f t="shared" si="1"/>
        <v>64.356455428571394</v>
      </c>
      <c r="E11">
        <f t="shared" si="8"/>
        <v>78.272496464300133</v>
      </c>
      <c r="F11">
        <f t="shared" si="2"/>
        <v>193.65619810808619</v>
      </c>
      <c r="G11">
        <f t="shared" si="3"/>
        <v>2160148.4583474826</v>
      </c>
      <c r="L11">
        <f>Input!J12</f>
        <v>8.2839529999998831</v>
      </c>
      <c r="M11">
        <f t="shared" si="4"/>
        <v>0.95191814285703913</v>
      </c>
      <c r="N11">
        <f t="shared" si="5"/>
        <v>8.6969440524734178</v>
      </c>
      <c r="O11">
        <f t="shared" si="6"/>
        <v>0.17056160942319792</v>
      </c>
      <c r="P11">
        <f t="shared" si="7"/>
        <v>60.83173371830172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130</v>
      </c>
      <c r="B12">
        <f t="shared" si="0"/>
        <v>9</v>
      </c>
      <c r="C12" s="4">
        <f>Input!I13</f>
        <v>1050.8759065714287</v>
      </c>
      <c r="D12">
        <f t="shared" si="1"/>
        <v>73.139032142857218</v>
      </c>
      <c r="E12">
        <f t="shared" si="8"/>
        <v>86.96944051699468</v>
      </c>
      <c r="F12">
        <f t="shared" si="2"/>
        <v>191.28019579541166</v>
      </c>
      <c r="G12">
        <f t="shared" si="3"/>
        <v>2134659.5263922969</v>
      </c>
      <c r="L12">
        <f>Input!J13</f>
        <v>8.782576714285824</v>
      </c>
      <c r="M12">
        <f t="shared" si="4"/>
        <v>1.45054185714298</v>
      </c>
      <c r="N12">
        <f t="shared" si="5"/>
        <v>8.6969440526945458</v>
      </c>
      <c r="O12">
        <f t="shared" si="6"/>
        <v>7.3329527312063622E-3</v>
      </c>
      <c r="P12">
        <f t="shared" si="7"/>
        <v>60.831733714852362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131</v>
      </c>
      <c r="B13">
        <f t="shared" si="0"/>
        <v>10</v>
      </c>
      <c r="C13" s="4">
        <f>Input!I14</f>
        <v>1060.0966677142858</v>
      </c>
      <c r="D13">
        <f t="shared" si="1"/>
        <v>82.359793285714318</v>
      </c>
      <c r="E13">
        <f t="shared" si="8"/>
        <v>95.666384569910349</v>
      </c>
      <c r="F13">
        <f t="shared" si="2"/>
        <v>177.0653716046418</v>
      </c>
      <c r="G13">
        <f t="shared" si="3"/>
        <v>2109321.8681081804</v>
      </c>
      <c r="L13">
        <f>Input!J14</f>
        <v>9.2207611428570999</v>
      </c>
      <c r="M13">
        <f t="shared" si="4"/>
        <v>1.8887262857142559</v>
      </c>
      <c r="N13">
        <f t="shared" si="5"/>
        <v>8.6969440529156721</v>
      </c>
      <c r="O13">
        <f t="shared" si="6"/>
        <v>0.27438434371470588</v>
      </c>
      <c r="P13">
        <f t="shared" si="7"/>
        <v>60.831733711403025</v>
      </c>
      <c r="S13" t="s">
        <v>23</v>
      </c>
      <c r="T13">
        <f>_Ac*0.8413</f>
        <v>2404.4441239637963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132</v>
      </c>
      <c r="B14">
        <f t="shared" si="0"/>
        <v>11</v>
      </c>
      <c r="C14" s="4">
        <f>Input!I15</f>
        <v>1069.6385122857143</v>
      </c>
      <c r="D14">
        <f t="shared" si="1"/>
        <v>91.901637857142873</v>
      </c>
      <c r="E14">
        <f t="shared" si="8"/>
        <v>104.36332862304715</v>
      </c>
      <c r="F14">
        <f t="shared" si="2"/>
        <v>155.29373674502398</v>
      </c>
      <c r="G14">
        <f t="shared" si="3"/>
        <v>2084135.4834951444</v>
      </c>
      <c r="L14">
        <f>Input!J15</f>
        <v>9.5418445714285554</v>
      </c>
      <c r="M14">
        <f t="shared" si="4"/>
        <v>2.2098097142857114</v>
      </c>
      <c r="N14">
        <f t="shared" si="5"/>
        <v>8.6969440531368019</v>
      </c>
      <c r="O14">
        <f t="shared" si="6"/>
        <v>0.71385688580967366</v>
      </c>
      <c r="P14">
        <f t="shared" si="7"/>
        <v>60.831733707953632</v>
      </c>
      <c r="S14" t="s">
        <v>24</v>
      </c>
      <c r="T14">
        <f>_Ac*0.9772</f>
        <v>2792.8477331955564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133</v>
      </c>
      <c r="B15">
        <f t="shared" si="0"/>
        <v>12</v>
      </c>
      <c r="C15" s="4">
        <f>Input!I16</f>
        <v>1079.5769892857143</v>
      </c>
      <c r="D15">
        <f t="shared" si="1"/>
        <v>101.84011485714279</v>
      </c>
      <c r="E15">
        <f t="shared" si="8"/>
        <v>113.06027267640508</v>
      </c>
      <c r="F15">
        <f t="shared" si="2"/>
        <v>125.89194148915256</v>
      </c>
      <c r="G15">
        <f t="shared" si="3"/>
        <v>2059100.3725532012</v>
      </c>
      <c r="L15">
        <f>Input!J16</f>
        <v>9.9384769999999207</v>
      </c>
      <c r="M15">
        <f t="shared" si="4"/>
        <v>2.6064421428570768</v>
      </c>
      <c r="N15">
        <f t="shared" si="5"/>
        <v>8.6969440533579299</v>
      </c>
      <c r="O15">
        <f t="shared" si="6"/>
        <v>1.5414040575975445</v>
      </c>
      <c r="P15">
        <f t="shared" si="7"/>
        <v>60.831733704504273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134</v>
      </c>
      <c r="B16">
        <f t="shared" si="0"/>
        <v>13</v>
      </c>
      <c r="C16" s="4">
        <f>Input!I17</f>
        <v>1090.440942142857</v>
      </c>
      <c r="D16">
        <f t="shared" si="1"/>
        <v>112.70406771428554</v>
      </c>
      <c r="E16">
        <f t="shared" si="8"/>
        <v>121.75721672998414</v>
      </c>
      <c r="F16">
        <f t="shared" si="2"/>
        <v>81.959507100444412</v>
      </c>
      <c r="G16">
        <f t="shared" si="3"/>
        <v>2034216.5352823613</v>
      </c>
      <c r="L16">
        <f>Input!J17</f>
        <v>10.863952857142749</v>
      </c>
      <c r="M16">
        <f t="shared" si="4"/>
        <v>3.5319179999999051</v>
      </c>
      <c r="N16">
        <f t="shared" si="5"/>
        <v>8.6969440535790579</v>
      </c>
      <c r="O16">
        <f t="shared" si="6"/>
        <v>4.6959271547225407</v>
      </c>
      <c r="P16">
        <f t="shared" si="7"/>
        <v>60.831733701054908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135</v>
      </c>
      <c r="B17">
        <f t="shared" si="0"/>
        <v>14</v>
      </c>
      <c r="C17" s="4">
        <f>Input!I18</f>
        <v>1101.6259785714285</v>
      </c>
      <c r="D17">
        <f t="shared" si="1"/>
        <v>123.88910414285704</v>
      </c>
      <c r="E17">
        <f t="shared" si="8"/>
        <v>130.45416078378432</v>
      </c>
      <c r="F17">
        <f t="shared" si="2"/>
        <v>43.099968698583396</v>
      </c>
      <c r="G17">
        <f t="shared" si="3"/>
        <v>2009483.9716826363</v>
      </c>
      <c r="L17">
        <f>Input!J18</f>
        <v>11.185036428571493</v>
      </c>
      <c r="M17">
        <f t="shared" si="4"/>
        <v>3.8530015714286492</v>
      </c>
      <c r="N17">
        <f t="shared" si="5"/>
        <v>8.6969440538001859</v>
      </c>
      <c r="O17">
        <f t="shared" si="6"/>
        <v>6.1906036653951233</v>
      </c>
      <c r="P17">
        <f t="shared" si="7"/>
        <v>60.831733697605543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136</v>
      </c>
      <c r="B18">
        <f t="shared" si="0"/>
        <v>15</v>
      </c>
      <c r="C18" s="4">
        <f>Input!I19</f>
        <v>1113.0301071428571</v>
      </c>
      <c r="D18">
        <f t="shared" si="1"/>
        <v>135.29323271428564</v>
      </c>
      <c r="E18">
        <f t="shared" si="8"/>
        <v>139.15110483780563</v>
      </c>
      <c r="F18">
        <f t="shared" si="2"/>
        <v>14.883177321432687</v>
      </c>
      <c r="G18">
        <f t="shared" si="3"/>
        <v>1984902.6817540384</v>
      </c>
      <c r="L18">
        <f>Input!J19</f>
        <v>11.4041285714286</v>
      </c>
      <c r="M18">
        <f t="shared" si="4"/>
        <v>4.0720937142857565</v>
      </c>
      <c r="N18">
        <f t="shared" si="5"/>
        <v>8.6969440540213139</v>
      </c>
      <c r="O18">
        <f t="shared" si="6"/>
        <v>7.3288480112897236</v>
      </c>
      <c r="P18">
        <f t="shared" si="7"/>
        <v>60.831733694156185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137</v>
      </c>
      <c r="B19">
        <f t="shared" si="0"/>
        <v>16</v>
      </c>
      <c r="C19" s="4">
        <f>Input!I20</f>
        <v>1124.8233132857142</v>
      </c>
      <c r="D19">
        <f t="shared" si="1"/>
        <v>147.08643885714275</v>
      </c>
      <c r="E19">
        <f t="shared" si="8"/>
        <v>147.84804889204807</v>
      </c>
      <c r="F19">
        <f t="shared" si="2"/>
        <v>0.58004984526847814</v>
      </c>
      <c r="G19">
        <f t="shared" si="3"/>
        <v>1960472.6654965787</v>
      </c>
      <c r="L19">
        <f>Input!J20</f>
        <v>11.793206142857116</v>
      </c>
      <c r="M19">
        <f t="shared" si="4"/>
        <v>4.461171285714272</v>
      </c>
      <c r="N19">
        <f t="shared" si="5"/>
        <v>8.6969440542424419</v>
      </c>
      <c r="O19">
        <f t="shared" si="6"/>
        <v>9.5868389213925038</v>
      </c>
      <c r="P19">
        <f t="shared" si="7"/>
        <v>60.83173369070682</v>
      </c>
    </row>
    <row r="20" spans="1:35" ht="14.45" x14ac:dyDescent="0.3">
      <c r="A20">
        <f>Input!G21</f>
        <v>138</v>
      </c>
      <c r="B20">
        <f t="shared" si="0"/>
        <v>17</v>
      </c>
      <c r="C20" s="4">
        <f>Input!I21</f>
        <v>1137.1151432857143</v>
      </c>
      <c r="D20">
        <f t="shared" si="1"/>
        <v>159.37826885714287</v>
      </c>
      <c r="E20">
        <f t="shared" si="8"/>
        <v>156.54499294651163</v>
      </c>
      <c r="F20">
        <f t="shared" si="2"/>
        <v>8.0274523857633042</v>
      </c>
      <c r="G20">
        <f t="shared" si="3"/>
        <v>1936193.9229102689</v>
      </c>
      <c r="L20">
        <f>Input!J21</f>
        <v>12.291830000000118</v>
      </c>
      <c r="M20">
        <f t="shared" si="4"/>
        <v>4.9597951428572742</v>
      </c>
      <c r="N20">
        <f t="shared" si="5"/>
        <v>8.6969440544635717</v>
      </c>
      <c r="O20">
        <f t="shared" si="6"/>
        <v>12.923204961416189</v>
      </c>
      <c r="P20">
        <f t="shared" si="7"/>
        <v>60.831733687257433</v>
      </c>
    </row>
    <row r="21" spans="1:35" ht="14.45" x14ac:dyDescent="0.3">
      <c r="A21">
        <f>Input!G22</f>
        <v>139</v>
      </c>
      <c r="B21">
        <f t="shared" si="0"/>
        <v>18</v>
      </c>
      <c r="C21" s="4">
        <f>Input!I22</f>
        <v>1150.1511312857142</v>
      </c>
      <c r="D21">
        <f t="shared" si="1"/>
        <v>172.41425685714273</v>
      </c>
      <c r="E21">
        <f t="shared" si="8"/>
        <v>165.24193700119633</v>
      </c>
      <c r="F21">
        <f t="shared" si="2"/>
        <v>51.442172116002958</v>
      </c>
      <c r="G21">
        <f t="shared" si="3"/>
        <v>1912066.4539951205</v>
      </c>
      <c r="L21">
        <f>Input!J22</f>
        <v>13.035987999999861</v>
      </c>
      <c r="M21">
        <f t="shared" si="4"/>
        <v>5.7039531428570172</v>
      </c>
      <c r="N21">
        <f t="shared" si="5"/>
        <v>8.6969440546846997</v>
      </c>
      <c r="O21">
        <f t="shared" si="6"/>
        <v>18.827302359376162</v>
      </c>
      <c r="P21">
        <f t="shared" si="7"/>
        <v>60.831733683808068</v>
      </c>
    </row>
    <row r="22" spans="1:35" x14ac:dyDescent="0.25">
      <c r="A22">
        <f>Input!G23</f>
        <v>140</v>
      </c>
      <c r="B22">
        <f t="shared" si="0"/>
        <v>19</v>
      </c>
      <c r="C22" s="4">
        <f>Input!I23</f>
        <v>1163.9388322857142</v>
      </c>
      <c r="D22">
        <f t="shared" si="1"/>
        <v>186.2019578571427</v>
      </c>
      <c r="E22">
        <f t="shared" si="8"/>
        <v>173.93888105610216</v>
      </c>
      <c r="F22">
        <f t="shared" si="2"/>
        <v>150.38305262821871</v>
      </c>
      <c r="G22">
        <f t="shared" si="3"/>
        <v>1888090.2587511451</v>
      </c>
      <c r="L22">
        <f>Input!J23</f>
        <v>13.78770099999997</v>
      </c>
      <c r="M22">
        <f t="shared" si="4"/>
        <v>6.455666142857126</v>
      </c>
      <c r="N22">
        <f t="shared" si="5"/>
        <v>8.6969440549058277</v>
      </c>
      <c r="O22">
        <f t="shared" si="6"/>
        <v>25.915806274024245</v>
      </c>
      <c r="P22">
        <f t="shared" si="7"/>
        <v>60.831733680358703</v>
      </c>
    </row>
    <row r="23" spans="1:35" x14ac:dyDescent="0.25">
      <c r="A23">
        <f>Input!G24</f>
        <v>141</v>
      </c>
      <c r="B23">
        <f t="shared" si="0"/>
        <v>20</v>
      </c>
      <c r="C23" s="4">
        <f>Input!I24</f>
        <v>1178.0060648571427</v>
      </c>
      <c r="D23">
        <f t="shared" si="1"/>
        <v>200.26919042857128</v>
      </c>
      <c r="E23">
        <f t="shared" si="8"/>
        <v>182.63582511122911</v>
      </c>
      <c r="F23">
        <f t="shared" si="2"/>
        <v>310.93557241484564</v>
      </c>
      <c r="G23">
        <f t="shared" si="3"/>
        <v>1864265.3371783546</v>
      </c>
      <c r="L23">
        <f>Input!J24</f>
        <v>14.067232571428576</v>
      </c>
      <c r="M23">
        <f t="shared" si="4"/>
        <v>6.7351977142857322</v>
      </c>
      <c r="N23">
        <f t="shared" si="5"/>
        <v>8.6969440551269557</v>
      </c>
      <c r="O23">
        <f t="shared" si="6"/>
        <v>28.839998748321062</v>
      </c>
      <c r="P23">
        <f t="shared" si="7"/>
        <v>60.831733676909344</v>
      </c>
    </row>
    <row r="24" spans="1:35" x14ac:dyDescent="0.25">
      <c r="A24">
        <f>Input!G25</f>
        <v>142</v>
      </c>
      <c r="B24">
        <f t="shared" si="0"/>
        <v>21</v>
      </c>
      <c r="C24" s="4">
        <f>Input!I25</f>
        <v>1192.4699298571427</v>
      </c>
      <c r="D24">
        <f t="shared" si="1"/>
        <v>214.73305542857122</v>
      </c>
      <c r="E24">
        <f t="shared" si="8"/>
        <v>191.33276916657718</v>
      </c>
      <c r="F24">
        <f t="shared" si="2"/>
        <v>547.57339714326702</v>
      </c>
      <c r="G24">
        <f t="shared" si="3"/>
        <v>1840591.6892767593</v>
      </c>
      <c r="L24">
        <f>Input!J25</f>
        <v>14.463864999999942</v>
      </c>
      <c r="M24">
        <f t="shared" si="4"/>
        <v>7.1318301428570976</v>
      </c>
      <c r="N24">
        <f t="shared" si="5"/>
        <v>8.6969440553480837</v>
      </c>
      <c r="O24">
        <f t="shared" si="6"/>
        <v>33.257377181864278</v>
      </c>
      <c r="P24">
        <f t="shared" si="7"/>
        <v>60.831733673459979</v>
      </c>
    </row>
    <row r="25" spans="1:35" x14ac:dyDescent="0.25">
      <c r="A25">
        <f>Input!G26</f>
        <v>143</v>
      </c>
      <c r="B25">
        <f t="shared" si="0"/>
        <v>22</v>
      </c>
      <c r="C25" s="4">
        <f>Input!I26</f>
        <v>1207.8328284285712</v>
      </c>
      <c r="D25">
        <f t="shared" si="1"/>
        <v>230.09595399999978</v>
      </c>
      <c r="E25">
        <f t="shared" si="8"/>
        <v>200.0297132221464</v>
      </c>
      <c r="F25">
        <f t="shared" si="2"/>
        <v>903.97883451185339</v>
      </c>
      <c r="G25">
        <f t="shared" si="3"/>
        <v>1817069.3150463719</v>
      </c>
      <c r="L25">
        <f>Input!J26</f>
        <v>15.362898571428559</v>
      </c>
      <c r="M25">
        <f t="shared" si="4"/>
        <v>8.0308637142857151</v>
      </c>
      <c r="N25">
        <f t="shared" si="5"/>
        <v>8.6969440555692135</v>
      </c>
      <c r="O25">
        <f t="shared" si="6"/>
        <v>44.434949607505601</v>
      </c>
      <c r="P25">
        <f t="shared" si="7"/>
        <v>60.831733670010593</v>
      </c>
    </row>
    <row r="26" spans="1:35" x14ac:dyDescent="0.25">
      <c r="A26">
        <f>Input!G27</f>
        <v>144</v>
      </c>
      <c r="B26">
        <f t="shared" si="0"/>
        <v>23</v>
      </c>
      <c r="C26" s="4">
        <f>Input!I27</f>
        <v>1223.8681137142855</v>
      </c>
      <c r="D26">
        <f t="shared" si="1"/>
        <v>246.13123928571406</v>
      </c>
      <c r="E26">
        <f t="shared" si="8"/>
        <v>208.72665727793674</v>
      </c>
      <c r="F26">
        <f t="shared" si="2"/>
        <v>1399.1027551765389</v>
      </c>
      <c r="G26">
        <f t="shared" si="3"/>
        <v>1793698.2144872039</v>
      </c>
      <c r="L26">
        <f>Input!J27</f>
        <v>16.035285285714281</v>
      </c>
      <c r="M26">
        <f t="shared" si="4"/>
        <v>8.7032504285714367</v>
      </c>
      <c r="N26">
        <f t="shared" si="5"/>
        <v>8.6969440557903415</v>
      </c>
      <c r="O26">
        <f t="shared" si="6"/>
        <v>53.851252006801595</v>
      </c>
      <c r="P26">
        <f t="shared" si="7"/>
        <v>60.831733666561227</v>
      </c>
    </row>
    <row r="27" spans="1:35" x14ac:dyDescent="0.25">
      <c r="A27">
        <f>Input!G28</f>
        <v>145</v>
      </c>
      <c r="B27">
        <f t="shared" si="0"/>
        <v>24</v>
      </c>
      <c r="C27" s="4">
        <f>Input!I28</f>
        <v>1240.3869127142857</v>
      </c>
      <c r="D27">
        <f t="shared" si="1"/>
        <v>262.65003828571423</v>
      </c>
      <c r="E27">
        <f t="shared" si="8"/>
        <v>217.4236013339482</v>
      </c>
      <c r="F27">
        <f t="shared" si="2"/>
        <v>2045.4305993520679</v>
      </c>
      <c r="G27">
        <f t="shared" si="3"/>
        <v>1770478.3875992661</v>
      </c>
      <c r="L27">
        <f>Input!J28</f>
        <v>16.518799000000172</v>
      </c>
      <c r="M27">
        <f t="shared" si="4"/>
        <v>9.1867641428573279</v>
      </c>
      <c r="N27">
        <f t="shared" si="5"/>
        <v>8.6969440560114695</v>
      </c>
      <c r="O27">
        <f t="shared" si="6"/>
        <v>61.181414764800508</v>
      </c>
      <c r="P27">
        <f t="shared" si="7"/>
        <v>60.831733663111862</v>
      </c>
    </row>
    <row r="28" spans="1:35" x14ac:dyDescent="0.25">
      <c r="A28">
        <f>Input!G29</f>
        <v>146</v>
      </c>
      <c r="B28">
        <f t="shared" si="0"/>
        <v>25</v>
      </c>
      <c r="C28" s="4">
        <f>Input!I29</f>
        <v>1257.3250089999999</v>
      </c>
      <c r="D28">
        <f t="shared" si="1"/>
        <v>279.58813457142844</v>
      </c>
      <c r="E28">
        <f t="shared" si="8"/>
        <v>226.12054539018078</v>
      </c>
      <c r="F28">
        <f t="shared" si="2"/>
        <v>2858.7830928546718</v>
      </c>
      <c r="G28">
        <f t="shared" si="3"/>
        <v>1747409.8343825708</v>
      </c>
      <c r="L28">
        <f>Input!J29</f>
        <v>16.938096285714209</v>
      </c>
      <c r="M28">
        <f t="shared" si="4"/>
        <v>9.6060614285713655</v>
      </c>
      <c r="N28">
        <f t="shared" si="5"/>
        <v>8.6969440562325957</v>
      </c>
      <c r="O28">
        <f t="shared" si="6"/>
        <v>67.916590069489772</v>
      </c>
      <c r="P28">
        <f t="shared" si="7"/>
        <v>60.831733659662532</v>
      </c>
    </row>
    <row r="29" spans="1:35" x14ac:dyDescent="0.25">
      <c r="A29">
        <f>Input!G30</f>
        <v>147</v>
      </c>
      <c r="B29">
        <f t="shared" si="0"/>
        <v>26</v>
      </c>
      <c r="C29" s="4">
        <f>Input!I30</f>
        <v>1274.8372779999997</v>
      </c>
      <c r="D29">
        <f t="shared" si="1"/>
        <v>297.10040357142827</v>
      </c>
      <c r="E29">
        <f t="shared" si="8"/>
        <v>234.81748944663451</v>
      </c>
      <c r="F29">
        <f t="shared" si="2"/>
        <v>3879.1613918764342</v>
      </c>
      <c r="G29">
        <f t="shared" si="3"/>
        <v>1724492.5548371291</v>
      </c>
      <c r="L29">
        <f>Input!J30</f>
        <v>17.512268999999833</v>
      </c>
      <c r="M29">
        <f t="shared" si="4"/>
        <v>10.180234142856989</v>
      </c>
      <c r="N29">
        <f t="shared" si="5"/>
        <v>8.6969440564537255</v>
      </c>
      <c r="O29">
        <f t="shared" si="6"/>
        <v>77.709953860306186</v>
      </c>
      <c r="P29">
        <f t="shared" si="7"/>
        <v>60.831733656213139</v>
      </c>
    </row>
    <row r="30" spans="1:35" x14ac:dyDescent="0.25">
      <c r="A30">
        <f>Input!G31</f>
        <v>148</v>
      </c>
      <c r="B30">
        <f t="shared" si="0"/>
        <v>27</v>
      </c>
      <c r="C30" s="4">
        <f>Input!I31</f>
        <v>1293.0483757142858</v>
      </c>
      <c r="D30">
        <f t="shared" si="1"/>
        <v>315.31150128571437</v>
      </c>
      <c r="E30">
        <f t="shared" si="8"/>
        <v>243.51443350330936</v>
      </c>
      <c r="F30">
        <f t="shared" si="2"/>
        <v>5154.8189421512589</v>
      </c>
      <c r="G30">
        <f t="shared" si="3"/>
        <v>1701726.5489629523</v>
      </c>
      <c r="L30">
        <f>Input!J31</f>
        <v>18.211097714286097</v>
      </c>
      <c r="M30">
        <f t="shared" si="4"/>
        <v>10.879062857143253</v>
      </c>
      <c r="N30">
        <f t="shared" si="5"/>
        <v>8.6969440566748535</v>
      </c>
      <c r="O30">
        <f t="shared" si="6"/>
        <v>90.519119820637414</v>
      </c>
      <c r="P30">
        <f t="shared" si="7"/>
        <v>60.831733652763781</v>
      </c>
    </row>
    <row r="31" spans="1:35" x14ac:dyDescent="0.25">
      <c r="A31">
        <f>Input!G32</f>
        <v>149</v>
      </c>
      <c r="B31">
        <f t="shared" si="0"/>
        <v>28</v>
      </c>
      <c r="C31" s="4">
        <f>Input!I32</f>
        <v>1311.5465597142859</v>
      </c>
      <c r="D31">
        <f t="shared" si="1"/>
        <v>333.80968528571441</v>
      </c>
      <c r="E31">
        <f t="shared" si="8"/>
        <v>252.21137756020534</v>
      </c>
      <c r="F31">
        <f t="shared" si="2"/>
        <v>6658.283823666874</v>
      </c>
      <c r="G31">
        <f t="shared" si="3"/>
        <v>1679111.8167600525</v>
      </c>
      <c r="L31">
        <f>Input!J32</f>
        <v>18.498184000000037</v>
      </c>
      <c r="M31">
        <f t="shared" si="4"/>
        <v>11.166149142857194</v>
      </c>
      <c r="N31">
        <f t="shared" si="5"/>
        <v>8.6969440568959815</v>
      </c>
      <c r="O31">
        <f t="shared" si="6"/>
        <v>96.064304422298392</v>
      </c>
      <c r="P31">
        <f t="shared" si="7"/>
        <v>60.831733649314415</v>
      </c>
    </row>
    <row r="32" spans="1:35" x14ac:dyDescent="0.25">
      <c r="A32">
        <f>Input!G33</f>
        <v>150</v>
      </c>
      <c r="B32">
        <f t="shared" si="0"/>
        <v>29</v>
      </c>
      <c r="C32" s="4">
        <f>Input!I33</f>
        <v>1330.2109517142858</v>
      </c>
      <c r="D32">
        <f t="shared" si="1"/>
        <v>352.47407728571432</v>
      </c>
      <c r="E32">
        <f t="shared" si="8"/>
        <v>260.90832161732243</v>
      </c>
      <c r="F32">
        <f t="shared" si="2"/>
        <v>8384.2876111236401</v>
      </c>
      <c r="G32">
        <f t="shared" si="3"/>
        <v>1656648.3582284416</v>
      </c>
      <c r="L32">
        <f>Input!J33</f>
        <v>18.664391999999907</v>
      </c>
      <c r="M32">
        <f t="shared" si="4"/>
        <v>11.332357142857063</v>
      </c>
      <c r="N32">
        <f t="shared" si="5"/>
        <v>8.6969440571171095</v>
      </c>
      <c r="O32">
        <f t="shared" si="6"/>
        <v>99.350018494078512</v>
      </c>
      <c r="P32">
        <f t="shared" si="7"/>
        <v>60.83173364586505</v>
      </c>
    </row>
    <row r="33" spans="1:16" x14ac:dyDescent="0.25">
      <c r="A33">
        <f>Input!G34</f>
        <v>151</v>
      </c>
      <c r="B33">
        <f t="shared" si="0"/>
        <v>30</v>
      </c>
      <c r="C33" s="4">
        <f>Input!I34</f>
        <v>1348.3880522857144</v>
      </c>
      <c r="D33">
        <f t="shared" si="1"/>
        <v>370.6511778571429</v>
      </c>
      <c r="E33">
        <f t="shared" si="8"/>
        <v>269.60526567466064</v>
      </c>
      <c r="F33">
        <f t="shared" si="2"/>
        <v>10210.276368789915</v>
      </c>
      <c r="G33">
        <f t="shared" si="3"/>
        <v>1634336.1733681299</v>
      </c>
      <c r="L33">
        <f>Input!J34</f>
        <v>18.177100571428582</v>
      </c>
      <c r="M33">
        <f t="shared" si="4"/>
        <v>10.845065714285738</v>
      </c>
      <c r="N33">
        <f t="shared" si="5"/>
        <v>8.6969440573382375</v>
      </c>
      <c r="O33">
        <f t="shared" si="6"/>
        <v>89.873367531649592</v>
      </c>
      <c r="P33">
        <f t="shared" si="7"/>
        <v>60.831733642415692</v>
      </c>
    </row>
    <row r="34" spans="1:16" x14ac:dyDescent="0.25">
      <c r="A34">
        <f>Input!G35</f>
        <v>152</v>
      </c>
      <c r="B34">
        <f t="shared" si="0"/>
        <v>31</v>
      </c>
      <c r="C34" s="4">
        <f>Input!I35</f>
        <v>1366.8484618571431</v>
      </c>
      <c r="D34">
        <f t="shared" si="1"/>
        <v>389.11158742857162</v>
      </c>
      <c r="E34">
        <f t="shared" si="8"/>
        <v>278.30220973222004</v>
      </c>
      <c r="F34">
        <f t="shared" si="2"/>
        <v>12278.718185452701</v>
      </c>
      <c r="G34">
        <f t="shared" si="3"/>
        <v>1612175.2621791295</v>
      </c>
      <c r="L34">
        <f>Input!J35</f>
        <v>18.460409571428727</v>
      </c>
      <c r="M34">
        <f t="shared" si="4"/>
        <v>11.128374714285883</v>
      </c>
      <c r="N34">
        <f t="shared" si="5"/>
        <v>8.6969440575593673</v>
      </c>
      <c r="O34">
        <f t="shared" si="6"/>
        <v>95.325258840516284</v>
      </c>
      <c r="P34">
        <f t="shared" si="7"/>
        <v>60.831733638966298</v>
      </c>
    </row>
    <row r="35" spans="1:16" x14ac:dyDescent="0.25">
      <c r="A35">
        <f>Input!G36</f>
        <v>153</v>
      </c>
      <c r="B35">
        <f t="shared" si="0"/>
        <v>32</v>
      </c>
      <c r="C35" s="4">
        <f>Input!I36</f>
        <v>1385.6299548571426</v>
      </c>
      <c r="D35">
        <f t="shared" si="1"/>
        <v>407.89308042857112</v>
      </c>
      <c r="E35">
        <f t="shared" si="8"/>
        <v>286.99915379000055</v>
      </c>
      <c r="F35">
        <f t="shared" si="2"/>
        <v>14615.341498092084</v>
      </c>
      <c r="G35">
        <f t="shared" si="3"/>
        <v>1590165.6246614524</v>
      </c>
      <c r="L35">
        <f>Input!J36</f>
        <v>18.7814929999995</v>
      </c>
      <c r="M35">
        <f t="shared" si="4"/>
        <v>11.449458142856656</v>
      </c>
      <c r="N35">
        <f t="shared" si="5"/>
        <v>8.6969440577804953</v>
      </c>
      <c r="O35">
        <f t="shared" si="6"/>
        <v>101.69812736801045</v>
      </c>
      <c r="P35">
        <f t="shared" si="7"/>
        <v>60.83173363551694</v>
      </c>
    </row>
    <row r="36" spans="1:16" x14ac:dyDescent="0.25">
      <c r="A36">
        <f>Input!G37</f>
        <v>154</v>
      </c>
      <c r="B36">
        <f t="shared" si="0"/>
        <v>33</v>
      </c>
      <c r="C36" s="4">
        <f>Input!I37</f>
        <v>1404.4983292857141</v>
      </c>
      <c r="D36">
        <f t="shared" si="1"/>
        <v>426.76145485714267</v>
      </c>
      <c r="E36">
        <f t="shared" si="8"/>
        <v>295.69609784800218</v>
      </c>
      <c r="F36">
        <f t="shared" si="2"/>
        <v>17178.127807933452</v>
      </c>
      <c r="G36">
        <f t="shared" si="3"/>
        <v>1568307.2608151096</v>
      </c>
      <c r="L36">
        <f>Input!J37</f>
        <v>18.868374428571542</v>
      </c>
      <c r="M36">
        <f t="shared" si="4"/>
        <v>11.536339571428698</v>
      </c>
      <c r="N36">
        <f t="shared" si="5"/>
        <v>8.6969440580016233</v>
      </c>
      <c r="O36">
        <f t="shared" si="6"/>
        <v>103.45799578335212</v>
      </c>
      <c r="P36">
        <f t="shared" si="7"/>
        <v>60.831733632067575</v>
      </c>
    </row>
    <row r="37" spans="1:16" x14ac:dyDescent="0.25">
      <c r="A37">
        <f>Input!G38</f>
        <v>155</v>
      </c>
      <c r="B37">
        <f t="shared" si="0"/>
        <v>34</v>
      </c>
      <c r="C37" s="4">
        <f>Input!I38</f>
        <v>1423.0947270000001</v>
      </c>
      <c r="D37">
        <f t="shared" si="1"/>
        <v>445.35785257142868</v>
      </c>
      <c r="E37">
        <f t="shared" si="8"/>
        <v>304.39304190622494</v>
      </c>
      <c r="F37">
        <f t="shared" si="2"/>
        <v>19871.077845876738</v>
      </c>
      <c r="G37">
        <f t="shared" si="3"/>
        <v>1546600.1706401131</v>
      </c>
      <c r="L37">
        <f>Input!J38</f>
        <v>18.596397714286013</v>
      </c>
      <c r="M37">
        <f t="shared" si="4"/>
        <v>11.264362857143169</v>
      </c>
      <c r="N37">
        <f t="shared" si="5"/>
        <v>8.6969440582227513</v>
      </c>
      <c r="O37">
        <f t="shared" si="6"/>
        <v>97.99918268854428</v>
      </c>
      <c r="P37">
        <f t="shared" si="7"/>
        <v>60.83173362861821</v>
      </c>
    </row>
    <row r="38" spans="1:16" x14ac:dyDescent="0.25">
      <c r="A38">
        <f>Input!G39</f>
        <v>156</v>
      </c>
      <c r="B38">
        <f t="shared" si="0"/>
        <v>35</v>
      </c>
      <c r="C38" s="4">
        <f>Input!I39</f>
        <v>1441.577801285714</v>
      </c>
      <c r="D38">
        <f t="shared" si="1"/>
        <v>463.84092685714256</v>
      </c>
      <c r="E38">
        <f t="shared" si="8"/>
        <v>313.08998596466881</v>
      </c>
      <c r="F38">
        <f t="shared" si="2"/>
        <v>22725.846179966113</v>
      </c>
      <c r="G38">
        <f t="shared" si="3"/>
        <v>1525044.3541364737</v>
      </c>
      <c r="L38">
        <f>Input!J39</f>
        <v>18.483074285713883</v>
      </c>
      <c r="M38">
        <f t="shared" si="4"/>
        <v>11.151039428571039</v>
      </c>
      <c r="N38">
        <f t="shared" si="5"/>
        <v>8.6969440584438793</v>
      </c>
      <c r="O38">
        <f t="shared" si="6"/>
        <v>95.768344825087652</v>
      </c>
      <c r="P38">
        <f t="shared" si="7"/>
        <v>60.831733625168852</v>
      </c>
    </row>
    <row r="39" spans="1:16" x14ac:dyDescent="0.25">
      <c r="A39">
        <f>Input!G40</f>
        <v>157</v>
      </c>
      <c r="B39">
        <f t="shared" si="0"/>
        <v>36</v>
      </c>
      <c r="C39" s="4">
        <f>Input!I40</f>
        <v>1459.9702167142857</v>
      </c>
      <c r="D39">
        <f t="shared" si="1"/>
        <v>482.23334228571423</v>
      </c>
      <c r="E39">
        <f t="shared" si="8"/>
        <v>321.78693002333381</v>
      </c>
      <c r="F39">
        <f t="shared" si="2"/>
        <v>25743.051207869739</v>
      </c>
      <c r="G39">
        <f t="shared" si="3"/>
        <v>1503639.8113042037</v>
      </c>
      <c r="L39">
        <f>Input!J40</f>
        <v>18.392415428571667</v>
      </c>
      <c r="M39">
        <f t="shared" si="4"/>
        <v>11.060380571428823</v>
      </c>
      <c r="N39">
        <f t="shared" si="5"/>
        <v>8.6969440586650073</v>
      </c>
      <c r="O39">
        <f t="shared" si="6"/>
        <v>94.002165084679717</v>
      </c>
      <c r="P39">
        <f t="shared" si="7"/>
        <v>60.831733621719486</v>
      </c>
    </row>
    <row r="40" spans="1:16" x14ac:dyDescent="0.25">
      <c r="A40">
        <f>Input!G41</f>
        <v>158</v>
      </c>
      <c r="B40">
        <f t="shared" si="0"/>
        <v>37</v>
      </c>
      <c r="C40" s="4">
        <f>Input!I41</f>
        <v>1478.536394857143</v>
      </c>
      <c r="D40">
        <f t="shared" si="1"/>
        <v>500.79952042857155</v>
      </c>
      <c r="E40">
        <f t="shared" si="8"/>
        <v>330.48387408221993</v>
      </c>
      <c r="F40">
        <f t="shared" si="2"/>
        <v>29007.419390375519</v>
      </c>
      <c r="G40">
        <f t="shared" si="3"/>
        <v>1482386.5421433144</v>
      </c>
      <c r="L40">
        <f>Input!J41</f>
        <v>18.566178142857325</v>
      </c>
      <c r="M40">
        <f t="shared" si="4"/>
        <v>11.234143285714481</v>
      </c>
      <c r="N40">
        <f t="shared" si="5"/>
        <v>8.6969440588861371</v>
      </c>
      <c r="O40">
        <f t="shared" si="6"/>
        <v>97.40178140421861</v>
      </c>
      <c r="P40">
        <f t="shared" si="7"/>
        <v>60.8317336182701</v>
      </c>
    </row>
    <row r="41" spans="1:16" x14ac:dyDescent="0.25">
      <c r="A41">
        <f>Input!G42</f>
        <v>159</v>
      </c>
      <c r="B41">
        <f t="shared" si="0"/>
        <v>38</v>
      </c>
      <c r="C41" s="4">
        <f>Input!I42</f>
        <v>1497.1781221428571</v>
      </c>
      <c r="D41">
        <f t="shared" si="1"/>
        <v>519.44124771428562</v>
      </c>
      <c r="E41">
        <f t="shared" si="8"/>
        <v>339.18081814132717</v>
      </c>
      <c r="F41">
        <f t="shared" si="2"/>
        <v>32493.822469827515</v>
      </c>
      <c r="G41">
        <f t="shared" si="3"/>
        <v>1461284.5466538172</v>
      </c>
      <c r="L41">
        <f>Input!J42</f>
        <v>18.641727285714069</v>
      </c>
      <c r="M41">
        <f t="shared" si="4"/>
        <v>11.309692428571225</v>
      </c>
      <c r="N41">
        <f t="shared" si="5"/>
        <v>8.6969440591072651</v>
      </c>
      <c r="O41">
        <f t="shared" si="6"/>
        <v>98.898713424200025</v>
      </c>
      <c r="P41">
        <f t="shared" si="7"/>
        <v>60.831733614820735</v>
      </c>
    </row>
    <row r="42" spans="1:16" x14ac:dyDescent="0.25">
      <c r="A42">
        <f>Input!G43</f>
        <v>160</v>
      </c>
      <c r="B42">
        <f t="shared" si="0"/>
        <v>39</v>
      </c>
      <c r="C42" s="4">
        <f>Input!I43</f>
        <v>1515.6536414285715</v>
      </c>
      <c r="D42">
        <f t="shared" si="1"/>
        <v>537.91676700000005</v>
      </c>
      <c r="E42">
        <f t="shared" si="8"/>
        <v>347.87776220065558</v>
      </c>
      <c r="F42">
        <f t="shared" si="2"/>
        <v>36114.823345125267</v>
      </c>
      <c r="G42">
        <f t="shared" si="3"/>
        <v>1440333.8248357237</v>
      </c>
      <c r="L42">
        <f>Input!J43</f>
        <v>18.475519285714427</v>
      </c>
      <c r="M42">
        <f t="shared" si="4"/>
        <v>11.143484428571583</v>
      </c>
      <c r="N42">
        <f t="shared" si="5"/>
        <v>8.6969440593283913</v>
      </c>
      <c r="O42">
        <f t="shared" si="6"/>
        <v>95.620533458090705</v>
      </c>
      <c r="P42">
        <f t="shared" si="7"/>
        <v>60.831733611371398</v>
      </c>
    </row>
    <row r="43" spans="1:16" x14ac:dyDescent="0.25">
      <c r="A43">
        <f>Input!G44</f>
        <v>161</v>
      </c>
      <c r="B43">
        <f t="shared" si="0"/>
        <v>40</v>
      </c>
      <c r="C43" s="4">
        <f>Input!I44</f>
        <v>1534.3973598571429</v>
      </c>
      <c r="D43">
        <f t="shared" si="1"/>
        <v>556.66048542857141</v>
      </c>
      <c r="E43">
        <f t="shared" si="8"/>
        <v>356.57470626020512</v>
      </c>
      <c r="F43">
        <f t="shared" si="2"/>
        <v>40034.319025412238</v>
      </c>
      <c r="G43">
        <f t="shared" si="3"/>
        <v>1419534.376689045</v>
      </c>
      <c r="L43">
        <f>Input!J44</f>
        <v>18.743718428571356</v>
      </c>
      <c r="M43">
        <f t="shared" si="4"/>
        <v>11.411683571428512</v>
      </c>
      <c r="N43">
        <f t="shared" si="5"/>
        <v>8.6969440595495193</v>
      </c>
      <c r="O43">
        <f t="shared" si="6"/>
        <v>100.93767522203412</v>
      </c>
      <c r="P43">
        <f t="shared" si="7"/>
        <v>60.83173360792204</v>
      </c>
    </row>
    <row r="44" spans="1:16" x14ac:dyDescent="0.25">
      <c r="A44">
        <f>Input!G45</f>
        <v>162</v>
      </c>
      <c r="B44">
        <f t="shared" si="0"/>
        <v>41</v>
      </c>
      <c r="C44" s="4">
        <f>Input!I45</f>
        <v>1553.6283697142858</v>
      </c>
      <c r="D44">
        <f t="shared" si="1"/>
        <v>575.89149528571431</v>
      </c>
      <c r="E44">
        <f t="shared" si="8"/>
        <v>365.27165031997578</v>
      </c>
      <c r="F44">
        <f t="shared" si="2"/>
        <v>44360.719093391737</v>
      </c>
      <c r="G44">
        <f t="shared" si="3"/>
        <v>1398886.2022137935</v>
      </c>
      <c r="L44">
        <f>Input!J45</f>
        <v>19.231009857142908</v>
      </c>
      <c r="M44">
        <f t="shared" si="4"/>
        <v>11.898975000000064</v>
      </c>
      <c r="N44">
        <f t="shared" si="5"/>
        <v>8.6969440597706491</v>
      </c>
      <c r="O44">
        <f t="shared" si="6"/>
        <v>110.96654222336805</v>
      </c>
      <c r="P44">
        <f t="shared" si="7"/>
        <v>60.831733604472646</v>
      </c>
    </row>
    <row r="45" spans="1:16" x14ac:dyDescent="0.25">
      <c r="A45">
        <f>Input!G46</f>
        <v>163</v>
      </c>
      <c r="B45">
        <f t="shared" si="0"/>
        <v>42</v>
      </c>
      <c r="C45" s="4">
        <f>Input!I46</f>
        <v>1572.8102727142857</v>
      </c>
      <c r="D45">
        <f t="shared" si="1"/>
        <v>595.07339828571423</v>
      </c>
      <c r="E45">
        <f t="shared" si="8"/>
        <v>373.96859437996756</v>
      </c>
      <c r="F45">
        <f t="shared" si="2"/>
        <v>48887.33431019869</v>
      </c>
      <c r="G45">
        <f t="shared" si="3"/>
        <v>1378389.3014099805</v>
      </c>
      <c r="L45">
        <f>Input!J46</f>
        <v>19.18190299999992</v>
      </c>
      <c r="M45">
        <f t="shared" si="4"/>
        <v>11.849868142857076</v>
      </c>
      <c r="N45">
        <f t="shared" si="5"/>
        <v>8.6969440599917771</v>
      </c>
      <c r="O45">
        <f t="shared" si="6"/>
        <v>109.93436397365669</v>
      </c>
      <c r="P45">
        <f t="shared" si="7"/>
        <v>60.831733601023288</v>
      </c>
    </row>
    <row r="46" spans="1:16" x14ac:dyDescent="0.25">
      <c r="A46">
        <f>Input!G47</f>
        <v>164</v>
      </c>
      <c r="B46">
        <f t="shared" si="0"/>
        <v>43</v>
      </c>
      <c r="C46" s="4">
        <f>Input!I47</f>
        <v>1591.8146354285714</v>
      </c>
      <c r="D46">
        <f t="shared" si="1"/>
        <v>614.0777609999999</v>
      </c>
      <c r="E46">
        <f t="shared" si="8"/>
        <v>382.66553844018046</v>
      </c>
      <c r="F46">
        <f t="shared" si="2"/>
        <v>53551.616750075409</v>
      </c>
      <c r="G46">
        <f t="shared" si="3"/>
        <v>1358043.6742776174</v>
      </c>
      <c r="L46">
        <f>Input!J47</f>
        <v>19.004362714285662</v>
      </c>
      <c r="M46">
        <f t="shared" si="4"/>
        <v>11.672327857142818</v>
      </c>
      <c r="N46">
        <f t="shared" si="5"/>
        <v>8.6969440602129051</v>
      </c>
      <c r="O46">
        <f t="shared" si="6"/>
        <v>106.24287931032704</v>
      </c>
      <c r="P46">
        <f t="shared" si="7"/>
        <v>60.831733597573923</v>
      </c>
    </row>
    <row r="47" spans="1:16" x14ac:dyDescent="0.25">
      <c r="A47">
        <f>Input!G48</f>
        <v>165</v>
      </c>
      <c r="B47">
        <f t="shared" si="0"/>
        <v>44</v>
      </c>
      <c r="C47" s="4">
        <f>Input!I48</f>
        <v>1611.4460552857142</v>
      </c>
      <c r="D47">
        <f t="shared" si="1"/>
        <v>633.70918085714277</v>
      </c>
      <c r="E47">
        <f t="shared" si="8"/>
        <v>391.36248250061448</v>
      </c>
      <c r="F47">
        <f t="shared" si="2"/>
        <v>58731.922204310111</v>
      </c>
      <c r="G47">
        <f t="shared" si="3"/>
        <v>1337849.3208167152</v>
      </c>
      <c r="L47">
        <f>Input!J48</f>
        <v>19.631419857142873</v>
      </c>
      <c r="M47">
        <f t="shared" si="4"/>
        <v>12.299385000000029</v>
      </c>
      <c r="N47">
        <f t="shared" si="5"/>
        <v>8.6969440604340331</v>
      </c>
      <c r="O47">
        <f t="shared" si="6"/>
        <v>119.56276094881143</v>
      </c>
      <c r="P47">
        <f t="shared" si="7"/>
        <v>60.831733594124557</v>
      </c>
    </row>
    <row r="48" spans="1:16" x14ac:dyDescent="0.25">
      <c r="A48">
        <f>Input!G49</f>
        <v>166</v>
      </c>
      <c r="B48">
        <f t="shared" si="0"/>
        <v>45</v>
      </c>
      <c r="C48" s="4">
        <f>Input!I49</f>
        <v>1631.0548102857142</v>
      </c>
      <c r="D48">
        <f t="shared" si="1"/>
        <v>653.31793585714274</v>
      </c>
      <c r="E48">
        <f t="shared" si="8"/>
        <v>400.05942656126962</v>
      </c>
      <c r="F48">
        <f t="shared" si="2"/>
        <v>64139.872530767854</v>
      </c>
      <c r="G48">
        <f t="shared" si="3"/>
        <v>1317806.2410272863</v>
      </c>
      <c r="L48">
        <f>Input!J49</f>
        <v>19.608754999999974</v>
      </c>
      <c r="M48">
        <f t="shared" si="4"/>
        <v>12.27672014285713</v>
      </c>
      <c r="N48">
        <f t="shared" si="5"/>
        <v>8.6969440606551611</v>
      </c>
      <c r="O48">
        <f t="shared" si="6"/>
        <v>119.06761797600512</v>
      </c>
      <c r="P48">
        <f t="shared" si="7"/>
        <v>60.831733590675199</v>
      </c>
    </row>
    <row r="49" spans="1:16" x14ac:dyDescent="0.25">
      <c r="A49">
        <f>Input!G50</f>
        <v>167</v>
      </c>
      <c r="B49">
        <f t="shared" si="0"/>
        <v>46</v>
      </c>
      <c r="C49" s="4">
        <f>Input!I50</f>
        <v>1651.1168597142857</v>
      </c>
      <c r="D49">
        <f t="shared" si="1"/>
        <v>673.37998528571427</v>
      </c>
      <c r="E49">
        <f t="shared" si="8"/>
        <v>408.75637062214594</v>
      </c>
      <c r="F49">
        <f t="shared" si="2"/>
        <v>70025.657437612696</v>
      </c>
      <c r="G49">
        <f t="shared" si="3"/>
        <v>1297914.4349093416</v>
      </c>
      <c r="L49">
        <f>Input!J50</f>
        <v>20.062049428571527</v>
      </c>
      <c r="M49">
        <f t="shared" si="4"/>
        <v>12.730014571428683</v>
      </c>
      <c r="N49">
        <f t="shared" si="5"/>
        <v>8.6969440608762909</v>
      </c>
      <c r="O49">
        <f t="shared" si="6"/>
        <v>129.16562001881505</v>
      </c>
      <c r="P49">
        <f t="shared" si="7"/>
        <v>60.831733587225806</v>
      </c>
    </row>
    <row r="50" spans="1:16" x14ac:dyDescent="0.25">
      <c r="A50">
        <f>Input!G51</f>
        <v>168</v>
      </c>
      <c r="B50">
        <f t="shared" si="0"/>
        <v>47</v>
      </c>
      <c r="C50" s="4">
        <f>Input!I51</f>
        <v>1670.7558344285715</v>
      </c>
      <c r="D50">
        <f t="shared" si="1"/>
        <v>693.01895999999999</v>
      </c>
      <c r="E50">
        <f t="shared" si="8"/>
        <v>417.45331468324338</v>
      </c>
      <c r="F50">
        <f t="shared" si="2"/>
        <v>75936.424878840509</v>
      </c>
      <c r="G50">
        <f t="shared" si="3"/>
        <v>1278173.9024628934</v>
      </c>
      <c r="L50">
        <f>Input!J51</f>
        <v>19.638974714285723</v>
      </c>
      <c r="M50">
        <f t="shared" si="4"/>
        <v>12.306939857142879</v>
      </c>
      <c r="N50">
        <f t="shared" si="5"/>
        <v>8.6969440610974189</v>
      </c>
      <c r="O50">
        <f t="shared" si="6"/>
        <v>119.72803481531247</v>
      </c>
      <c r="P50">
        <f t="shared" si="7"/>
        <v>60.831733583776447</v>
      </c>
    </row>
    <row r="51" spans="1:16" x14ac:dyDescent="0.25">
      <c r="A51">
        <f>Input!G52</f>
        <v>169</v>
      </c>
      <c r="B51">
        <f t="shared" si="0"/>
        <v>48</v>
      </c>
      <c r="C51" s="4">
        <f>Input!I52</f>
        <v>1689.8621882857144</v>
      </c>
      <c r="D51">
        <f t="shared" si="1"/>
        <v>712.12531385714294</v>
      </c>
      <c r="E51">
        <f t="shared" si="8"/>
        <v>426.15025874456194</v>
      </c>
      <c r="F51">
        <f t="shared" si="2"/>
        <v>81781.732146643742</v>
      </c>
      <c r="G51">
        <f t="shared" si="3"/>
        <v>1258584.6436879528</v>
      </c>
      <c r="L51">
        <f>Input!J52</f>
        <v>19.106353857142949</v>
      </c>
      <c r="M51">
        <f t="shared" si="4"/>
        <v>11.774319000000105</v>
      </c>
      <c r="N51">
        <f t="shared" si="5"/>
        <v>8.6969440613185469</v>
      </c>
      <c r="O51">
        <f t="shared" si="6"/>
        <v>108.35581229740502</v>
      </c>
      <c r="P51">
        <f t="shared" si="7"/>
        <v>60.831733580327082</v>
      </c>
    </row>
    <row r="52" spans="1:16" x14ac:dyDescent="0.25">
      <c r="A52">
        <f>Input!G53</f>
        <v>170</v>
      </c>
      <c r="B52">
        <f t="shared" si="0"/>
        <v>49</v>
      </c>
      <c r="C52" s="4">
        <f>Input!I53</f>
        <v>1709.1574147142858</v>
      </c>
      <c r="D52">
        <f t="shared" si="1"/>
        <v>731.42054028571431</v>
      </c>
      <c r="E52">
        <f t="shared" si="8"/>
        <v>434.84720280610162</v>
      </c>
      <c r="F52">
        <f t="shared" si="2"/>
        <v>87955.744503796246</v>
      </c>
      <c r="G52">
        <f t="shared" si="3"/>
        <v>1239146.6585845307</v>
      </c>
      <c r="L52">
        <f>Input!J53</f>
        <v>19.295226428571368</v>
      </c>
      <c r="M52">
        <f t="shared" si="4"/>
        <v>11.963191571428524</v>
      </c>
      <c r="N52">
        <f t="shared" si="5"/>
        <v>8.6969440615396749</v>
      </c>
      <c r="O52">
        <f t="shared" si="6"/>
        <v>112.32358913133491</v>
      </c>
      <c r="P52">
        <f t="shared" si="7"/>
        <v>60.831733576877717</v>
      </c>
    </row>
    <row r="53" spans="1:16" x14ac:dyDescent="0.25">
      <c r="A53">
        <f>Input!G54</f>
        <v>171</v>
      </c>
      <c r="B53">
        <f t="shared" si="0"/>
        <v>50</v>
      </c>
      <c r="C53" s="4">
        <f>Input!I54</f>
        <v>1728.2788784285715</v>
      </c>
      <c r="D53">
        <f t="shared" si="1"/>
        <v>750.54200400000002</v>
      </c>
      <c r="E53">
        <f t="shared" si="8"/>
        <v>443.54414686786242</v>
      </c>
      <c r="F53">
        <f t="shared" si="2"/>
        <v>94247.68428372436</v>
      </c>
      <c r="G53">
        <f t="shared" si="3"/>
        <v>1219859.9471526393</v>
      </c>
      <c r="L53">
        <f>Input!J54</f>
        <v>19.12146371428571</v>
      </c>
      <c r="M53">
        <f t="shared" si="4"/>
        <v>11.789428857142866</v>
      </c>
      <c r="N53">
        <f t="shared" si="5"/>
        <v>8.6969440617608029</v>
      </c>
      <c r="O53">
        <f t="shared" si="6"/>
        <v>108.67060998587802</v>
      </c>
      <c r="P53">
        <f t="shared" si="7"/>
        <v>60.831733573428359</v>
      </c>
    </row>
    <row r="54" spans="1:16" x14ac:dyDescent="0.25">
      <c r="A54">
        <f>Input!G55</f>
        <v>172</v>
      </c>
      <c r="B54">
        <f t="shared" si="0"/>
        <v>51</v>
      </c>
      <c r="C54" s="4">
        <f>Input!I55</f>
        <v>1746.595744714286</v>
      </c>
      <c r="D54">
        <f t="shared" si="1"/>
        <v>768.85887028571449</v>
      </c>
      <c r="E54">
        <f t="shared" si="8"/>
        <v>452.24109092984435</v>
      </c>
      <c r="F54">
        <f t="shared" si="2"/>
        <v>100246.81820424247</v>
      </c>
      <c r="G54">
        <f t="shared" si="3"/>
        <v>1200724.5093922906</v>
      </c>
      <c r="L54">
        <f>Input!J55</f>
        <v>18.316866285714468</v>
      </c>
      <c r="M54">
        <f t="shared" si="4"/>
        <v>10.984831428571624</v>
      </c>
      <c r="N54">
        <f t="shared" si="5"/>
        <v>8.6969440619819327</v>
      </c>
      <c r="O54">
        <f t="shared" si="6"/>
        <v>92.54290359066313</v>
      </c>
      <c r="P54">
        <f t="shared" si="7"/>
        <v>60.831733569978965</v>
      </c>
    </row>
    <row r="55" spans="1:16" x14ac:dyDescent="0.25">
      <c r="A55">
        <f>Input!G56</f>
        <v>173</v>
      </c>
      <c r="B55">
        <f t="shared" si="0"/>
        <v>52</v>
      </c>
      <c r="C55" s="4">
        <f>Input!I56</f>
        <v>1764.4064324285716</v>
      </c>
      <c r="D55">
        <f t="shared" si="1"/>
        <v>786.66955800000017</v>
      </c>
      <c r="E55">
        <f t="shared" si="8"/>
        <v>460.93803499204739</v>
      </c>
      <c r="F55">
        <f t="shared" si="2"/>
        <v>106101.02508108047</v>
      </c>
      <c r="G55">
        <f t="shared" si="3"/>
        <v>1181740.3453034956</v>
      </c>
      <c r="L55">
        <f>Input!J56</f>
        <v>17.810687714285677</v>
      </c>
      <c r="M55">
        <f t="shared" si="4"/>
        <v>10.478652857142833</v>
      </c>
      <c r="N55">
        <f t="shared" si="5"/>
        <v>8.6969440622030607</v>
      </c>
      <c r="O55">
        <f t="shared" si="6"/>
        <v>83.060323355876193</v>
      </c>
      <c r="P55">
        <f t="shared" si="7"/>
        <v>60.831733566529607</v>
      </c>
    </row>
    <row r="56" spans="1:16" x14ac:dyDescent="0.25">
      <c r="A56">
        <f>Input!G57</f>
        <v>174</v>
      </c>
      <c r="B56">
        <f t="shared" si="0"/>
        <v>53</v>
      </c>
      <c r="C56" s="4">
        <f>Input!I57</f>
        <v>1781.1783207142857</v>
      </c>
      <c r="D56">
        <f t="shared" si="1"/>
        <v>803.44144628571428</v>
      </c>
      <c r="E56">
        <f t="shared" si="8"/>
        <v>469.63497905447156</v>
      </c>
      <c r="F56">
        <f t="shared" si="2"/>
        <v>111426.75756540272</v>
      </c>
      <c r="G56">
        <f t="shared" si="3"/>
        <v>1162907.4548862653</v>
      </c>
      <c r="L56">
        <f>Input!J57</f>
        <v>16.771888285714112</v>
      </c>
      <c r="M56">
        <f t="shared" si="4"/>
        <v>9.4398534285712685</v>
      </c>
      <c r="N56">
        <f t="shared" si="5"/>
        <v>8.6969440624241869</v>
      </c>
      <c r="O56">
        <f t="shared" si="6"/>
        <v>65.204724209243338</v>
      </c>
      <c r="P56">
        <f t="shared" si="7"/>
        <v>60.83173356308027</v>
      </c>
    </row>
    <row r="57" spans="1:16" x14ac:dyDescent="0.25">
      <c r="A57">
        <f>Input!G58</f>
        <v>175</v>
      </c>
      <c r="B57">
        <f t="shared" si="0"/>
        <v>54</v>
      </c>
      <c r="C57" s="4">
        <f>Input!I58</f>
        <v>1797.572463857143</v>
      </c>
      <c r="D57">
        <f t="shared" si="1"/>
        <v>819.83558942857155</v>
      </c>
      <c r="E57">
        <f t="shared" si="8"/>
        <v>478.33192311711684</v>
      </c>
      <c r="F57">
        <f t="shared" si="2"/>
        <v>116624.7541041654</v>
      </c>
      <c r="G57">
        <f t="shared" si="3"/>
        <v>1144225.8381406122</v>
      </c>
      <c r="L57">
        <f>Input!J58</f>
        <v>16.394143142857274</v>
      </c>
      <c r="M57">
        <f t="shared" si="4"/>
        <v>9.0621082857144302</v>
      </c>
      <c r="N57">
        <f t="shared" si="5"/>
        <v>8.6969440626453149</v>
      </c>
      <c r="O57">
        <f t="shared" si="6"/>
        <v>59.246873680415831</v>
      </c>
      <c r="P57">
        <f t="shared" si="7"/>
        <v>60.831733559630905</v>
      </c>
    </row>
    <row r="58" spans="1:16" x14ac:dyDescent="0.25">
      <c r="A58">
        <f>Input!G59</f>
        <v>176</v>
      </c>
      <c r="B58">
        <f t="shared" si="0"/>
        <v>55</v>
      </c>
      <c r="C58" s="4">
        <f>Input!I59</f>
        <v>1813.2413361428573</v>
      </c>
      <c r="D58">
        <f t="shared" si="1"/>
        <v>835.50446171428587</v>
      </c>
      <c r="E58">
        <f t="shared" si="8"/>
        <v>487.02886717998331</v>
      </c>
      <c r="F58">
        <f t="shared" si="2"/>
        <v>121435.23998603564</v>
      </c>
      <c r="G58">
        <f t="shared" si="3"/>
        <v>1125695.4950665475</v>
      </c>
      <c r="L58">
        <f>Input!J59</f>
        <v>15.668872285714315</v>
      </c>
      <c r="M58">
        <f t="shared" si="4"/>
        <v>8.3368374285714708</v>
      </c>
      <c r="N58">
        <f t="shared" si="5"/>
        <v>8.6969440628664447</v>
      </c>
      <c r="O58">
        <f t="shared" si="6"/>
        <v>48.607783144542658</v>
      </c>
      <c r="P58">
        <f t="shared" si="7"/>
        <v>60.831733556181518</v>
      </c>
    </row>
    <row r="59" spans="1:16" x14ac:dyDescent="0.25">
      <c r="A59">
        <f>Input!G60</f>
        <v>177</v>
      </c>
      <c r="B59">
        <f t="shared" si="0"/>
        <v>56</v>
      </c>
      <c r="C59" s="4">
        <f>Input!I60</f>
        <v>1828.1773827142858</v>
      </c>
      <c r="D59">
        <f t="shared" si="1"/>
        <v>850.44050828571437</v>
      </c>
      <c r="E59">
        <f t="shared" si="8"/>
        <v>495.72581124307089</v>
      </c>
      <c r="F59">
        <f t="shared" si="2"/>
        <v>125822.51629805435</v>
      </c>
      <c r="G59">
        <f t="shared" si="3"/>
        <v>1107316.4256640826</v>
      </c>
      <c r="L59">
        <f>Input!J60</f>
        <v>14.936046571428506</v>
      </c>
      <c r="M59">
        <f t="shared" si="4"/>
        <v>7.6040117142856616</v>
      </c>
      <c r="N59">
        <f t="shared" si="5"/>
        <v>8.6969440630875727</v>
      </c>
      <c r="O59">
        <f t="shared" si="6"/>
        <v>38.926400109586119</v>
      </c>
      <c r="P59">
        <f t="shared" si="7"/>
        <v>60.831733552732153</v>
      </c>
    </row>
    <row r="60" spans="1:16" x14ac:dyDescent="0.25">
      <c r="A60">
        <f>Input!G61</f>
        <v>178</v>
      </c>
      <c r="B60">
        <f t="shared" si="0"/>
        <v>57</v>
      </c>
      <c r="C60" s="4">
        <f>Input!I61</f>
        <v>1842.3579387142856</v>
      </c>
      <c r="D60">
        <f t="shared" si="1"/>
        <v>864.62106428571417</v>
      </c>
      <c r="E60">
        <f t="shared" si="8"/>
        <v>504.4227553063796</v>
      </c>
      <c r="F60">
        <f t="shared" si="2"/>
        <v>129742.82179157218</v>
      </c>
      <c r="G60">
        <f t="shared" si="3"/>
        <v>1089088.6299332292</v>
      </c>
      <c r="L60">
        <f>Input!J61</f>
        <v>14.180555999999797</v>
      </c>
      <c r="M60">
        <f t="shared" si="4"/>
        <v>6.8485211428569528</v>
      </c>
      <c r="N60">
        <f t="shared" si="5"/>
        <v>8.6969440633087007</v>
      </c>
      <c r="O60">
        <f t="shared" si="6"/>
        <v>30.069999872221072</v>
      </c>
      <c r="P60">
        <f t="shared" si="7"/>
        <v>60.831733549282795</v>
      </c>
    </row>
    <row r="61" spans="1:16" x14ac:dyDescent="0.25">
      <c r="A61">
        <f>Input!G62</f>
        <v>179</v>
      </c>
      <c r="B61">
        <f t="shared" si="0"/>
        <v>58</v>
      </c>
      <c r="C61" s="4">
        <f>Input!I62</f>
        <v>1855.9718769999999</v>
      </c>
      <c r="D61">
        <f t="shared" si="1"/>
        <v>878.23500257142848</v>
      </c>
      <c r="E61">
        <f t="shared" si="8"/>
        <v>513.11969936990943</v>
      </c>
      <c r="F61">
        <f t="shared" si="2"/>
        <v>133309.18463193718</v>
      </c>
      <c r="G61">
        <f t="shared" si="3"/>
        <v>1071012.1078739986</v>
      </c>
      <c r="L61">
        <f>Input!J62</f>
        <v>13.613938285714312</v>
      </c>
      <c r="M61">
        <f t="shared" si="4"/>
        <v>6.2819034285714679</v>
      </c>
      <c r="N61">
        <f t="shared" si="5"/>
        <v>8.6969440635298287</v>
      </c>
      <c r="O61">
        <f t="shared" si="6"/>
        <v>24.176832180995589</v>
      </c>
      <c r="P61">
        <f t="shared" si="7"/>
        <v>60.83173354583343</v>
      </c>
    </row>
    <row r="62" spans="1:16" x14ac:dyDescent="0.25">
      <c r="A62">
        <f>Input!G63</f>
        <v>180</v>
      </c>
      <c r="B62">
        <f t="shared" si="0"/>
        <v>59</v>
      </c>
      <c r="C62" s="4">
        <f>Input!I63</f>
        <v>1868.9285385714286</v>
      </c>
      <c r="D62">
        <f t="shared" si="1"/>
        <v>891.19166414285712</v>
      </c>
      <c r="E62">
        <f t="shared" si="8"/>
        <v>521.81664343366037</v>
      </c>
      <c r="F62">
        <f t="shared" si="2"/>
        <v>136437.90592391952</v>
      </c>
      <c r="G62">
        <f t="shared" si="3"/>
        <v>1053086.8594864022</v>
      </c>
      <c r="L62">
        <f>Input!J63</f>
        <v>12.95666157142864</v>
      </c>
      <c r="M62">
        <f t="shared" si="4"/>
        <v>5.624626714285796</v>
      </c>
      <c r="N62">
        <f t="shared" si="5"/>
        <v>8.6969440637509567</v>
      </c>
      <c r="O62">
        <f t="shared" si="6"/>
        <v>18.145193245215772</v>
      </c>
      <c r="P62">
        <f t="shared" si="7"/>
        <v>60.831733542384065</v>
      </c>
    </row>
    <row r="63" spans="1:16" x14ac:dyDescent="0.25">
      <c r="A63">
        <f>Input!G64</f>
        <v>181</v>
      </c>
      <c r="B63">
        <f t="shared" si="0"/>
        <v>60</v>
      </c>
      <c r="C63" s="4">
        <f>Input!I64</f>
        <v>1881.484790142857</v>
      </c>
      <c r="D63">
        <f t="shared" si="1"/>
        <v>903.74791571428557</v>
      </c>
      <c r="E63">
        <f t="shared" si="8"/>
        <v>530.51358749763244</v>
      </c>
      <c r="F63">
        <f t="shared" si="2"/>
        <v>139303.86375933635</v>
      </c>
      <c r="G63">
        <f t="shared" si="3"/>
        <v>1035312.8847704522</v>
      </c>
      <c r="L63">
        <f>Input!J64</f>
        <v>12.556251571428447</v>
      </c>
      <c r="M63">
        <f t="shared" si="4"/>
        <v>5.2242167142856033</v>
      </c>
      <c r="N63">
        <f t="shared" si="5"/>
        <v>8.6969440639720847</v>
      </c>
      <c r="O63">
        <f t="shared" si="6"/>
        <v>14.894254437109042</v>
      </c>
      <c r="P63">
        <f t="shared" si="7"/>
        <v>60.831733538934706</v>
      </c>
    </row>
    <row r="64" spans="1:16" x14ac:dyDescent="0.25">
      <c r="A64">
        <f>Input!G65</f>
        <v>182</v>
      </c>
      <c r="B64">
        <f t="shared" si="0"/>
        <v>61</v>
      </c>
      <c r="C64" s="4">
        <f>Input!I65</f>
        <v>1893.6746288571428</v>
      </c>
      <c r="D64">
        <f t="shared" si="1"/>
        <v>915.93775442857134</v>
      </c>
      <c r="E64">
        <f t="shared" si="8"/>
        <v>539.21053156182563</v>
      </c>
      <c r="F64">
        <f t="shared" si="2"/>
        <v>141923.40044889069</v>
      </c>
      <c r="G64">
        <f t="shared" si="3"/>
        <v>1017690.1837261597</v>
      </c>
      <c r="L64">
        <f>Input!J65</f>
        <v>12.18983871428577</v>
      </c>
      <c r="M64">
        <f t="shared" si="4"/>
        <v>4.8578038571429261</v>
      </c>
      <c r="N64">
        <f t="shared" si="5"/>
        <v>8.6969440641932145</v>
      </c>
      <c r="O64">
        <f t="shared" si="6"/>
        <v>12.200313036645197</v>
      </c>
      <c r="P64">
        <f t="shared" si="7"/>
        <v>60.831733535485313</v>
      </c>
    </row>
    <row r="65" spans="1:16" x14ac:dyDescent="0.25">
      <c r="A65">
        <f>Input!G66</f>
        <v>183</v>
      </c>
      <c r="B65">
        <f t="shared" si="0"/>
        <v>62</v>
      </c>
      <c r="C65" s="4">
        <f>Input!I66</f>
        <v>1906.0004558571429</v>
      </c>
      <c r="D65">
        <f t="shared" si="1"/>
        <v>928.26358142857146</v>
      </c>
      <c r="E65">
        <f t="shared" si="8"/>
        <v>547.90747562623994</v>
      </c>
      <c r="F65">
        <f t="shared" si="2"/>
        <v>144670.76722111439</v>
      </c>
      <c r="G65">
        <f t="shared" si="3"/>
        <v>1000218.7563535364</v>
      </c>
      <c r="L65">
        <f>Input!J66</f>
        <v>12.325827000000118</v>
      </c>
      <c r="M65">
        <f t="shared" si="4"/>
        <v>4.9937921428572736</v>
      </c>
      <c r="N65">
        <f t="shared" si="5"/>
        <v>8.6969440644143425</v>
      </c>
      <c r="O65">
        <f t="shared" si="6"/>
        <v>13.168791360185633</v>
      </c>
      <c r="P65">
        <f t="shared" si="7"/>
        <v>60.831733532035955</v>
      </c>
    </row>
    <row r="66" spans="1:16" x14ac:dyDescent="0.25">
      <c r="A66">
        <f>Input!G67</f>
        <v>184</v>
      </c>
      <c r="B66">
        <f t="shared" si="0"/>
        <v>63</v>
      </c>
      <c r="C66" s="4">
        <f>Input!I67</f>
        <v>1918.5718172857141</v>
      </c>
      <c r="D66">
        <f t="shared" si="1"/>
        <v>940.83494285714266</v>
      </c>
      <c r="E66">
        <f t="shared" si="8"/>
        <v>556.60441969087537</v>
      </c>
      <c r="F66">
        <f t="shared" si="2"/>
        <v>147633.09493262347</v>
      </c>
      <c r="G66">
        <f t="shared" si="3"/>
        <v>982898.60265259363</v>
      </c>
      <c r="L66">
        <f>Input!J67</f>
        <v>12.571361428571208</v>
      </c>
      <c r="M66">
        <f t="shared" si="4"/>
        <v>5.2393265714283643</v>
      </c>
      <c r="N66">
        <f t="shared" si="5"/>
        <v>8.6969440646354705</v>
      </c>
      <c r="O66">
        <f t="shared" si="6"/>
        <v>15.01110990996675</v>
      </c>
      <c r="P66">
        <f t="shared" si="7"/>
        <v>60.831733528586589</v>
      </c>
    </row>
    <row r="67" spans="1:16" x14ac:dyDescent="0.25">
      <c r="A67">
        <f>Input!G68</f>
        <v>185</v>
      </c>
      <c r="B67">
        <f t="shared" si="0"/>
        <v>64</v>
      </c>
      <c r="C67" s="4">
        <f>Input!I68</f>
        <v>1931.4264875714289</v>
      </c>
      <c r="D67">
        <f t="shared" si="1"/>
        <v>953.68961314285741</v>
      </c>
      <c r="E67">
        <f t="shared" si="8"/>
        <v>565.30136375573193</v>
      </c>
      <c r="F67">
        <f t="shared" si="2"/>
        <v>150845.43226199597</v>
      </c>
      <c r="G67">
        <f t="shared" si="3"/>
        <v>965729.72262334311</v>
      </c>
      <c r="L67">
        <f>Input!J68</f>
        <v>12.854670285714747</v>
      </c>
      <c r="M67">
        <f t="shared" si="4"/>
        <v>5.5226354285719026</v>
      </c>
      <c r="N67">
        <f t="shared" si="5"/>
        <v>8.6969440648565985</v>
      </c>
      <c r="O67">
        <f t="shared" si="6"/>
        <v>17.286687327611379</v>
      </c>
      <c r="P67">
        <f t="shared" si="7"/>
        <v>60.831733525137224</v>
      </c>
    </row>
    <row r="68" spans="1:16" x14ac:dyDescent="0.25">
      <c r="A68">
        <f>Input!G69</f>
        <v>186</v>
      </c>
      <c r="B68">
        <f t="shared" ref="B68:B83" si="9">A68-$A$3</f>
        <v>65</v>
      </c>
      <c r="C68" s="4">
        <f>Input!I69</f>
        <v>1945.0555355714284</v>
      </c>
      <c r="D68">
        <f t="shared" ref="D68:D83" si="10">C68-$C$3</f>
        <v>967.31866114285697</v>
      </c>
      <c r="E68">
        <f t="shared" si="8"/>
        <v>573.9983078208096</v>
      </c>
      <c r="F68">
        <f t="shared" ref="F68:F83" si="11">(D68-E68)^2</f>
        <v>154700.90033738018</v>
      </c>
      <c r="G68">
        <f t="shared" ref="G68:G83" si="12">(E68-$H$4)^2</f>
        <v>948712.11626579636</v>
      </c>
      <c r="L68">
        <f>Input!J69</f>
        <v>13.629047999999557</v>
      </c>
      <c r="M68">
        <f t="shared" ref="M68:M83" si="13">L68-$L$3</f>
        <v>6.2970131428567129</v>
      </c>
      <c r="N68">
        <f t="shared" ref="N68:N83" si="14">2*($X$3/PI())*($Z$3/(4*((B68-$Y$3)^2)+$Z$3*$Z$3))</f>
        <v>8.6969440650777265</v>
      </c>
      <c r="O68">
        <f t="shared" ref="O68:O83" si="15">(L68-N68)^2</f>
        <v>24.325649224871402</v>
      </c>
      <c r="P68">
        <f t="shared" ref="P68:P83" si="16">(N68-$Q$4)^2</f>
        <v>60.831733521687866</v>
      </c>
    </row>
    <row r="69" spans="1:16" x14ac:dyDescent="0.25">
      <c r="A69">
        <f>Input!G70</f>
        <v>187</v>
      </c>
      <c r="B69">
        <f t="shared" si="9"/>
        <v>66</v>
      </c>
      <c r="C69" s="4">
        <f>Input!I70</f>
        <v>1959.3607475714284</v>
      </c>
      <c r="D69">
        <f t="shared" si="10"/>
        <v>981.62387314285695</v>
      </c>
      <c r="E69">
        <f t="shared" ref="E69:E83" si="17">N69+E68</f>
        <v>582.69525188610851</v>
      </c>
      <c r="F69">
        <f t="shared" si="11"/>
        <v>159144.04485781025</v>
      </c>
      <c r="G69">
        <f t="shared" si="12"/>
        <v>931845.78357996466</v>
      </c>
      <c r="L69">
        <f>Input!J70</f>
        <v>14.305211999999983</v>
      </c>
      <c r="M69">
        <f t="shared" si="13"/>
        <v>6.9731771428571392</v>
      </c>
      <c r="N69">
        <f t="shared" si="14"/>
        <v>8.6969440652988563</v>
      </c>
      <c r="O69">
        <f t="shared" si="15"/>
        <v>31.452669227396843</v>
      </c>
      <c r="P69">
        <f t="shared" si="16"/>
        <v>60.831733518238472</v>
      </c>
    </row>
    <row r="70" spans="1:16" x14ac:dyDescent="0.25">
      <c r="A70">
        <f>Input!G71</f>
        <v>188</v>
      </c>
      <c r="B70">
        <f t="shared" si="9"/>
        <v>67</v>
      </c>
      <c r="C70" s="4">
        <f>Input!I71</f>
        <v>1974.916296285714</v>
      </c>
      <c r="D70">
        <f t="shared" si="10"/>
        <v>997.17942185714253</v>
      </c>
      <c r="E70">
        <f t="shared" si="17"/>
        <v>591.39219595162854</v>
      </c>
      <c r="F70">
        <f t="shared" si="11"/>
        <v>164663.27270809264</v>
      </c>
      <c r="G70">
        <f t="shared" si="12"/>
        <v>915130.72456585977</v>
      </c>
      <c r="L70">
        <f>Input!J71</f>
        <v>15.555548714285578</v>
      </c>
      <c r="M70">
        <f t="shared" si="13"/>
        <v>8.2235138571427342</v>
      </c>
      <c r="N70">
        <f t="shared" si="14"/>
        <v>8.6969440655199843</v>
      </c>
      <c r="O70">
        <f t="shared" si="15"/>
        <v>47.040457728069015</v>
      </c>
      <c r="P70">
        <f t="shared" si="16"/>
        <v>60.831733514789114</v>
      </c>
    </row>
    <row r="71" spans="1:16" x14ac:dyDescent="0.25">
      <c r="A71">
        <f>Input!G72</f>
        <v>189</v>
      </c>
      <c r="B71">
        <f t="shared" si="9"/>
        <v>68</v>
      </c>
      <c r="C71" s="4">
        <f>Input!I72</f>
        <v>1991.0875697142858</v>
      </c>
      <c r="D71">
        <f t="shared" si="10"/>
        <v>1013.3506952857143</v>
      </c>
      <c r="E71">
        <f t="shared" si="17"/>
        <v>600.08914001736969</v>
      </c>
      <c r="F71">
        <f t="shared" si="11"/>
        <v>170785.11306281105</v>
      </c>
      <c r="G71">
        <f t="shared" si="12"/>
        <v>898566.93922349322</v>
      </c>
      <c r="L71">
        <f>Input!J72</f>
        <v>16.171273428571794</v>
      </c>
      <c r="M71">
        <f t="shared" si="13"/>
        <v>8.8392385714289503</v>
      </c>
      <c r="N71">
        <f t="shared" si="14"/>
        <v>8.6969440657411106</v>
      </c>
      <c r="O71">
        <f t="shared" si="15"/>
        <v>55.865599424072933</v>
      </c>
      <c r="P71">
        <f t="shared" si="16"/>
        <v>60.831733511339777</v>
      </c>
    </row>
    <row r="72" spans="1:16" x14ac:dyDescent="0.25">
      <c r="A72">
        <f>Input!G73</f>
        <v>190</v>
      </c>
      <c r="B72">
        <f t="shared" si="9"/>
        <v>69</v>
      </c>
      <c r="C72" s="4">
        <f>Input!I73</f>
        <v>2008.7660467142855</v>
      </c>
      <c r="D72">
        <f t="shared" si="10"/>
        <v>1031.0291722857141</v>
      </c>
      <c r="E72">
        <f t="shared" si="17"/>
        <v>608.78608408333196</v>
      </c>
      <c r="F72">
        <f t="shared" si="11"/>
        <v>178289.22553468469</v>
      </c>
      <c r="G72">
        <f t="shared" si="12"/>
        <v>882154.42755287664</v>
      </c>
      <c r="L72">
        <f>Input!J73</f>
        <v>17.678476999999702</v>
      </c>
      <c r="M72">
        <f t="shared" si="13"/>
        <v>10.346442142856858</v>
      </c>
      <c r="N72">
        <f t="shared" si="14"/>
        <v>8.6969440659622403</v>
      </c>
      <c r="O72">
        <f t="shared" si="15"/>
        <v>80.667933845199585</v>
      </c>
      <c r="P72">
        <f t="shared" si="16"/>
        <v>60.831733507890384</v>
      </c>
    </row>
    <row r="73" spans="1:16" x14ac:dyDescent="0.25">
      <c r="A73">
        <f>Input!G74</f>
        <v>191</v>
      </c>
      <c r="B73">
        <f t="shared" si="9"/>
        <v>70</v>
      </c>
      <c r="C73" s="4">
        <f>Input!I74</f>
        <v>2027.985724142857</v>
      </c>
      <c r="D73">
        <f t="shared" si="10"/>
        <v>1050.2488497142854</v>
      </c>
      <c r="E73">
        <f t="shared" si="17"/>
        <v>617.48302814951535</v>
      </c>
      <c r="F73">
        <f t="shared" si="11"/>
        <v>187286.25631463036</v>
      </c>
      <c r="G73">
        <f t="shared" si="12"/>
        <v>865893.18955402134</v>
      </c>
      <c r="L73">
        <f>Input!J74</f>
        <v>19.219677428571458</v>
      </c>
      <c r="M73">
        <f t="shared" si="13"/>
        <v>11.887642571428614</v>
      </c>
      <c r="N73">
        <f t="shared" si="14"/>
        <v>8.6969440661833683</v>
      </c>
      <c r="O73">
        <f t="shared" si="15"/>
        <v>110.72791741591536</v>
      </c>
      <c r="P73">
        <f t="shared" si="16"/>
        <v>60.831733504441026</v>
      </c>
    </row>
    <row r="74" spans="1:16" x14ac:dyDescent="0.25">
      <c r="A74">
        <f>Input!G75</f>
        <v>192</v>
      </c>
      <c r="B74">
        <f t="shared" si="9"/>
        <v>71</v>
      </c>
      <c r="C74" s="4">
        <f>Input!I75</f>
        <v>2048.6068364285716</v>
      </c>
      <c r="D74">
        <f t="shared" si="10"/>
        <v>1070.8699620000002</v>
      </c>
      <c r="E74">
        <f t="shared" si="17"/>
        <v>626.17997221591986</v>
      </c>
      <c r="F74">
        <f t="shared" si="11"/>
        <v>197749.18701416548</v>
      </c>
      <c r="G74">
        <f t="shared" si="12"/>
        <v>849783.22522693907</v>
      </c>
      <c r="L74">
        <f>Input!J75</f>
        <v>20.621112285714617</v>
      </c>
      <c r="M74">
        <f t="shared" si="13"/>
        <v>13.289077428571773</v>
      </c>
      <c r="N74">
        <f t="shared" si="14"/>
        <v>8.6969440664044964</v>
      </c>
      <c r="O74">
        <f t="shared" si="15"/>
        <v>142.18578772240548</v>
      </c>
      <c r="P74">
        <f t="shared" si="16"/>
        <v>60.83173350099166</v>
      </c>
    </row>
    <row r="75" spans="1:16" x14ac:dyDescent="0.25">
      <c r="A75">
        <f>Input!G76</f>
        <v>193</v>
      </c>
      <c r="B75">
        <f t="shared" si="9"/>
        <v>72</v>
      </c>
      <c r="C75" s="4">
        <f>Input!I76</f>
        <v>2069.6283587142857</v>
      </c>
      <c r="D75">
        <f t="shared" si="10"/>
        <v>1091.8914842857143</v>
      </c>
      <c r="E75">
        <f t="shared" si="17"/>
        <v>634.87691628254549</v>
      </c>
      <c r="F75">
        <f t="shared" si="11"/>
        <v>208862.31536712305</v>
      </c>
      <c r="G75">
        <f t="shared" si="12"/>
        <v>833824.53457164136</v>
      </c>
      <c r="L75">
        <f>Input!J76</f>
        <v>21.021522285714127</v>
      </c>
      <c r="M75">
        <f t="shared" si="13"/>
        <v>13.689487428571283</v>
      </c>
      <c r="N75">
        <f t="shared" si="14"/>
        <v>8.6969440666256261</v>
      </c>
      <c r="O75">
        <f t="shared" si="15"/>
        <v>151.89522827843069</v>
      </c>
      <c r="P75">
        <f t="shared" si="16"/>
        <v>60.831733497542274</v>
      </c>
    </row>
    <row r="76" spans="1:16" x14ac:dyDescent="0.25">
      <c r="A76">
        <f>Input!G77</f>
        <v>194</v>
      </c>
      <c r="B76">
        <f t="shared" si="9"/>
        <v>73</v>
      </c>
      <c r="C76" s="4">
        <f>Input!I77</f>
        <v>2092.0626481428571</v>
      </c>
      <c r="D76">
        <f t="shared" si="10"/>
        <v>1114.3257737142858</v>
      </c>
      <c r="E76">
        <f t="shared" si="17"/>
        <v>643.57386034939225</v>
      </c>
      <c r="F76">
        <f t="shared" si="11"/>
        <v>221607.36393670822</v>
      </c>
      <c r="G76">
        <f t="shared" si="12"/>
        <v>818017.11758813972</v>
      </c>
      <c r="L76">
        <f>Input!J77</f>
        <v>22.434289428571446</v>
      </c>
      <c r="M76">
        <f t="shared" si="13"/>
        <v>15.102254571428603</v>
      </c>
      <c r="N76">
        <f t="shared" si="14"/>
        <v>8.6969440668467524</v>
      </c>
      <c r="O76">
        <f t="shared" si="15"/>
        <v>188.71465758729897</v>
      </c>
      <c r="P76">
        <f t="shared" si="16"/>
        <v>60.831733494092937</v>
      </c>
    </row>
    <row r="77" spans="1:16" x14ac:dyDescent="0.25">
      <c r="A77">
        <f>Input!G78</f>
        <v>195</v>
      </c>
      <c r="B77">
        <f t="shared" si="9"/>
        <v>74</v>
      </c>
      <c r="C77" s="4">
        <f>Input!I78</f>
        <v>2115.6263957142855</v>
      </c>
      <c r="D77">
        <f t="shared" si="10"/>
        <v>1137.8895212857142</v>
      </c>
      <c r="E77">
        <f t="shared" si="17"/>
        <v>652.27080441646012</v>
      </c>
      <c r="F77">
        <f t="shared" si="11"/>
        <v>235825.53817374073</v>
      </c>
      <c r="G77">
        <f t="shared" si="12"/>
        <v>802360.97427644557</v>
      </c>
      <c r="L77">
        <f>Input!J78</f>
        <v>23.563747571428394</v>
      </c>
      <c r="M77">
        <f t="shared" si="13"/>
        <v>16.23171271428555</v>
      </c>
      <c r="N77">
        <f t="shared" si="14"/>
        <v>8.6969440670678804</v>
      </c>
      <c r="O77">
        <f t="shared" si="15"/>
        <v>221.02184643726605</v>
      </c>
      <c r="P77">
        <f t="shared" si="16"/>
        <v>60.831733490643572</v>
      </c>
    </row>
    <row r="78" spans="1:16" x14ac:dyDescent="0.25">
      <c r="A78">
        <f>Input!G79</f>
        <v>196</v>
      </c>
      <c r="B78">
        <f t="shared" si="9"/>
        <v>75</v>
      </c>
      <c r="C78" s="4">
        <f>Input!I79</f>
        <v>2142.3254287142854</v>
      </c>
      <c r="D78">
        <f t="shared" si="10"/>
        <v>1164.5885542857141</v>
      </c>
      <c r="E78">
        <f t="shared" si="17"/>
        <v>660.96774848374912</v>
      </c>
      <c r="F78">
        <f t="shared" si="11"/>
        <v>253633.91603662047</v>
      </c>
      <c r="G78">
        <f t="shared" si="12"/>
        <v>786856.10463657067</v>
      </c>
      <c r="L78">
        <f>Input!J79</f>
        <v>26.699032999999872</v>
      </c>
      <c r="M78">
        <f t="shared" si="13"/>
        <v>19.366998142857028</v>
      </c>
      <c r="N78">
        <f t="shared" si="14"/>
        <v>8.6969440672890101</v>
      </c>
      <c r="O78">
        <f t="shared" si="15"/>
        <v>324.07520594123088</v>
      </c>
      <c r="P78">
        <f t="shared" si="16"/>
        <v>60.831733487194185</v>
      </c>
    </row>
    <row r="79" spans="1:16" x14ac:dyDescent="0.25">
      <c r="A79">
        <f>Input!G80</f>
        <v>197</v>
      </c>
      <c r="B79">
        <f t="shared" si="9"/>
        <v>76</v>
      </c>
      <c r="C79" s="4">
        <f>Input!I80</f>
        <v>2171.2229389999998</v>
      </c>
      <c r="D79">
        <f t="shared" si="10"/>
        <v>1193.4860645714284</v>
      </c>
      <c r="E79">
        <f t="shared" si="17"/>
        <v>669.66469255125924</v>
      </c>
      <c r="F79">
        <f t="shared" si="11"/>
        <v>274388.8297850925</v>
      </c>
      <c r="G79">
        <f t="shared" si="12"/>
        <v>771502.50866852631</v>
      </c>
      <c r="L79">
        <f>Input!J80</f>
        <v>28.897510285714361</v>
      </c>
      <c r="M79">
        <f t="shared" si="13"/>
        <v>21.565475428571517</v>
      </c>
      <c r="N79">
        <f t="shared" si="14"/>
        <v>8.6969440675101382</v>
      </c>
      <c r="O79">
        <f t="shared" si="15"/>
        <v>408.06287553605364</v>
      </c>
      <c r="P79">
        <f t="shared" si="16"/>
        <v>60.83173348374482</v>
      </c>
    </row>
    <row r="80" spans="1:16" x14ac:dyDescent="0.25">
      <c r="A80">
        <f>Input!G81</f>
        <v>198</v>
      </c>
      <c r="B80">
        <f t="shared" si="9"/>
        <v>77</v>
      </c>
      <c r="C80" s="4">
        <f>Input!I81</f>
        <v>2201.7825282857143</v>
      </c>
      <c r="D80">
        <f t="shared" si="10"/>
        <v>1224.045653857143</v>
      </c>
      <c r="E80">
        <f t="shared" si="17"/>
        <v>678.36163661899047</v>
      </c>
      <c r="F80">
        <f t="shared" si="11"/>
        <v>297771.04666916828</v>
      </c>
      <c r="G80">
        <f t="shared" si="12"/>
        <v>756300.18637232413</v>
      </c>
      <c r="L80">
        <f>Input!J81</f>
        <v>30.559589285714537</v>
      </c>
      <c r="M80">
        <f t="shared" si="13"/>
        <v>23.227554428571693</v>
      </c>
      <c r="N80">
        <f t="shared" si="14"/>
        <v>8.6969440677312662</v>
      </c>
      <c r="O80">
        <f t="shared" si="15"/>
        <v>477.97525592740681</v>
      </c>
      <c r="P80">
        <f t="shared" si="16"/>
        <v>60.831733480295455</v>
      </c>
    </row>
    <row r="81" spans="1:16" x14ac:dyDescent="0.25">
      <c r="A81">
        <f>Input!G82</f>
        <v>199</v>
      </c>
      <c r="B81">
        <f t="shared" si="9"/>
        <v>78</v>
      </c>
      <c r="C81" s="4">
        <f>Input!I82</f>
        <v>2234.449936142857</v>
      </c>
      <c r="D81">
        <f t="shared" si="10"/>
        <v>1256.7130617142857</v>
      </c>
      <c r="E81">
        <f t="shared" si="17"/>
        <v>687.05858068694283</v>
      </c>
      <c r="F81">
        <f t="shared" si="11"/>
        <v>324506.22775453131</v>
      </c>
      <c r="G81">
        <f t="shared" si="12"/>
        <v>741249.13774797576</v>
      </c>
      <c r="L81">
        <f>Input!J82</f>
        <v>32.667407857142734</v>
      </c>
      <c r="M81">
        <f t="shared" si="13"/>
        <v>25.33537299999989</v>
      </c>
      <c r="N81">
        <f t="shared" si="14"/>
        <v>8.6969440679523942</v>
      </c>
      <c r="O81">
        <f t="shared" si="15"/>
        <v>574.58313426888537</v>
      </c>
      <c r="P81">
        <f t="shared" si="16"/>
        <v>60.831733476846097</v>
      </c>
    </row>
    <row r="82" spans="1:16" x14ac:dyDescent="0.25">
      <c r="A82">
        <f>Input!G83</f>
        <v>200</v>
      </c>
      <c r="B82">
        <f t="shared" si="9"/>
        <v>79</v>
      </c>
      <c r="C82" s="4">
        <f>Input!I83</f>
        <v>2269.4404770000001</v>
      </c>
      <c r="D82">
        <f t="shared" si="10"/>
        <v>1291.7036025714287</v>
      </c>
      <c r="E82">
        <f t="shared" si="17"/>
        <v>695.75552475511631</v>
      </c>
      <c r="F82">
        <f t="shared" si="11"/>
        <v>355154.11145295756</v>
      </c>
      <c r="G82">
        <f t="shared" si="12"/>
        <v>726349.36279549275</v>
      </c>
      <c r="L82">
        <f>Input!J83</f>
        <v>34.99054085714306</v>
      </c>
      <c r="M82">
        <f t="shared" si="13"/>
        <v>27.658506000000216</v>
      </c>
      <c r="N82">
        <f t="shared" si="14"/>
        <v>8.6969440681735222</v>
      </c>
      <c r="O82">
        <f t="shared" si="15"/>
        <v>691.35323210090917</v>
      </c>
      <c r="P82">
        <f t="shared" si="16"/>
        <v>60.831733473396731</v>
      </c>
    </row>
    <row r="83" spans="1:16" x14ac:dyDescent="0.25">
      <c r="A83">
        <f>Input!G84</f>
        <v>201</v>
      </c>
      <c r="B83">
        <f t="shared" si="9"/>
        <v>80</v>
      </c>
      <c r="C83" s="4">
        <f>Input!I84</f>
        <v>2306.6143852857144</v>
      </c>
      <c r="D83">
        <f t="shared" si="10"/>
        <v>1328.8775108571431</v>
      </c>
      <c r="E83">
        <f t="shared" si="17"/>
        <v>704.45246882351091</v>
      </c>
      <c r="F83">
        <f t="shared" si="11"/>
        <v>389906.63311870332</v>
      </c>
      <c r="G83">
        <f t="shared" si="12"/>
        <v>711600.86151488638</v>
      </c>
      <c r="L83">
        <f>Input!J84</f>
        <v>37.173908285714333</v>
      </c>
      <c r="M83">
        <f t="shared" si="13"/>
        <v>29.841873428571489</v>
      </c>
      <c r="N83">
        <f t="shared" si="14"/>
        <v>8.6969440683946502</v>
      </c>
      <c r="O83">
        <f t="shared" si="15"/>
        <v>810.93749103450557</v>
      </c>
      <c r="P83">
        <f t="shared" si="16"/>
        <v>60.831733469947373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I1" zoomScale="89" zoomScaleNormal="89" workbookViewId="0">
      <selection activeCell="S12" sqref="S12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121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977.73687442857147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3440674.7416634629</v>
      </c>
      <c r="J3" s="2" t="s">
        <v>11</v>
      </c>
      <c r="K3" s="23">
        <f>SUM(H3:H167)</f>
        <v>29419.79627369302</v>
      </c>
      <c r="L3">
        <f>1-(K3/K5)</f>
        <v>0.99979845500600872</v>
      </c>
      <c r="N3">
        <f>Input!J4</f>
        <v>7.332034857142844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1161.4124385400914</v>
      </c>
      <c r="S3" s="1" t="s">
        <v>11</v>
      </c>
      <c r="T3" s="23">
        <f>SUM(Q3:Q167)</f>
        <v>2267.3149167586616</v>
      </c>
      <c r="U3" s="5">
        <f>1-(T3/T5)</f>
        <v>0.96460260915247165</v>
      </c>
      <c r="X3">
        <f>COUNT(B3:B500)</f>
        <v>81</v>
      </c>
      <c r="Z3">
        <v>2692.2744202146878</v>
      </c>
      <c r="AA3">
        <v>9.0855920990476E-3</v>
      </c>
      <c r="AB3">
        <v>1.4614150771957048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122</v>
      </c>
      <c r="B4">
        <f t="shared" ref="B4:B67" si="0">A4-$A$3</f>
        <v>1</v>
      </c>
      <c r="C4">
        <f t="shared" ref="C4:C67" si="1">B4*$AA$3</f>
        <v>9.0855920990476E-3</v>
      </c>
      <c r="D4">
        <f t="shared" ref="D4:D67" si="2">POWER(C4,$AB$3)</f>
        <v>1.0382612258710562E-3</v>
      </c>
      <c r="E4" s="4">
        <f>Input!I5</f>
        <v>985.42398985714283</v>
      </c>
      <c r="F4">
        <f t="shared" ref="F4:F67" si="3">E4-$E$3</f>
        <v>7.6871154285713601</v>
      </c>
      <c r="G4">
        <f t="shared" ref="G4:G67" si="4">$Z$3*(1-EXP(-1*D4))</f>
        <v>2.7938335244272361</v>
      </c>
      <c r="H4">
        <f t="shared" ref="H4:H67" si="5">(F4-G4)^2</f>
        <v>23.944207793424344</v>
      </c>
      <c r="I4">
        <f t="shared" ref="I4:I67" si="6">(G4-$J$4)^2</f>
        <v>3430317.9523345088</v>
      </c>
      <c r="J4">
        <f>AVERAGE(E3:E167)</f>
        <v>1854.9055883422916</v>
      </c>
      <c r="K4" t="s">
        <v>5</v>
      </c>
      <c r="L4" t="s">
        <v>6</v>
      </c>
      <c r="N4">
        <f>Input!J5</f>
        <v>7.6871154285713601</v>
      </c>
      <c r="O4">
        <f t="shared" ref="O4:O67" si="7">N4-$N$3</f>
        <v>0.35508057142851612</v>
      </c>
      <c r="P4">
        <f t="shared" ref="P4:P67" si="8">POWER(C4,$AB$3)*EXP(-D4)*$Z$3*$AA$3*$AB$3</f>
        <v>3.7076767871724363E-2</v>
      </c>
      <c r="Q4">
        <f t="shared" ref="Q4:Q67" si="9">(O4-P4)^2</f>
        <v>0.10112641907658659</v>
      </c>
      <c r="R4">
        <f t="shared" ref="R4:R67" si="10">(P4-$S$4)^2</f>
        <v>1158.8866976767449</v>
      </c>
      <c r="S4">
        <f>AVERAGE(N3:N167)</f>
        <v>34.079501735502113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123</v>
      </c>
      <c r="B5">
        <f t="shared" si="0"/>
        <v>2</v>
      </c>
      <c r="C5">
        <f t="shared" si="1"/>
        <v>1.81711841980952E-2</v>
      </c>
      <c r="D5">
        <f t="shared" si="2"/>
        <v>2.8591465069665025E-3</v>
      </c>
      <c r="E5" s="4">
        <f>Input!I6</f>
        <v>993.14887985714279</v>
      </c>
      <c r="F5">
        <f t="shared" si="3"/>
        <v>15.412005428571319</v>
      </c>
      <c r="G5">
        <f t="shared" si="4"/>
        <v>7.6866131913994229</v>
      </c>
      <c r="H5">
        <f t="shared" si="5"/>
        <v>59.681685218155799</v>
      </c>
      <c r="I5">
        <f t="shared" si="6"/>
        <v>3412217.9421575125</v>
      </c>
      <c r="K5">
        <f>SUM(I3:I167)</f>
        <v>145971357.02102327</v>
      </c>
      <c r="L5" s="5">
        <f>1-((1-L3)*(X3-1)/(X3-1-1))</f>
        <v>0.9997959038035531</v>
      </c>
      <c r="N5">
        <f>Input!J6</f>
        <v>7.7248899999999594</v>
      </c>
      <c r="O5">
        <f t="shared" si="7"/>
        <v>0.39285514285711542</v>
      </c>
      <c r="P5">
        <f t="shared" si="8"/>
        <v>0.1019156413650555</v>
      </c>
      <c r="Q5">
        <f t="shared" si="9"/>
        <v>8.4645793528448351E-2</v>
      </c>
      <c r="R5">
        <f t="shared" si="10"/>
        <v>1154.4763567844961</v>
      </c>
      <c r="T5">
        <f>SUM(R3:R167)</f>
        <v>64053.165006566509</v>
      </c>
      <c r="U5" s="5">
        <f>1-((1-U3)*(X3-1)/(X3-1-1))</f>
        <v>0.9641545409138953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124</v>
      </c>
      <c r="B6">
        <f t="shared" si="0"/>
        <v>3</v>
      </c>
      <c r="C6">
        <f t="shared" si="1"/>
        <v>2.72567762971428E-2</v>
      </c>
      <c r="D6">
        <f t="shared" si="2"/>
        <v>5.1710511156331639E-3</v>
      </c>
      <c r="E6" s="4">
        <f>Input!I7</f>
        <v>1000.8246629999998</v>
      </c>
      <c r="F6">
        <f t="shared" si="3"/>
        <v>23.087788571428291</v>
      </c>
      <c r="G6">
        <f t="shared" si="4"/>
        <v>13.885955209895306</v>
      </c>
      <c r="H6">
        <f t="shared" si="5"/>
        <v>84.673737213421447</v>
      </c>
      <c r="I6">
        <f t="shared" si="6"/>
        <v>3389353.2895789435</v>
      </c>
      <c r="N6">
        <f>Input!J7</f>
        <v>7.6757831428569716</v>
      </c>
      <c r="O6">
        <f t="shared" si="7"/>
        <v>0.34374828571412763</v>
      </c>
      <c r="P6">
        <f t="shared" si="8"/>
        <v>0.18389893553470874</v>
      </c>
      <c r="Q6">
        <f t="shared" si="9"/>
        <v>2.5551814752782488E-2</v>
      </c>
      <c r="R6">
        <f t="shared" si="10"/>
        <v>1148.9118891731582</v>
      </c>
      <c r="X6" s="19" t="s">
        <v>17</v>
      </c>
      <c r="Y6" s="25">
        <f>SQRT((U5-L5)^2)</f>
        <v>3.5641362889657802E-2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125</v>
      </c>
      <c r="B7">
        <f t="shared" si="0"/>
        <v>4</v>
      </c>
      <c r="C7">
        <f t="shared" si="1"/>
        <v>3.63423683961904E-2</v>
      </c>
      <c r="D7">
        <f t="shared" si="2"/>
        <v>7.8734701292928581E-3</v>
      </c>
      <c r="E7" s="4">
        <f>Input!I8</f>
        <v>1008.7686452857142</v>
      </c>
      <c r="F7">
        <f t="shared" si="3"/>
        <v>31.03177085714276</v>
      </c>
      <c r="G7">
        <f t="shared" si="4"/>
        <v>21.114311700584238</v>
      </c>
      <c r="H7">
        <f t="shared" si="5"/>
        <v>98.355996122006459</v>
      </c>
      <c r="I7">
        <f t="shared" si="6"/>
        <v>3362790.4462872227</v>
      </c>
      <c r="N7">
        <f>Input!J8</f>
        <v>7.9439822857144691</v>
      </c>
      <c r="O7">
        <f t="shared" si="7"/>
        <v>0.6119474285716251</v>
      </c>
      <c r="P7">
        <f t="shared" si="8"/>
        <v>0.27924983369752465</v>
      </c>
      <c r="Q7">
        <f t="shared" si="9"/>
        <v>0.11068768963501106</v>
      </c>
      <c r="R7">
        <f t="shared" si="10"/>
        <v>1142.4570286254445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126</v>
      </c>
      <c r="B8">
        <f t="shared" si="0"/>
        <v>5</v>
      </c>
      <c r="C8">
        <f t="shared" si="1"/>
        <v>4.5427960495238E-2</v>
      </c>
      <c r="D8">
        <f t="shared" si="2"/>
        <v>1.0909175747552418E-2</v>
      </c>
      <c r="E8" s="4">
        <f>Input!I9</f>
        <v>1017.0450434285714</v>
      </c>
      <c r="F8">
        <f t="shared" si="3"/>
        <v>39.308168999999907</v>
      </c>
      <c r="G8">
        <f t="shared" si="4"/>
        <v>29.210871844886192</v>
      </c>
      <c r="H8">
        <f t="shared" si="5"/>
        <v>101.95540983866752</v>
      </c>
      <c r="I8">
        <f t="shared" si="6"/>
        <v>3333161.1978465412</v>
      </c>
      <c r="N8">
        <f>Input!J9</f>
        <v>8.2763981428571469</v>
      </c>
      <c r="O8">
        <f t="shared" si="7"/>
        <v>0.94436328571430295</v>
      </c>
      <c r="P8">
        <f t="shared" si="8"/>
        <v>0.38574498367195392</v>
      </c>
      <c r="Q8">
        <f t="shared" si="9"/>
        <v>0.312054407376677</v>
      </c>
      <c r="R8">
        <f t="shared" si="10"/>
        <v>1135.2692440515004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127</v>
      </c>
      <c r="B9">
        <f t="shared" si="0"/>
        <v>6</v>
      </c>
      <c r="C9">
        <f t="shared" si="1"/>
        <v>5.45135525942856E-2</v>
      </c>
      <c r="D9">
        <f t="shared" si="2"/>
        <v>1.4239954614701129E-2</v>
      </c>
      <c r="E9" s="4">
        <f>Input!I10</f>
        <v>1025.449874857143</v>
      </c>
      <c r="F9">
        <f t="shared" si="3"/>
        <v>47.71300042857149</v>
      </c>
      <c r="G9">
        <f t="shared" si="4"/>
        <v>38.066191890428897</v>
      </c>
      <c r="H9">
        <f t="shared" si="5"/>
        <v>93.060914971580843</v>
      </c>
      <c r="I9">
        <f t="shared" si="6"/>
        <v>3300905.3924995689</v>
      </c>
      <c r="N9">
        <f>Input!J10</f>
        <v>8.4048314285715833</v>
      </c>
      <c r="O9">
        <f t="shared" si="7"/>
        <v>1.0727965714287393</v>
      </c>
      <c r="P9">
        <f t="shared" si="8"/>
        <v>0.50184594001849947</v>
      </c>
      <c r="Q9">
        <f t="shared" si="9"/>
        <v>0.32598462350775154</v>
      </c>
      <c r="R9">
        <f t="shared" si="10"/>
        <v>1127.4589687199743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128</v>
      </c>
      <c r="B10">
        <f t="shared" si="0"/>
        <v>7</v>
      </c>
      <c r="C10">
        <f t="shared" si="1"/>
        <v>6.3599144693333193E-2</v>
      </c>
      <c r="D10">
        <f t="shared" si="2"/>
        <v>1.7837979187068878E-2</v>
      </c>
      <c r="E10" s="4">
        <f>Input!I11</f>
        <v>1033.809376857143</v>
      </c>
      <c r="F10">
        <f t="shared" si="3"/>
        <v>56.072502428571511</v>
      </c>
      <c r="G10">
        <f t="shared" si="4"/>
        <v>47.598938503773255</v>
      </c>
      <c r="H10">
        <f t="shared" si="5"/>
        <v>71.801285587642425</v>
      </c>
      <c r="I10">
        <f t="shared" si="6"/>
        <v>3266357.3265505284</v>
      </c>
      <c r="N10">
        <f>Input!J11</f>
        <v>8.3595020000000204</v>
      </c>
      <c r="O10">
        <f t="shared" si="7"/>
        <v>1.0274671428571764</v>
      </c>
      <c r="P10">
        <f t="shared" si="8"/>
        <v>0.6263900645026943</v>
      </c>
      <c r="Q10">
        <f t="shared" si="9"/>
        <v>0.1608628227813674</v>
      </c>
      <c r="R10">
        <f t="shared" si="10"/>
        <v>1119.1106804723577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129</v>
      </c>
      <c r="B11">
        <f t="shared" si="0"/>
        <v>8</v>
      </c>
      <c r="C11">
        <f t="shared" si="1"/>
        <v>7.26847367923808E-2</v>
      </c>
      <c r="D11">
        <f t="shared" si="2"/>
        <v>2.1681831177877892E-2</v>
      </c>
      <c r="E11" s="4">
        <f>Input!I12</f>
        <v>1042.0933298571429</v>
      </c>
      <c r="F11">
        <f t="shared" si="3"/>
        <v>64.356455428571394</v>
      </c>
      <c r="G11">
        <f t="shared" si="4"/>
        <v>57.745166826514726</v>
      </c>
      <c r="H11">
        <f t="shared" si="5"/>
        <v>43.709136979684409</v>
      </c>
      <c r="I11">
        <f t="shared" si="6"/>
        <v>3229785.5806627646</v>
      </c>
      <c r="N11">
        <f>Input!J12</f>
        <v>8.2839529999998831</v>
      </c>
      <c r="O11">
        <f t="shared" si="7"/>
        <v>0.95191814285703913</v>
      </c>
      <c r="P11">
        <f t="shared" si="8"/>
        <v>0.75844798610273345</v>
      </c>
      <c r="Q11">
        <f t="shared" si="9"/>
        <v>3.7430701554535609E-2</v>
      </c>
      <c r="R11">
        <f t="shared" si="10"/>
        <v>1110.2926229703626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130</v>
      </c>
      <c r="B12">
        <f t="shared" si="0"/>
        <v>9</v>
      </c>
      <c r="C12">
        <f t="shared" si="1"/>
        <v>8.1770328891428407E-2</v>
      </c>
      <c r="D12">
        <f t="shared" si="2"/>
        <v>2.5754375656335902E-2</v>
      </c>
      <c r="E12" s="4">
        <f>Input!I13</f>
        <v>1050.8759065714287</v>
      </c>
      <c r="F12">
        <f t="shared" si="3"/>
        <v>73.139032142857218</v>
      </c>
      <c r="G12">
        <f t="shared" si="4"/>
        <v>68.452586370471991</v>
      </c>
      <c r="H12">
        <f t="shared" si="5"/>
        <v>21.962773977507364</v>
      </c>
      <c r="I12">
        <f t="shared" si="6"/>
        <v>3191414.3282541255</v>
      </c>
      <c r="N12">
        <f>Input!J13</f>
        <v>8.782576714285824</v>
      </c>
      <c r="O12">
        <f t="shared" si="7"/>
        <v>1.45054185714298</v>
      </c>
      <c r="P12">
        <f t="shared" si="8"/>
        <v>0.89724735436707803</v>
      </c>
      <c r="Q12">
        <f t="shared" si="9"/>
        <v>0.30613480680203259</v>
      </c>
      <c r="R12">
        <f t="shared" si="10"/>
        <v>1101.0620058143554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131</v>
      </c>
      <c r="B13">
        <f t="shared" si="0"/>
        <v>10</v>
      </c>
      <c r="C13">
        <f t="shared" si="1"/>
        <v>9.0855920990476E-2</v>
      </c>
      <c r="D13">
        <f t="shared" si="2"/>
        <v>3.0041506853278045E-2</v>
      </c>
      <c r="E13" s="4">
        <f>Input!I14</f>
        <v>1060.0966677142858</v>
      </c>
      <c r="F13">
        <f t="shared" si="3"/>
        <v>82.359793285714318</v>
      </c>
      <c r="G13">
        <f t="shared" si="4"/>
        <v>79.677176971441611</v>
      </c>
      <c r="H13">
        <f t="shared" si="5"/>
        <v>7.1964302896020822</v>
      </c>
      <c r="I13">
        <f t="shared" si="6"/>
        <v>3151435.9125382714</v>
      </c>
      <c r="N13">
        <f>Input!J14</f>
        <v>9.2207611428570999</v>
      </c>
      <c r="O13">
        <f t="shared" si="7"/>
        <v>1.8887262857142559</v>
      </c>
      <c r="P13">
        <f t="shared" si="8"/>
        <v>1.0421278341850948</v>
      </c>
      <c r="Q13">
        <f t="shared" si="9"/>
        <v>0.71672893813157335</v>
      </c>
      <c r="R13">
        <f t="shared" si="10"/>
        <v>1091.4680742954229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132</v>
      </c>
      <c r="B14">
        <f t="shared" si="0"/>
        <v>11</v>
      </c>
      <c r="C14">
        <f t="shared" si="1"/>
        <v>9.9941513089523593E-2</v>
      </c>
      <c r="D14">
        <f t="shared" si="2"/>
        <v>3.4531353933091424E-2</v>
      </c>
      <c r="E14" s="4">
        <f>Input!I15</f>
        <v>1069.6385122857143</v>
      </c>
      <c r="F14">
        <f t="shared" si="3"/>
        <v>91.901637857142873</v>
      </c>
      <c r="G14">
        <f t="shared" si="4"/>
        <v>91.381045124371028</v>
      </c>
      <c r="H14">
        <f t="shared" si="5"/>
        <v>0.27101679341485824</v>
      </c>
      <c r="I14">
        <f t="shared" si="6"/>
        <v>3110018.8145319754</v>
      </c>
      <c r="N14">
        <f>Input!J15</f>
        <v>9.5418445714285554</v>
      </c>
      <c r="O14">
        <f t="shared" si="7"/>
        <v>2.2098097142857114</v>
      </c>
      <c r="P14">
        <f t="shared" si="8"/>
        <v>1.192512593202899</v>
      </c>
      <c r="Q14">
        <f t="shared" si="9"/>
        <v>1.0348934325633781</v>
      </c>
      <c r="R14">
        <f t="shared" si="10"/>
        <v>1081.5540548457063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133</v>
      </c>
      <c r="B15">
        <f t="shared" si="0"/>
        <v>12</v>
      </c>
      <c r="C15">
        <f t="shared" si="1"/>
        <v>0.1090271051885712</v>
      </c>
      <c r="D15">
        <f t="shared" si="2"/>
        <v>3.9213750337085802E-2</v>
      </c>
      <c r="E15" s="4">
        <f>Input!I16</f>
        <v>1079.5769892857143</v>
      </c>
      <c r="F15">
        <f t="shared" si="3"/>
        <v>101.84011485714279</v>
      </c>
      <c r="G15">
        <f t="shared" si="4"/>
        <v>103.53099128018236</v>
      </c>
      <c r="H15">
        <f t="shared" si="5"/>
        <v>2.8590630779910873</v>
      </c>
      <c r="I15">
        <f t="shared" si="6"/>
        <v>3067312.9792344654</v>
      </c>
      <c r="N15">
        <f>Input!J16</f>
        <v>9.9384769999999207</v>
      </c>
      <c r="O15">
        <f t="shared" si="7"/>
        <v>2.6064421428570768</v>
      </c>
      <c r="P15">
        <f t="shared" si="8"/>
        <v>1.3478892439580585</v>
      </c>
      <c r="Q15">
        <f t="shared" si="9"/>
        <v>1.5839553993271225</v>
      </c>
      <c r="R15">
        <f t="shared" si="10"/>
        <v>1071.3584562966028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134</v>
      </c>
      <c r="B16">
        <f t="shared" si="0"/>
        <v>13</v>
      </c>
      <c r="C16">
        <f t="shared" si="1"/>
        <v>0.11811269728761881</v>
      </c>
      <c r="D16">
        <f t="shared" si="2"/>
        <v>4.4079863976554549E-2</v>
      </c>
      <c r="E16" s="4">
        <f>Input!I17</f>
        <v>1090.440942142857</v>
      </c>
      <c r="F16">
        <f t="shared" si="3"/>
        <v>112.70406771428554</v>
      </c>
      <c r="G16">
        <f t="shared" si="4"/>
        <v>116.09751113503211</v>
      </c>
      <c r="H16">
        <f t="shared" si="5"/>
        <v>11.515458249808143</v>
      </c>
      <c r="I16">
        <f t="shared" si="6"/>
        <v>3023453.5293612066</v>
      </c>
      <c r="N16">
        <f>Input!J17</f>
        <v>10.863952857142749</v>
      </c>
      <c r="O16">
        <f t="shared" si="7"/>
        <v>3.5319179999999051</v>
      </c>
      <c r="P16">
        <f t="shared" si="8"/>
        <v>1.5077965580846537</v>
      </c>
      <c r="Q16">
        <f t="shared" si="9"/>
        <v>4.0970676116210756</v>
      </c>
      <c r="R16">
        <f t="shared" si="10"/>
        <v>1060.9159781646031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135</v>
      </c>
      <c r="B17">
        <f t="shared" si="0"/>
        <v>14</v>
      </c>
      <c r="C17">
        <f t="shared" si="1"/>
        <v>0.12719828938666639</v>
      </c>
      <c r="D17">
        <f t="shared" si="2"/>
        <v>4.9121930602061326E-2</v>
      </c>
      <c r="E17" s="4">
        <f>Input!I18</f>
        <v>1101.6259785714285</v>
      </c>
      <c r="F17">
        <f t="shared" si="3"/>
        <v>123.88910414285704</v>
      </c>
      <c r="G17">
        <f t="shared" si="4"/>
        <v>129.0540753707065</v>
      </c>
      <c r="H17">
        <f t="shared" si="5"/>
        <v>26.676927784512792</v>
      </c>
      <c r="I17">
        <f t="shared" si="6"/>
        <v>2978563.4448263096</v>
      </c>
      <c r="N17">
        <f>Input!J18</f>
        <v>11.185036428571493</v>
      </c>
      <c r="O17">
        <f t="shared" si="7"/>
        <v>3.8530015714286492</v>
      </c>
      <c r="P17">
        <f t="shared" si="8"/>
        <v>1.6718148840854385</v>
      </c>
      <c r="Q17">
        <f t="shared" si="9"/>
        <v>4.7575753650432491</v>
      </c>
      <c r="R17">
        <f t="shared" si="10"/>
        <v>1050.2581670594855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136</v>
      </c>
      <c r="B18">
        <f t="shared" si="0"/>
        <v>15</v>
      </c>
      <c r="C18">
        <f t="shared" si="1"/>
        <v>0.13628388148571399</v>
      </c>
      <c r="D18">
        <f t="shared" si="2"/>
        <v>5.4333056088743052E-2</v>
      </c>
      <c r="E18" s="4">
        <f>Input!I19</f>
        <v>1113.0301071428571</v>
      </c>
      <c r="F18">
        <f t="shared" si="3"/>
        <v>135.29323271428564</v>
      </c>
      <c r="G18">
        <f t="shared" si="4"/>
        <v>142.37659542713865</v>
      </c>
      <c r="H18">
        <f t="shared" si="5"/>
        <v>50.174027321836448</v>
      </c>
      <c r="I18">
        <f t="shared" si="6"/>
        <v>2932755.5515749878</v>
      </c>
      <c r="N18">
        <f>Input!J19</f>
        <v>11.4041285714286</v>
      </c>
      <c r="O18">
        <f t="shared" si="7"/>
        <v>4.0720937142857565</v>
      </c>
      <c r="P18">
        <f t="shared" si="8"/>
        <v>1.8395590393943844</v>
      </c>
      <c r="Q18">
        <f t="shared" si="9"/>
        <v>4.9842110745923254</v>
      </c>
      <c r="R18">
        <f t="shared" si="10"/>
        <v>1039.41390504831</v>
      </c>
      <c r="AD18" s="29"/>
      <c r="AE18" s="29"/>
      <c r="AF18" s="29"/>
      <c r="AG18" s="29"/>
      <c r="AH18" s="29"/>
      <c r="AI18" s="29"/>
      <c r="AJ18" s="29"/>
      <c r="AK18" s="29"/>
    </row>
    <row r="19" spans="1:37" ht="14.45" x14ac:dyDescent="0.3">
      <c r="A19">
        <f>Input!G20</f>
        <v>137</v>
      </c>
      <c r="B19">
        <f t="shared" si="0"/>
        <v>16</v>
      </c>
      <c r="C19">
        <f t="shared" si="1"/>
        <v>0.1453694735847616</v>
      </c>
      <c r="D19">
        <f t="shared" si="2"/>
        <v>5.9707066326067176E-2</v>
      </c>
      <c r="E19" s="4">
        <f>Input!I20</f>
        <v>1124.8233132857142</v>
      </c>
      <c r="F19">
        <f t="shared" si="3"/>
        <v>147.08643885714275</v>
      </c>
      <c r="G19">
        <f t="shared" si="4"/>
        <v>156.04301780430475</v>
      </c>
      <c r="H19">
        <f t="shared" si="5"/>
        <v>80.220306436745574</v>
      </c>
      <c r="I19">
        <f t="shared" si="6"/>
        <v>2886134.0335749364</v>
      </c>
      <c r="N19">
        <f>Input!J20</f>
        <v>11.793206142857116</v>
      </c>
      <c r="O19">
        <f t="shared" si="7"/>
        <v>4.461171285714272</v>
      </c>
      <c r="P19">
        <f t="shared" si="8"/>
        <v>2.0106729117509006</v>
      </c>
      <c r="Q19">
        <f t="shared" si="9"/>
        <v>6.0049422807971276</v>
      </c>
      <c r="R19">
        <f t="shared" si="10"/>
        <v>1028.4097821270566</v>
      </c>
    </row>
    <row r="20" spans="1:37" ht="14.45" x14ac:dyDescent="0.3">
      <c r="A20">
        <f>Input!G21</f>
        <v>138</v>
      </c>
      <c r="B20">
        <f t="shared" si="0"/>
        <v>17</v>
      </c>
      <c r="C20">
        <f t="shared" si="1"/>
        <v>0.15445506568380921</v>
      </c>
      <c r="D20">
        <f t="shared" si="2"/>
        <v>6.523839093616654E-2</v>
      </c>
      <c r="E20" s="4">
        <f>Input!I21</f>
        <v>1137.1151432857143</v>
      </c>
      <c r="F20">
        <f t="shared" si="3"/>
        <v>159.37826885714287</v>
      </c>
      <c r="G20">
        <f t="shared" si="4"/>
        <v>170.03300971481363</v>
      </c>
      <c r="H20">
        <f t="shared" si="5"/>
        <v>113.52350274411863</v>
      </c>
      <c r="I20">
        <f t="shared" si="6"/>
        <v>2838795.6062108064</v>
      </c>
      <c r="N20">
        <f>Input!J21</f>
        <v>12.291830000000118</v>
      </c>
      <c r="O20">
        <f t="shared" si="7"/>
        <v>4.9597951428572742</v>
      </c>
      <c r="P20">
        <f t="shared" si="8"/>
        <v>2.1848252752103621</v>
      </c>
      <c r="Q20">
        <f t="shared" si="9"/>
        <v>7.7004577663483209</v>
      </c>
      <c r="R20">
        <f t="shared" si="10"/>
        <v>1017.2703865066887</v>
      </c>
    </row>
    <row r="21" spans="1:37" ht="14.45" x14ac:dyDescent="0.3">
      <c r="A21">
        <f>Input!G22</f>
        <v>139</v>
      </c>
      <c r="B21">
        <f t="shared" si="0"/>
        <v>18</v>
      </c>
      <c r="C21">
        <f t="shared" si="1"/>
        <v>0.16354065778285681</v>
      </c>
      <c r="D21">
        <f t="shared" si="2"/>
        <v>7.0921971621485627E-2</v>
      </c>
      <c r="E21" s="4">
        <f>Input!I22</f>
        <v>1150.1511312857142</v>
      </c>
      <c r="F21">
        <f t="shared" si="3"/>
        <v>172.41425685714273</v>
      </c>
      <c r="G21">
        <f t="shared" si="4"/>
        <v>184.3277112542259</v>
      </c>
      <c r="H21">
        <f t="shared" si="5"/>
        <v>141.93039567138035</v>
      </c>
      <c r="I21">
        <f t="shared" si="6"/>
        <v>2790830.4434160683</v>
      </c>
      <c r="N21">
        <f>Input!J22</f>
        <v>13.035987999999861</v>
      </c>
      <c r="O21">
        <f t="shared" si="7"/>
        <v>5.7039531428570172</v>
      </c>
      <c r="P21">
        <f t="shared" si="8"/>
        <v>2.3617064903368781</v>
      </c>
      <c r="Q21">
        <f t="shared" si="9"/>
        <v>11.170612686282075</v>
      </c>
      <c r="R21">
        <f t="shared" si="10"/>
        <v>1006.0185352142264</v>
      </c>
    </row>
    <row r="22" spans="1:37" ht="14.45" x14ac:dyDescent="0.3">
      <c r="A22">
        <f>Input!G23</f>
        <v>140</v>
      </c>
      <c r="B22">
        <f t="shared" si="0"/>
        <v>19</v>
      </c>
      <c r="C22">
        <f t="shared" si="1"/>
        <v>0.17262624988190439</v>
      </c>
      <c r="D22">
        <f t="shared" si="2"/>
        <v>7.6753188824595198E-2</v>
      </c>
      <c r="E22" s="4">
        <f>Input!I23</f>
        <v>1163.9388322857142</v>
      </c>
      <c r="F22">
        <f t="shared" si="3"/>
        <v>186.2019578571427</v>
      </c>
      <c r="G22">
        <f t="shared" si="4"/>
        <v>198.90953703242346</v>
      </c>
      <c r="H22">
        <f t="shared" si="5"/>
        <v>161.48256849602913</v>
      </c>
      <c r="I22">
        <f t="shared" si="6"/>
        <v>2742322.9219538751</v>
      </c>
      <c r="N22">
        <f>Input!J23</f>
        <v>13.78770099999997</v>
      </c>
      <c r="O22">
        <f t="shared" si="7"/>
        <v>6.455666142857126</v>
      </c>
      <c r="P22">
        <f t="shared" si="8"/>
        <v>2.5410258615800183</v>
      </c>
      <c r="Q22">
        <f t="shared" si="9"/>
        <v>15.324408531797314</v>
      </c>
      <c r="R22">
        <f t="shared" si="10"/>
        <v>994.67546044996607</v>
      </c>
    </row>
    <row r="23" spans="1:37" ht="14.45" x14ac:dyDescent="0.3">
      <c r="A23">
        <f>Input!G24</f>
        <v>141</v>
      </c>
      <c r="B23">
        <f t="shared" si="0"/>
        <v>20</v>
      </c>
      <c r="C23">
        <f t="shared" si="1"/>
        <v>0.181711841980952</v>
      </c>
      <c r="D23">
        <f t="shared" si="2"/>
        <v>8.2727802255640984E-2</v>
      </c>
      <c r="E23" s="4">
        <f>Input!I24</f>
        <v>1178.0060648571427</v>
      </c>
      <c r="F23">
        <f t="shared" si="3"/>
        <v>200.26919042857128</v>
      </c>
      <c r="G23">
        <f t="shared" si="4"/>
        <v>213.76201526286957</v>
      </c>
      <c r="H23">
        <f t="shared" si="5"/>
        <v>182.05632200905666</v>
      </c>
      <c r="I23">
        <f t="shared" si="6"/>
        <v>2693352.2274598917</v>
      </c>
      <c r="N23">
        <f>Input!J24</f>
        <v>14.067232571428576</v>
      </c>
      <c r="O23">
        <f t="shared" si="7"/>
        <v>6.7351977142857322</v>
      </c>
      <c r="P23">
        <f t="shared" si="8"/>
        <v>2.7225094920799222</v>
      </c>
      <c r="Q23">
        <f t="shared" si="9"/>
        <v>16.101666768629222</v>
      </c>
      <c r="R23">
        <f t="shared" si="10"/>
        <v>983.26096255403945</v>
      </c>
    </row>
    <row r="24" spans="1:37" ht="14.45" x14ac:dyDescent="0.3">
      <c r="A24">
        <f>Input!G25</f>
        <v>142</v>
      </c>
      <c r="B24">
        <f t="shared" si="0"/>
        <v>21</v>
      </c>
      <c r="C24">
        <f t="shared" si="1"/>
        <v>0.19079743407999961</v>
      </c>
      <c r="D24">
        <f t="shared" si="2"/>
        <v>8.8841902093134029E-2</v>
      </c>
      <c r="E24" s="4">
        <f>Input!I25</f>
        <v>1192.4699298571427</v>
      </c>
      <c r="F24">
        <f t="shared" si="3"/>
        <v>214.73305542857122</v>
      </c>
      <c r="G24">
        <f t="shared" si="4"/>
        <v>228.869655681235</v>
      </c>
      <c r="H24">
        <f t="shared" si="5"/>
        <v>199.84346670361373</v>
      </c>
      <c r="I24">
        <f t="shared" si="6"/>
        <v>2643992.8543049125</v>
      </c>
      <c r="N24">
        <f>Input!J25</f>
        <v>14.463864999999942</v>
      </c>
      <c r="O24">
        <f t="shared" si="7"/>
        <v>7.1318301428570976</v>
      </c>
      <c r="P24">
        <f t="shared" si="8"/>
        <v>2.9058985210556134</v>
      </c>
      <c r="Q24">
        <f t="shared" si="9"/>
        <v>17.858498072141721</v>
      </c>
      <c r="R24">
        <f t="shared" si="10"/>
        <v>971.79353737174927</v>
      </c>
    </row>
    <row r="25" spans="1:37" ht="14.45" x14ac:dyDescent="0.3">
      <c r="A25">
        <f>Input!G26</f>
        <v>143</v>
      </c>
      <c r="B25">
        <f t="shared" si="0"/>
        <v>22</v>
      </c>
      <c r="C25">
        <f t="shared" si="1"/>
        <v>0.19988302617904719</v>
      </c>
      <c r="D25">
        <f t="shared" si="2"/>
        <v>9.5091868518726544E-2</v>
      </c>
      <c r="E25" s="4">
        <f>Input!I26</f>
        <v>1207.8328284285712</v>
      </c>
      <c r="F25">
        <f t="shared" si="3"/>
        <v>230.09595399999978</v>
      </c>
      <c r="G25">
        <f t="shared" si="4"/>
        <v>244.21783997298687</v>
      </c>
      <c r="H25">
        <f t="shared" si="5"/>
        <v>199.42766343404944</v>
      </c>
      <c r="I25">
        <f t="shared" si="6"/>
        <v>2594315.0227469807</v>
      </c>
      <c r="N25">
        <f>Input!J26</f>
        <v>15.362898571428559</v>
      </c>
      <c r="O25">
        <f t="shared" si="7"/>
        <v>8.0308637142857151</v>
      </c>
      <c r="P25">
        <f t="shared" si="8"/>
        <v>3.0909476596525458</v>
      </c>
      <c r="Q25">
        <f t="shared" si="9"/>
        <v>24.402770626822537</v>
      </c>
      <c r="R25">
        <f t="shared" si="10"/>
        <v>960.29048371185286</v>
      </c>
    </row>
    <row r="26" spans="1:37" x14ac:dyDescent="0.25">
      <c r="A26">
        <f>Input!G27</f>
        <v>144</v>
      </c>
      <c r="B26">
        <f t="shared" si="0"/>
        <v>23</v>
      </c>
      <c r="C26">
        <f t="shared" si="1"/>
        <v>0.20896861827809479</v>
      </c>
      <c r="D26">
        <f t="shared" si="2"/>
        <v>0.10147433784375634</v>
      </c>
      <c r="E26" s="4">
        <f>Input!I27</f>
        <v>1223.8681137142855</v>
      </c>
      <c r="F26">
        <f t="shared" si="3"/>
        <v>246.13123928571406</v>
      </c>
      <c r="G26">
        <f t="shared" si="4"/>
        <v>259.7927300019781</v>
      </c>
      <c r="H26">
        <f t="shared" si="5"/>
        <v>186.63632859056858</v>
      </c>
      <c r="I26">
        <f t="shared" si="6"/>
        <v>2544385.030842605</v>
      </c>
      <c r="N26">
        <f>Input!J27</f>
        <v>16.035285285714281</v>
      </c>
      <c r="O26">
        <f t="shared" si="7"/>
        <v>8.7032504285714367</v>
      </c>
      <c r="P26">
        <f t="shared" si="8"/>
        <v>3.2774239625903934</v>
      </c>
      <c r="Q26">
        <f t="shared" si="9"/>
        <v>29.439592838940332</v>
      </c>
      <c r="R26">
        <f t="shared" si="10"/>
        <v>948.76799512850221</v>
      </c>
    </row>
    <row r="27" spans="1:37" x14ac:dyDescent="0.25">
      <c r="A27">
        <f>Input!G28</f>
        <v>145</v>
      </c>
      <c r="B27">
        <f t="shared" si="0"/>
        <v>24</v>
      </c>
      <c r="C27">
        <f t="shared" si="1"/>
        <v>0.2180542103771424</v>
      </c>
      <c r="D27">
        <f t="shared" si="2"/>
        <v>0.10798617391039848</v>
      </c>
      <c r="E27" s="4">
        <f>Input!I28</f>
        <v>1240.3869127142857</v>
      </c>
      <c r="F27">
        <f t="shared" si="3"/>
        <v>262.65003828571423</v>
      </c>
      <c r="G27">
        <f t="shared" si="4"/>
        <v>275.58119028008576</v>
      </c>
      <c r="H27">
        <f t="shared" si="5"/>
        <v>167.21469190153886</v>
      </c>
      <c r="I27">
        <f t="shared" si="6"/>
        <v>2494265.5543145486</v>
      </c>
      <c r="N27">
        <f>Input!J28</f>
        <v>16.518799000000172</v>
      </c>
      <c r="O27">
        <f t="shared" si="7"/>
        <v>9.1867641428573279</v>
      </c>
      <c r="P27">
        <f t="shared" si="8"/>
        <v>3.4651057882363299</v>
      </c>
      <c r="Q27">
        <f t="shared" si="9"/>
        <v>32.737374327004268</v>
      </c>
      <c r="R27">
        <f t="shared" si="10"/>
        <v>937.24123921596367</v>
      </c>
    </row>
    <row r="28" spans="1:37" x14ac:dyDescent="0.25">
      <c r="A28">
        <f>Input!G29</f>
        <v>146</v>
      </c>
      <c r="B28">
        <f t="shared" si="0"/>
        <v>25</v>
      </c>
      <c r="C28">
        <f t="shared" si="1"/>
        <v>0.22713980247619001</v>
      </c>
      <c r="D28">
        <f t="shared" si="2"/>
        <v>0.11462444375801632</v>
      </c>
      <c r="E28" s="4">
        <f>Input!I29</f>
        <v>1257.3250089999999</v>
      </c>
      <c r="F28">
        <f t="shared" si="3"/>
        <v>279.58813457142844</v>
      </c>
      <c r="G28">
        <f t="shared" si="4"/>
        <v>291.57072194930731</v>
      </c>
      <c r="H28">
        <f t="shared" si="5"/>
        <v>143.58240026850206</v>
      </c>
      <c r="I28">
        <f t="shared" si="6"/>
        <v>2444015.9044799698</v>
      </c>
      <c r="N28">
        <f>Input!J29</f>
        <v>16.938096285714209</v>
      </c>
      <c r="O28">
        <f t="shared" si="7"/>
        <v>9.6060614285713655</v>
      </c>
      <c r="P28">
        <f t="shared" si="8"/>
        <v>3.6537819107989726</v>
      </c>
      <c r="Q28">
        <f t="shared" si="9"/>
        <v>35.42963145769275</v>
      </c>
      <c r="R28">
        <f t="shared" si="10"/>
        <v>925.72442685133365</v>
      </c>
    </row>
    <row r="29" spans="1:37" x14ac:dyDescent="0.25">
      <c r="A29">
        <f>Input!G30</f>
        <v>147</v>
      </c>
      <c r="B29">
        <f t="shared" si="0"/>
        <v>26</v>
      </c>
      <c r="C29">
        <f t="shared" si="1"/>
        <v>0.23622539457523761</v>
      </c>
      <c r="D29">
        <f t="shared" si="2"/>
        <v>0.12138639677157363</v>
      </c>
      <c r="E29" s="4">
        <f>Input!I30</f>
        <v>1274.8372779999997</v>
      </c>
      <c r="F29">
        <f t="shared" si="3"/>
        <v>297.10040357142827</v>
      </c>
      <c r="G29">
        <f t="shared" si="4"/>
        <v>307.74940615908292</v>
      </c>
      <c r="H29">
        <f t="shared" si="5"/>
        <v>113.40125611187543</v>
      </c>
      <c r="I29">
        <f t="shared" si="6"/>
        <v>2393692.2520677224</v>
      </c>
      <c r="N29">
        <f>Input!J30</f>
        <v>17.512268999999833</v>
      </c>
      <c r="O29">
        <f t="shared" si="7"/>
        <v>10.180234142856989</v>
      </c>
      <c r="P29">
        <f t="shared" si="8"/>
        <v>3.8432507564795868</v>
      </c>
      <c r="Q29">
        <f t="shared" si="9"/>
        <v>40.157358439223209</v>
      </c>
      <c r="R29">
        <f t="shared" si="10"/>
        <v>914.23087326644065</v>
      </c>
    </row>
    <row r="30" spans="1:37" x14ac:dyDescent="0.25">
      <c r="A30">
        <f>Input!G31</f>
        <v>148</v>
      </c>
      <c r="B30">
        <f t="shared" si="0"/>
        <v>27</v>
      </c>
      <c r="C30">
        <f t="shared" si="1"/>
        <v>0.24531098667428519</v>
      </c>
      <c r="D30">
        <f t="shared" si="2"/>
        <v>0.12826944669767618</v>
      </c>
      <c r="E30" s="4">
        <f>Input!I31</f>
        <v>1293.0483757142858</v>
      </c>
      <c r="F30">
        <f t="shared" si="3"/>
        <v>315.31150128571437</v>
      </c>
      <c r="G30">
        <f t="shared" si="4"/>
        <v>324.1058551775414</v>
      </c>
      <c r="H30">
        <f t="shared" si="5"/>
        <v>77.340660374693215</v>
      </c>
      <c r="I30">
        <f t="shared" si="6"/>
        <v>2343347.8230572706</v>
      </c>
      <c r="N30">
        <f>Input!J31</f>
        <v>18.211097714286097</v>
      </c>
      <c r="O30">
        <f t="shared" si="7"/>
        <v>10.879062857143253</v>
      </c>
      <c r="P30">
        <f t="shared" si="8"/>
        <v>4.0333197414891941</v>
      </c>
      <c r="Q30">
        <f t="shared" si="9"/>
        <v>46.86419880552495</v>
      </c>
      <c r="R30">
        <f t="shared" si="10"/>
        <v>902.77305241734609</v>
      </c>
    </row>
    <row r="31" spans="1:37" x14ac:dyDescent="0.25">
      <c r="A31">
        <f>Input!G32</f>
        <v>149</v>
      </c>
      <c r="B31">
        <f t="shared" si="0"/>
        <v>28</v>
      </c>
      <c r="C31">
        <f t="shared" si="1"/>
        <v>0.25439657877333277</v>
      </c>
      <c r="D31">
        <f t="shared" si="2"/>
        <v>0.13527115604120324</v>
      </c>
      <c r="E31" s="4">
        <f>Input!I32</f>
        <v>1311.5465597142859</v>
      </c>
      <c r="F31">
        <f t="shared" si="3"/>
        <v>333.80968528571441</v>
      </c>
      <c r="G31">
        <f t="shared" si="4"/>
        <v>340.62916991969905</v>
      </c>
      <c r="H31">
        <f t="shared" si="5"/>
        <v>46.505370673152669</v>
      </c>
      <c r="I31">
        <f t="shared" si="6"/>
        <v>2293033.0713907545</v>
      </c>
      <c r="N31">
        <f>Input!J32</f>
        <v>18.498184000000037</v>
      </c>
      <c r="O31">
        <f t="shared" si="7"/>
        <v>11.166149142857194</v>
      </c>
      <c r="P31">
        <f t="shared" si="8"/>
        <v>4.223804694426585</v>
      </c>
      <c r="Q31">
        <f t="shared" si="9"/>
        <v>48.196146440655291</v>
      </c>
      <c r="R31">
        <f t="shared" si="10"/>
        <v>891.36264580848615</v>
      </c>
    </row>
    <row r="32" spans="1:37" x14ac:dyDescent="0.25">
      <c r="A32">
        <f>Input!G33</f>
        <v>150</v>
      </c>
      <c r="B32">
        <f t="shared" si="0"/>
        <v>29</v>
      </c>
      <c r="C32">
        <f t="shared" si="1"/>
        <v>0.26348217087238041</v>
      </c>
      <c r="D32">
        <f t="shared" si="2"/>
        <v>0.1423892224528204</v>
      </c>
      <c r="E32" s="4">
        <f>Input!I33</f>
        <v>1330.2109517142858</v>
      </c>
      <c r="F32">
        <f t="shared" si="3"/>
        <v>352.47407728571432</v>
      </c>
      <c r="G32">
        <f t="shared" si="4"/>
        <v>357.30890283877829</v>
      </c>
      <c r="H32">
        <f t="shared" si="5"/>
        <v>23.375538128560411</v>
      </c>
      <c r="I32">
        <f t="shared" si="6"/>
        <v>2242795.8324311087</v>
      </c>
      <c r="N32">
        <f>Input!J33</f>
        <v>18.664391999999907</v>
      </c>
      <c r="O32">
        <f t="shared" si="7"/>
        <v>11.332357142857063</v>
      </c>
      <c r="P32">
        <f t="shared" si="8"/>
        <v>4.4145293490172159</v>
      </c>
      <c r="Q32">
        <f t="shared" si="9"/>
        <v>47.856341385223089</v>
      </c>
      <c r="R32">
        <f t="shared" si="10"/>
        <v>880.01058669091151</v>
      </c>
    </row>
    <row r="33" spans="1:18" x14ac:dyDescent="0.25">
      <c r="A33">
        <f>Input!G34</f>
        <v>151</v>
      </c>
      <c r="B33">
        <f t="shared" si="0"/>
        <v>30</v>
      </c>
      <c r="C33">
        <f t="shared" si="1"/>
        <v>0.27256776297142798</v>
      </c>
      <c r="D33">
        <f t="shared" si="2"/>
        <v>0.1496214667928257</v>
      </c>
      <c r="E33" s="4">
        <f>Input!I34</f>
        <v>1348.3880522857144</v>
      </c>
      <c r="F33">
        <f t="shared" si="3"/>
        <v>370.6511778571429</v>
      </c>
      <c r="G33">
        <f t="shared" si="4"/>
        <v>374.13502533005237</v>
      </c>
      <c r="H33">
        <f t="shared" si="5"/>
        <v>12.13719321449773</v>
      </c>
      <c r="I33">
        <f t="shared" si="6"/>
        <v>2192681.4602835835</v>
      </c>
      <c r="N33">
        <f>Input!J34</f>
        <v>18.177100571428582</v>
      </c>
      <c r="O33">
        <f t="shared" si="7"/>
        <v>10.845065714285738</v>
      </c>
      <c r="P33">
        <f t="shared" si="8"/>
        <v>4.6053248959201767</v>
      </c>
      <c r="Q33">
        <f t="shared" si="9"/>
        <v>38.934365480377323</v>
      </c>
      <c r="R33">
        <f t="shared" si="10"/>
        <v>868.72710037094828</v>
      </c>
    </row>
    <row r="34" spans="1:18" x14ac:dyDescent="0.25">
      <c r="A34">
        <f>Input!G35</f>
        <v>152</v>
      </c>
      <c r="B34">
        <f t="shared" si="0"/>
        <v>31</v>
      </c>
      <c r="C34">
        <f t="shared" si="1"/>
        <v>0.28165335507047562</v>
      </c>
      <c r="D34">
        <f t="shared" si="2"/>
        <v>0.15696582261540021</v>
      </c>
      <c r="E34" s="4">
        <f>Input!I35</f>
        <v>1366.8484618571431</v>
      </c>
      <c r="F34">
        <f t="shared" si="3"/>
        <v>389.11158742857162</v>
      </c>
      <c r="G34">
        <f t="shared" si="4"/>
        <v>391.09789895514456</v>
      </c>
      <c r="H34">
        <f t="shared" si="5"/>
        <v>3.9454334805964972</v>
      </c>
      <c r="I34">
        <f t="shared" si="6"/>
        <v>2142732.9515089383</v>
      </c>
      <c r="N34">
        <f>Input!J35</f>
        <v>18.460409571428727</v>
      </c>
      <c r="O34">
        <f t="shared" si="7"/>
        <v>11.128374714285883</v>
      </c>
      <c r="P34">
        <f t="shared" si="8"/>
        <v>4.7960295844223229</v>
      </c>
      <c r="Q34">
        <f t="shared" si="9"/>
        <v>40.098594843706749</v>
      </c>
      <c r="R34">
        <f t="shared" si="10"/>
        <v>857.52174122306576</v>
      </c>
    </row>
    <row r="35" spans="1:18" x14ac:dyDescent="0.25">
      <c r="A35">
        <f>Input!G36</f>
        <v>153</v>
      </c>
      <c r="B35">
        <f t="shared" si="0"/>
        <v>32</v>
      </c>
      <c r="C35">
        <f t="shared" si="1"/>
        <v>0.2907389471695232</v>
      </c>
      <c r="D35">
        <f t="shared" si="2"/>
        <v>0.16442032686347594</v>
      </c>
      <c r="E35" s="4">
        <f>Input!I36</f>
        <v>1385.6299548571426</v>
      </c>
      <c r="F35">
        <f t="shared" si="3"/>
        <v>407.89308042857112</v>
      </c>
      <c r="G35">
        <f t="shared" si="4"/>
        <v>408.18824991954176</v>
      </c>
      <c r="H35">
        <f t="shared" si="5"/>
        <v>8.7125028399864468E-2</v>
      </c>
      <c r="I35">
        <f t="shared" si="6"/>
        <v>2092991.0572930055</v>
      </c>
      <c r="N35">
        <f>Input!J36</f>
        <v>18.7814929999995</v>
      </c>
      <c r="O35">
        <f t="shared" si="7"/>
        <v>11.449458142856656</v>
      </c>
      <c r="P35">
        <f t="shared" si="8"/>
        <v>4.986488366501252</v>
      </c>
      <c r="Q35">
        <f t="shared" si="9"/>
        <v>41.769978330083426</v>
      </c>
      <c r="R35">
        <f t="shared" si="10"/>
        <v>846.40342688886278</v>
      </c>
    </row>
    <row r="36" spans="1:18" x14ac:dyDescent="0.25">
      <c r="A36">
        <f>Input!G37</f>
        <v>154</v>
      </c>
      <c r="B36">
        <f t="shared" si="0"/>
        <v>33</v>
      </c>
      <c r="C36">
        <f t="shared" si="1"/>
        <v>0.29982453926857078</v>
      </c>
      <c r="D36">
        <f t="shared" si="2"/>
        <v>0.17198311160106086</v>
      </c>
      <c r="E36" s="4">
        <f>Input!I37</f>
        <v>1404.4983292857141</v>
      </c>
      <c r="F36">
        <f t="shared" si="3"/>
        <v>426.76145485714267</v>
      </c>
      <c r="G36">
        <f t="shared" si="4"/>
        <v>425.39714633515047</v>
      </c>
      <c r="H36">
        <f t="shared" si="5"/>
        <v>1.8613377431805411</v>
      </c>
      <c r="I36">
        <f t="shared" si="6"/>
        <v>2043494.3857696841</v>
      </c>
      <c r="N36">
        <f>Input!J37</f>
        <v>18.868374428571542</v>
      </c>
      <c r="O36">
        <f t="shared" si="7"/>
        <v>11.536339571428698</v>
      </c>
      <c r="P36">
        <f t="shared" si="8"/>
        <v>5.1765525770587573</v>
      </c>
      <c r="Q36">
        <f t="shared" si="9"/>
        <v>40.446890613757049</v>
      </c>
      <c r="R36">
        <f t="shared" si="10"/>
        <v>835.38047005556143</v>
      </c>
    </row>
    <row r="37" spans="1:18" x14ac:dyDescent="0.25">
      <c r="A37">
        <f>Input!G38</f>
        <v>155</v>
      </c>
      <c r="B37">
        <f t="shared" si="0"/>
        <v>34</v>
      </c>
      <c r="C37">
        <f t="shared" si="1"/>
        <v>0.30891013136761841</v>
      </c>
      <c r="D37">
        <f t="shared" si="2"/>
        <v>0.17965239663916799</v>
      </c>
      <c r="E37" s="4">
        <f>Input!I38</f>
        <v>1423.0947270000001</v>
      </c>
      <c r="F37">
        <f t="shared" si="3"/>
        <v>445.35785257142868</v>
      </c>
      <c r="G37">
        <f t="shared" si="4"/>
        <v>442.7159778790483</v>
      </c>
      <c r="H37">
        <f t="shared" si="5"/>
        <v>6.9795018902399475</v>
      </c>
      <c r="I37">
        <f t="shared" si="6"/>
        <v>1994279.4959003269</v>
      </c>
      <c r="N37">
        <f>Input!J38</f>
        <v>18.596397714286013</v>
      </c>
      <c r="O37">
        <f t="shared" si="7"/>
        <v>11.264362857143169</v>
      </c>
      <c r="P37">
        <f t="shared" si="8"/>
        <v>5.3660796451826931</v>
      </c>
      <c r="Q37">
        <f t="shared" si="9"/>
        <v>34.789744848494792</v>
      </c>
      <c r="R37">
        <f t="shared" si="10"/>
        <v>824.46060813684323</v>
      </c>
    </row>
    <row r="38" spans="1:18" x14ac:dyDescent="0.25">
      <c r="A38">
        <f>Input!G39</f>
        <v>156</v>
      </c>
      <c r="B38">
        <f t="shared" si="0"/>
        <v>35</v>
      </c>
      <c r="C38">
        <f t="shared" si="1"/>
        <v>0.31799572346666599</v>
      </c>
      <c r="D38">
        <f t="shared" si="2"/>
        <v>0.18742648293511838</v>
      </c>
      <c r="E38" s="4">
        <f>Input!I39</f>
        <v>1441.577801285714</v>
      </c>
      <c r="F38">
        <f t="shared" si="3"/>
        <v>463.84092685714256</v>
      </c>
      <c r="G38">
        <f t="shared" si="4"/>
        <v>460.13643752349429</v>
      </c>
      <c r="H38">
        <f t="shared" si="5"/>
        <v>13.723241223113794</v>
      </c>
      <c r="I38">
        <f t="shared" si="6"/>
        <v>1945380.9840757889</v>
      </c>
      <c r="N38">
        <f>Input!J39</f>
        <v>18.483074285713883</v>
      </c>
      <c r="O38">
        <f t="shared" si="7"/>
        <v>11.151039428571039</v>
      </c>
      <c r="P38">
        <f t="shared" si="8"/>
        <v>5.5549328321466023</v>
      </c>
      <c r="Q38">
        <f t="shared" si="9"/>
        <v>31.316409038545093</v>
      </c>
      <c r="R38">
        <f t="shared" si="10"/>
        <v>813.65103112227621</v>
      </c>
    </row>
    <row r="39" spans="1:18" x14ac:dyDescent="0.25">
      <c r="A39">
        <f>Input!G40</f>
        <v>157</v>
      </c>
      <c r="B39">
        <f t="shared" si="0"/>
        <v>36</v>
      </c>
      <c r="C39">
        <f t="shared" si="1"/>
        <v>0.32708131556571363</v>
      </c>
      <c r="D39">
        <f t="shared" si="2"/>
        <v>0.19530374666416678</v>
      </c>
      <c r="E39" s="4">
        <f>Input!I40</f>
        <v>1459.9702167142857</v>
      </c>
      <c r="F39">
        <f t="shared" si="3"/>
        <v>482.23334228571423</v>
      </c>
      <c r="G39">
        <f t="shared" si="4"/>
        <v>477.65050506418129</v>
      </c>
      <c r="H39">
        <f t="shared" si="5"/>
        <v>21.002396999067766</v>
      </c>
      <c r="I39">
        <f t="shared" si="6"/>
        <v>1896831.5644153946</v>
      </c>
      <c r="N39">
        <f>Input!J40</f>
        <v>18.392415428571667</v>
      </c>
      <c r="O39">
        <f t="shared" si="7"/>
        <v>11.060380571428823</v>
      </c>
      <c r="P39">
        <f t="shared" si="8"/>
        <v>5.7429809925477446</v>
      </c>
      <c r="Q39">
        <f t="shared" si="9"/>
        <v>28.274738281484666</v>
      </c>
      <c r="R39">
        <f t="shared" si="10"/>
        <v>802.95840781588333</v>
      </c>
    </row>
    <row r="40" spans="1:18" x14ac:dyDescent="0.25">
      <c r="A40">
        <f>Input!G41</f>
        <v>158</v>
      </c>
      <c r="B40">
        <f t="shared" si="0"/>
        <v>37</v>
      </c>
      <c r="C40">
        <f t="shared" si="1"/>
        <v>0.33616690766476121</v>
      </c>
      <c r="D40">
        <f t="shared" si="2"/>
        <v>0.20328263387805809</v>
      </c>
      <c r="E40" s="4">
        <f>Input!I41</f>
        <v>1478.536394857143</v>
      </c>
      <c r="F40">
        <f t="shared" si="3"/>
        <v>500.79952042857155</v>
      </c>
      <c r="G40">
        <f t="shared" si="4"/>
        <v>495.25043221610656</v>
      </c>
      <c r="H40">
        <f t="shared" si="5"/>
        <v>30.792379989717947</v>
      </c>
      <c r="I40">
        <f t="shared" si="6"/>
        <v>1848662.1435805203</v>
      </c>
      <c r="N40">
        <f>Input!J41</f>
        <v>18.566178142857325</v>
      </c>
      <c r="O40">
        <f t="shared" si="7"/>
        <v>11.234143285714481</v>
      </c>
      <c r="P40">
        <f t="shared" si="8"/>
        <v>5.9300983555485294</v>
      </c>
      <c r="Q40">
        <f t="shared" si="9"/>
        <v>28.132892621219135</v>
      </c>
      <c r="R40">
        <f t="shared" si="10"/>
        <v>792.38891064734219</v>
      </c>
    </row>
    <row r="41" spans="1:18" x14ac:dyDescent="0.25">
      <c r="A41">
        <f>Input!G42</f>
        <v>159</v>
      </c>
      <c r="B41">
        <f t="shared" si="0"/>
        <v>38</v>
      </c>
      <c r="C41">
        <f t="shared" si="1"/>
        <v>0.34525249976380878</v>
      </c>
      <c r="D41">
        <f t="shared" si="2"/>
        <v>0.21136165567800522</v>
      </c>
      <c r="E41" s="4">
        <f>Input!I42</f>
        <v>1497.1781221428571</v>
      </c>
      <c r="F41">
        <f t="shared" si="3"/>
        <v>519.44124771428562</v>
      </c>
      <c r="G41">
        <f t="shared" si="4"/>
        <v>512.92872908130141</v>
      </c>
      <c r="H41">
        <f t="shared" si="5"/>
        <v>42.412898944966535</v>
      </c>
      <c r="I41">
        <f t="shared" si="6"/>
        <v>1800901.8907919917</v>
      </c>
      <c r="N41">
        <f>Input!J42</f>
        <v>18.641727285714069</v>
      </c>
      <c r="O41">
        <f t="shared" si="7"/>
        <v>11.309692428571225</v>
      </c>
      <c r="P41">
        <f t="shared" si="8"/>
        <v>6.1161643236506116</v>
      </c>
      <c r="Q41">
        <f t="shared" si="9"/>
        <v>26.972734176600298</v>
      </c>
      <c r="R41">
        <f t="shared" si="10"/>
        <v>781.94823920905378</v>
      </c>
    </row>
    <row r="42" spans="1:18" x14ac:dyDescent="0.25">
      <c r="A42">
        <f>Input!G43</f>
        <v>160</v>
      </c>
      <c r="B42">
        <f t="shared" si="0"/>
        <v>39</v>
      </c>
      <c r="C42">
        <f t="shared" si="1"/>
        <v>0.35433809186285642</v>
      </c>
      <c r="D42">
        <f t="shared" si="2"/>
        <v>0.21953938384021748</v>
      </c>
      <c r="E42" s="4">
        <f>Input!I43</f>
        <v>1515.6536414285715</v>
      </c>
      <c r="F42">
        <f t="shared" si="3"/>
        <v>537.91676700000005</v>
      </c>
      <c r="G42">
        <f t="shared" si="4"/>
        <v>530.67815182148081</v>
      </c>
      <c r="H42">
        <f t="shared" si="5"/>
        <v>52.397549702689126</v>
      </c>
      <c r="I42">
        <f t="shared" si="6"/>
        <v>1753578.3036344782</v>
      </c>
      <c r="N42">
        <f>Input!J43</f>
        <v>18.475519285714427</v>
      </c>
      <c r="O42">
        <f t="shared" si="7"/>
        <v>11.143484428571583</v>
      </c>
      <c r="P42">
        <f t="shared" si="8"/>
        <v>6.3010632868142071</v>
      </c>
      <c r="Q42">
        <f t="shared" si="9"/>
        <v>23.449042514138803</v>
      </c>
      <c r="R42">
        <f t="shared" si="10"/>
        <v>771.64164264754265</v>
      </c>
    </row>
    <row r="43" spans="1:18" x14ac:dyDescent="0.25">
      <c r="A43">
        <f>Input!G44</f>
        <v>161</v>
      </c>
      <c r="B43">
        <f t="shared" si="0"/>
        <v>40</v>
      </c>
      <c r="C43">
        <f t="shared" si="1"/>
        <v>0.363423683961904</v>
      </c>
      <c r="D43">
        <f t="shared" si="2"/>
        <v>0.22781444684095975</v>
      </c>
      <c r="E43" s="4">
        <f>Input!I44</f>
        <v>1534.3973598571429</v>
      </c>
      <c r="F43">
        <f t="shared" si="3"/>
        <v>556.66048542857141</v>
      </c>
      <c r="G43">
        <f t="shared" si="4"/>
        <v>548.49169139262563</v>
      </c>
      <c r="H43">
        <f t="shared" si="5"/>
        <v>66.729196001703343</v>
      </c>
      <c r="I43">
        <f t="shared" si="6"/>
        <v>1706717.2701432125</v>
      </c>
      <c r="N43">
        <f>Input!J44</f>
        <v>18.743718428571356</v>
      </c>
      <c r="O43">
        <f t="shared" si="7"/>
        <v>11.411683571428512</v>
      </c>
      <c r="P43">
        <f t="shared" si="8"/>
        <v>6.4846844500539929</v>
      </c>
      <c r="Q43">
        <f t="shared" si="9"/>
        <v>24.275320342025282</v>
      </c>
      <c r="R43">
        <f t="shared" si="10"/>
        <v>761.47394101726627</v>
      </c>
    </row>
    <row r="44" spans="1:18" x14ac:dyDescent="0.25">
      <c r="A44">
        <f>Input!G45</f>
        <v>162</v>
      </c>
      <c r="B44">
        <f t="shared" si="0"/>
        <v>41</v>
      </c>
      <c r="C44">
        <f t="shared" si="1"/>
        <v>0.37250927606095158</v>
      </c>
      <c r="D44">
        <f t="shared" si="2"/>
        <v>0.23618552623551134</v>
      </c>
      <c r="E44" s="4">
        <f>Input!I45</f>
        <v>1553.6283697142858</v>
      </c>
      <c r="F44">
        <f t="shared" si="3"/>
        <v>575.89149528571431</v>
      </c>
      <c r="G44">
        <f t="shared" si="4"/>
        <v>566.36256321853216</v>
      </c>
      <c r="H44">
        <f t="shared" si="5"/>
        <v>90.80054634097236</v>
      </c>
      <c r="I44">
        <f t="shared" si="6"/>
        <v>1660343.1275950894</v>
      </c>
      <c r="N44">
        <f>Input!J45</f>
        <v>19.231009857142908</v>
      </c>
      <c r="O44">
        <f t="shared" si="7"/>
        <v>11.898975000000064</v>
      </c>
      <c r="P44">
        <f t="shared" si="8"/>
        <v>6.6669216729090008</v>
      </c>
      <c r="Q44">
        <f t="shared" si="9"/>
        <v>27.374382017524663</v>
      </c>
      <c r="R44">
        <f t="shared" si="10"/>
        <v>751.44954568807736</v>
      </c>
    </row>
    <row r="45" spans="1:18" x14ac:dyDescent="0.25">
      <c r="A45">
        <f>Input!G46</f>
        <v>163</v>
      </c>
      <c r="B45">
        <f t="shared" si="0"/>
        <v>42</v>
      </c>
      <c r="C45">
        <f t="shared" si="1"/>
        <v>0.38159486815999921</v>
      </c>
      <c r="D45">
        <f t="shared" si="2"/>
        <v>0.24465135335159907</v>
      </c>
      <c r="E45" s="4">
        <f>Input!I46</f>
        <v>1572.8102727142857</v>
      </c>
      <c r="F45">
        <f t="shared" si="3"/>
        <v>595.07339828571423</v>
      </c>
      <c r="G45">
        <f t="shared" si="4"/>
        <v>584.28419769716015</v>
      </c>
      <c r="H45">
        <f t="shared" si="5"/>
        <v>116.40684934005573</v>
      </c>
      <c r="I45">
        <f t="shared" si="6"/>
        <v>1614478.7183649677</v>
      </c>
      <c r="N45">
        <f>Input!J46</f>
        <v>19.18190299999992</v>
      </c>
      <c r="O45">
        <f t="shared" si="7"/>
        <v>11.849868142857076</v>
      </c>
      <c r="P45">
        <f t="shared" si="8"/>
        <v>6.8476733194072645</v>
      </c>
      <c r="Q45">
        <f t="shared" si="9"/>
        <v>25.021953051748092</v>
      </c>
      <c r="R45">
        <f t="shared" si="10"/>
        <v>741.57247888363088</v>
      </c>
    </row>
    <row r="46" spans="1:18" x14ac:dyDescent="0.25">
      <c r="A46">
        <f>Input!G47</f>
        <v>164</v>
      </c>
      <c r="B46">
        <f t="shared" si="0"/>
        <v>43</v>
      </c>
      <c r="C46">
        <f t="shared" si="1"/>
        <v>0.39068046025904679</v>
      </c>
      <c r="D46">
        <f t="shared" si="2"/>
        <v>0.25321070626310976</v>
      </c>
      <c r="E46" s="4">
        <f>Input!I47</f>
        <v>1591.8146354285714</v>
      </c>
      <c r="F46">
        <f t="shared" si="3"/>
        <v>614.0777609999999</v>
      </c>
      <c r="G46">
        <f t="shared" si="4"/>
        <v>602.25023144777742</v>
      </c>
      <c r="H46">
        <f t="shared" si="5"/>
        <v>139.89045530869592</v>
      </c>
      <c r="I46">
        <f t="shared" si="6"/>
        <v>1569145.4431565227</v>
      </c>
      <c r="N46">
        <f>Input!J47</f>
        <v>19.004362714285662</v>
      </c>
      <c r="O46">
        <f t="shared" si="7"/>
        <v>11.672327857142818</v>
      </c>
      <c r="P46">
        <f t="shared" si="8"/>
        <v>7.0268421173341036</v>
      </c>
      <c r="Q46">
        <f t="shared" si="9"/>
        <v>21.58053775876612</v>
      </c>
      <c r="R46">
        <f t="shared" si="10"/>
        <v>731.846392416458</v>
      </c>
    </row>
    <row r="47" spans="1:18" x14ac:dyDescent="0.25">
      <c r="A47">
        <f>Input!G48</f>
        <v>165</v>
      </c>
      <c r="B47">
        <f t="shared" si="0"/>
        <v>44</v>
      </c>
      <c r="C47">
        <f t="shared" si="1"/>
        <v>0.39976605235809437</v>
      </c>
      <c r="D47">
        <f t="shared" si="2"/>
        <v>0.26186240701432162</v>
      </c>
      <c r="E47" s="4">
        <f>Input!I48</f>
        <v>1611.4460552857142</v>
      </c>
      <c r="F47">
        <f t="shared" si="3"/>
        <v>633.70918085714277</v>
      </c>
      <c r="G47">
        <f t="shared" si="4"/>
        <v>620.254499218913</v>
      </c>
      <c r="H47">
        <f t="shared" si="5"/>
        <v>181.02845798611739</v>
      </c>
      <c r="I47">
        <f t="shared" si="6"/>
        <v>1524363.3118735449</v>
      </c>
      <c r="N47">
        <f>Input!J48</f>
        <v>19.631419857142873</v>
      </c>
      <c r="O47">
        <f t="shared" si="7"/>
        <v>12.299385000000029</v>
      </c>
      <c r="P47">
        <f t="shared" si="8"/>
        <v>7.2043350257723038</v>
      </c>
      <c r="Q47">
        <f t="shared" si="9"/>
        <v>25.959534239877947</v>
      </c>
      <c r="R47">
        <f t="shared" si="10"/>
        <v>722.27458567576946</v>
      </c>
    </row>
    <row r="48" spans="1:18" x14ac:dyDescent="0.25">
      <c r="A48">
        <f>Input!G49</f>
        <v>166</v>
      </c>
      <c r="B48">
        <f t="shared" si="0"/>
        <v>45</v>
      </c>
      <c r="C48">
        <f t="shared" si="1"/>
        <v>0.408851644457142</v>
      </c>
      <c r="D48">
        <f t="shared" si="2"/>
        <v>0.27060531906865898</v>
      </c>
      <c r="E48" s="4">
        <f>Input!I49</f>
        <v>1631.0548102857142</v>
      </c>
      <c r="F48">
        <f t="shared" si="3"/>
        <v>653.31793585714274</v>
      </c>
      <c r="G48">
        <f t="shared" si="4"/>
        <v>638.29102638732047</v>
      </c>
      <c r="H48">
        <f t="shared" si="5"/>
        <v>225.80800821423426</v>
      </c>
      <c r="I48">
        <f t="shared" si="6"/>
        <v>1480150.9923608862</v>
      </c>
      <c r="N48">
        <f>Input!J49</f>
        <v>19.608754999999974</v>
      </c>
      <c r="O48">
        <f t="shared" si="7"/>
        <v>12.27672014285713</v>
      </c>
      <c r="P48">
        <f t="shared" si="8"/>
        <v>7.380063110017713</v>
      </c>
      <c r="Q48">
        <f t="shared" si="9"/>
        <v>23.97725009725572</v>
      </c>
      <c r="R48">
        <f t="shared" si="10"/>
        <v>712.86002291600835</v>
      </c>
    </row>
    <row r="49" spans="1:18" x14ac:dyDescent="0.25">
      <c r="A49">
        <f>Input!G50</f>
        <v>167</v>
      </c>
      <c r="B49">
        <f t="shared" si="0"/>
        <v>46</v>
      </c>
      <c r="C49">
        <f t="shared" si="1"/>
        <v>0.41793723655618958</v>
      </c>
      <c r="D49">
        <f t="shared" si="2"/>
        <v>0.27943834495919673</v>
      </c>
      <c r="E49" s="4">
        <f>Input!I50</f>
        <v>1651.1168597142857</v>
      </c>
      <c r="F49">
        <f t="shared" si="3"/>
        <v>673.37998528571427</v>
      </c>
      <c r="G49">
        <f t="shared" si="4"/>
        <v>656.35402198688098</v>
      </c>
      <c r="H49">
        <f t="shared" si="5"/>
        <v>289.88342625321815</v>
      </c>
      <c r="I49">
        <f t="shared" si="6"/>
        <v>1436525.8572130082</v>
      </c>
      <c r="N49">
        <f>Input!J50</f>
        <v>20.062049428571527</v>
      </c>
      <c r="O49">
        <f t="shared" si="7"/>
        <v>12.730014571428683</v>
      </c>
      <c r="P49">
        <f t="shared" si="8"/>
        <v>7.553941423089344</v>
      </c>
      <c r="Q49">
        <f t="shared" si="9"/>
        <v>26.791733236959516</v>
      </c>
      <c r="R49">
        <f t="shared" si="10"/>
        <v>703.60534988744735</v>
      </c>
    </row>
    <row r="50" spans="1:18" x14ac:dyDescent="0.25">
      <c r="A50">
        <f>Input!G51</f>
        <v>168</v>
      </c>
      <c r="B50">
        <f t="shared" si="0"/>
        <v>47</v>
      </c>
      <c r="C50">
        <f t="shared" si="1"/>
        <v>0.42702282865523722</v>
      </c>
      <c r="D50">
        <f t="shared" si="2"/>
        <v>0.28836042412089724</v>
      </c>
      <c r="E50" s="4">
        <f>Input!I51</f>
        <v>1670.7558344285715</v>
      </c>
      <c r="F50">
        <f t="shared" si="3"/>
        <v>693.01895999999999</v>
      </c>
      <c r="G50">
        <f t="shared" si="4"/>
        <v>674.43787221383718</v>
      </c>
      <c r="H50">
        <f t="shared" si="5"/>
        <v>345.25682331708879</v>
      </c>
      <c r="I50">
        <f t="shared" si="6"/>
        <v>1393504.0288215291</v>
      </c>
      <c r="N50">
        <f>Input!J51</f>
        <v>19.638974714285723</v>
      </c>
      <c r="O50">
        <f t="shared" si="7"/>
        <v>12.306939857142879</v>
      </c>
      <c r="P50">
        <f t="shared" si="8"/>
        <v>7.7258888931518257</v>
      </c>
      <c r="Q50">
        <f t="shared" si="9"/>
        <v>20.98602793468336</v>
      </c>
      <c r="R50">
        <f t="shared" si="10"/>
        <v>694.51290984448997</v>
      </c>
    </row>
    <row r="51" spans="1:18" x14ac:dyDescent="0.25">
      <c r="A51">
        <f>Input!G52</f>
        <v>169</v>
      </c>
      <c r="B51">
        <f t="shared" si="0"/>
        <v>48</v>
      </c>
      <c r="C51">
        <f t="shared" si="1"/>
        <v>0.4361084207542848</v>
      </c>
      <c r="D51">
        <f t="shared" si="2"/>
        <v>0.29737053088693227</v>
      </c>
      <c r="E51" s="4">
        <f>Input!I52</f>
        <v>1689.8621882857144</v>
      </c>
      <c r="F51">
        <f t="shared" si="3"/>
        <v>712.12531385714294</v>
      </c>
      <c r="G51">
        <f t="shared" si="4"/>
        <v>692.53713436116982</v>
      </c>
      <c r="H51">
        <f t="shared" si="5"/>
        <v>383.69677596646187</v>
      </c>
      <c r="I51">
        <f t="shared" si="6"/>
        <v>1351100.4228104632</v>
      </c>
      <c r="N51">
        <f>Input!J52</f>
        <v>19.106353857142949</v>
      </c>
      <c r="O51">
        <f t="shared" si="7"/>
        <v>11.774319000000105</v>
      </c>
      <c r="P51">
        <f t="shared" si="8"/>
        <v>7.895828216252939</v>
      </c>
      <c r="Q51">
        <f t="shared" si="9"/>
        <v>15.042690759611707</v>
      </c>
      <c r="R51">
        <f t="shared" si="10"/>
        <v>685.58475896263053</v>
      </c>
    </row>
    <row r="52" spans="1:18" x14ac:dyDescent="0.25">
      <c r="A52">
        <f>Input!G53</f>
        <v>170</v>
      </c>
      <c r="B52">
        <f t="shared" si="0"/>
        <v>49</v>
      </c>
      <c r="C52">
        <f t="shared" si="1"/>
        <v>0.44519401285333238</v>
      </c>
      <c r="D52">
        <f t="shared" si="2"/>
        <v>0.30646767263349528</v>
      </c>
      <c r="E52" s="4">
        <f>Input!I53</f>
        <v>1709.1574147142858</v>
      </c>
      <c r="F52">
        <f t="shared" si="3"/>
        <v>731.42054028571431</v>
      </c>
      <c r="G52">
        <f t="shared" si="4"/>
        <v>710.64653114047894</v>
      </c>
      <c r="H52">
        <f t="shared" si="5"/>
        <v>431.55945596632273</v>
      </c>
      <c r="I52">
        <f t="shared" si="6"/>
        <v>1309328.7899883809</v>
      </c>
      <c r="N52">
        <f>Input!J53</f>
        <v>19.295226428571368</v>
      </c>
      <c r="O52">
        <f t="shared" si="7"/>
        <v>11.963191571428524</v>
      </c>
      <c r="P52">
        <f t="shared" si="8"/>
        <v>8.0636857538522442</v>
      </c>
      <c r="Q52">
        <f t="shared" si="9"/>
        <v>15.206145621311252</v>
      </c>
      <c r="R52">
        <f t="shared" si="10"/>
        <v>676.82268119106868</v>
      </c>
    </row>
    <row r="53" spans="1:18" x14ac:dyDescent="0.25">
      <c r="A53">
        <f>Input!G54</f>
        <v>171</v>
      </c>
      <c r="B53">
        <f t="shared" si="0"/>
        <v>50</v>
      </c>
      <c r="C53">
        <f t="shared" si="1"/>
        <v>0.45427960495238001</v>
      </c>
      <c r="D53">
        <f t="shared" si="2"/>
        <v>0.31565088805927527</v>
      </c>
      <c r="E53" s="4">
        <f>Input!I54</f>
        <v>1728.2788784285715</v>
      </c>
      <c r="F53">
        <f t="shared" si="3"/>
        <v>750.54200400000002</v>
      </c>
      <c r="G53">
        <f t="shared" si="4"/>
        <v>728.76094535451227</v>
      </c>
      <c r="H53">
        <f t="shared" si="5"/>
        <v>474.41451571817652</v>
      </c>
      <c r="I53">
        <f t="shared" si="6"/>
        <v>1268201.7569300728</v>
      </c>
      <c r="N53">
        <f>Input!J54</f>
        <v>19.12146371428571</v>
      </c>
      <c r="O53">
        <f t="shared" si="7"/>
        <v>11.789428857142866</v>
      </c>
      <c r="P53">
        <f t="shared" si="8"/>
        <v>8.229391434679906</v>
      </c>
      <c r="Q53">
        <f t="shared" si="9"/>
        <v>12.673866449336716</v>
      </c>
      <c r="R53">
        <f t="shared" si="10"/>
        <v>668.22820256467446</v>
      </c>
    </row>
    <row r="54" spans="1:18" x14ac:dyDescent="0.25">
      <c r="A54">
        <f>Input!G55</f>
        <v>172</v>
      </c>
      <c r="B54">
        <f t="shared" si="0"/>
        <v>51</v>
      </c>
      <c r="C54">
        <f t="shared" si="1"/>
        <v>0.46336519705142759</v>
      </c>
      <c r="D54">
        <f t="shared" si="2"/>
        <v>0.32491924558730761</v>
      </c>
      <c r="E54" s="4">
        <f>Input!I55</f>
        <v>1746.595744714286</v>
      </c>
      <c r="F54">
        <f t="shared" si="3"/>
        <v>768.85887028571449</v>
      </c>
      <c r="G54">
        <f t="shared" si="4"/>
        <v>746.87541488766794</v>
      </c>
      <c r="H54">
        <f t="shared" si="5"/>
        <v>483.27231123790176</v>
      </c>
      <c r="I54">
        <f t="shared" si="6"/>
        <v>1227730.8652858837</v>
      </c>
      <c r="N54">
        <f>Input!J55</f>
        <v>18.316866285714468</v>
      </c>
      <c r="O54">
        <f t="shared" si="7"/>
        <v>10.984831428571624</v>
      </c>
      <c r="P54">
        <f t="shared" si="8"/>
        <v>8.3928786605196866</v>
      </c>
      <c r="Q54">
        <f t="shared" si="9"/>
        <v>6.7182191518121019</v>
      </c>
      <c r="R54">
        <f t="shared" si="10"/>
        <v>659.80260499621977</v>
      </c>
    </row>
    <row r="55" spans="1:18" x14ac:dyDescent="0.25">
      <c r="A55">
        <f>Input!G56</f>
        <v>173</v>
      </c>
      <c r="B55">
        <f t="shared" si="0"/>
        <v>52</v>
      </c>
      <c r="C55">
        <f t="shared" si="1"/>
        <v>0.47245078915047523</v>
      </c>
      <c r="D55">
        <f t="shared" si="2"/>
        <v>0.33427184187825681</v>
      </c>
      <c r="E55" s="4">
        <f>Input!I56</f>
        <v>1764.4064324285716</v>
      </c>
      <c r="F55">
        <f t="shared" si="3"/>
        <v>786.66955800000017</v>
      </c>
      <c r="G55">
        <f t="shared" si="4"/>
        <v>764.98512798541128</v>
      </c>
      <c r="H55">
        <f t="shared" si="5"/>
        <v>470.21450505760328</v>
      </c>
      <c r="I55">
        <f t="shared" si="6"/>
        <v>1187926.609904554</v>
      </c>
      <c r="N55">
        <f>Input!J56</f>
        <v>17.810687714285677</v>
      </c>
      <c r="O55">
        <f t="shared" si="7"/>
        <v>10.478652857142833</v>
      </c>
      <c r="P55">
        <f t="shared" si="8"/>
        <v>8.5540842155577952</v>
      </c>
      <c r="Q55">
        <f t="shared" si="9"/>
        <v>3.7039644561724794</v>
      </c>
      <c r="R55">
        <f t="shared" si="10"/>
        <v>651.54693956748042</v>
      </c>
    </row>
    <row r="56" spans="1:18" x14ac:dyDescent="0.25">
      <c r="A56">
        <f>Input!G57</f>
        <v>174</v>
      </c>
      <c r="B56">
        <f t="shared" si="0"/>
        <v>53</v>
      </c>
      <c r="C56">
        <f t="shared" si="1"/>
        <v>0.4815363812495228</v>
      </c>
      <c r="D56">
        <f t="shared" si="2"/>
        <v>0.34370780044535743</v>
      </c>
      <c r="E56" s="4">
        <f>Input!I57</f>
        <v>1781.1783207142857</v>
      </c>
      <c r="F56">
        <f t="shared" si="3"/>
        <v>803.44144628571428</v>
      </c>
      <c r="G56">
        <f t="shared" si="4"/>
        <v>783.08541879672237</v>
      </c>
      <c r="H56">
        <f t="shared" si="5"/>
        <v>414.3678551325944</v>
      </c>
      <c r="I56">
        <f t="shared" si="6"/>
        <v>1148798.4758446924</v>
      </c>
      <c r="N56">
        <f>Input!J57</f>
        <v>16.771888285714112</v>
      </c>
      <c r="O56">
        <f t="shared" si="7"/>
        <v>9.4398534285712685</v>
      </c>
      <c r="P56">
        <f t="shared" si="8"/>
        <v>8.7129481789806569</v>
      </c>
      <c r="Q56">
        <f t="shared" si="9"/>
        <v>0.5283912418823894</v>
      </c>
      <c r="R56">
        <f t="shared" si="10"/>
        <v>643.46203933587128</v>
      </c>
    </row>
    <row r="57" spans="1:18" x14ac:dyDescent="0.25">
      <c r="A57">
        <f>Input!G58</f>
        <v>175</v>
      </c>
      <c r="B57">
        <f t="shared" si="0"/>
        <v>54</v>
      </c>
      <c r="C57">
        <f t="shared" si="1"/>
        <v>0.49062197334857038</v>
      </c>
      <c r="D57">
        <f t="shared" si="2"/>
        <v>0.35322627036226545</v>
      </c>
      <c r="E57" s="4">
        <f>Input!I58</f>
        <v>1797.572463857143</v>
      </c>
      <c r="F57">
        <f t="shared" si="3"/>
        <v>819.83558942857155</v>
      </c>
      <c r="G57">
        <f t="shared" si="4"/>
        <v>801.17176315645634</v>
      </c>
      <c r="H57">
        <f t="shared" si="5"/>
        <v>348.33841111569814</v>
      </c>
      <c r="I57">
        <f t="shared" si="6"/>
        <v>1110354.9743407725</v>
      </c>
      <c r="N57">
        <f>Input!J58</f>
        <v>16.394143142857274</v>
      </c>
      <c r="O57">
        <f t="shared" si="7"/>
        <v>9.0621082857144302</v>
      </c>
      <c r="P57">
        <f t="shared" si="8"/>
        <v>8.8694138405410747</v>
      </c>
      <c r="Q57">
        <f t="shared" si="9"/>
        <v>3.7131149200667284E-2</v>
      </c>
      <c r="R57">
        <f t="shared" si="10"/>
        <v>635.54853167166107</v>
      </c>
    </row>
    <row r="58" spans="1:18" x14ac:dyDescent="0.25">
      <c r="A58">
        <f>Input!G59</f>
        <v>176</v>
      </c>
      <c r="B58">
        <f t="shared" si="0"/>
        <v>55</v>
      </c>
      <c r="C58">
        <f t="shared" si="1"/>
        <v>0.49970756544761802</v>
      </c>
      <c r="D58">
        <f t="shared" si="2"/>
        <v>0.36282642505597557</v>
      </c>
      <c r="E58" s="4">
        <f>Input!I59</f>
        <v>1813.2413361428573</v>
      </c>
      <c r="F58">
        <f t="shared" si="3"/>
        <v>835.50446171428587</v>
      </c>
      <c r="G58">
        <f t="shared" si="4"/>
        <v>819.23977458694458</v>
      </c>
      <c r="H58">
        <f t="shared" si="5"/>
        <v>264.54004735030145</v>
      </c>
      <c r="I58">
        <f t="shared" si="6"/>
        <v>1072603.6777815251</v>
      </c>
      <c r="N58">
        <f>Input!J59</f>
        <v>15.668872285714315</v>
      </c>
      <c r="O58">
        <f t="shared" si="7"/>
        <v>8.3368374285714708</v>
      </c>
      <c r="P58">
        <f t="shared" si="8"/>
        <v>9.0234276188439235</v>
      </c>
      <c r="Q58">
        <f t="shared" si="9"/>
        <v>0.47140608937836281</v>
      </c>
      <c r="R58">
        <f t="shared" si="10"/>
        <v>627.80685013946834</v>
      </c>
    </row>
    <row r="59" spans="1:18" x14ac:dyDescent="0.25">
      <c r="A59">
        <f>Input!G60</f>
        <v>177</v>
      </c>
      <c r="B59">
        <f t="shared" si="0"/>
        <v>56</v>
      </c>
      <c r="C59">
        <f t="shared" si="1"/>
        <v>0.50879315754666554</v>
      </c>
      <c r="D59">
        <f t="shared" si="2"/>
        <v>0.37250746117775113</v>
      </c>
      <c r="E59" s="4">
        <f>Input!I60</f>
        <v>1828.1773827142858</v>
      </c>
      <c r="F59">
        <f t="shared" si="3"/>
        <v>850.44050828571437</v>
      </c>
      <c r="G59">
        <f t="shared" si="4"/>
        <v>837.28520050029772</v>
      </c>
      <c r="H59">
        <f t="shared" si="5"/>
        <v>173.06212292904399</v>
      </c>
      <c r="I59">
        <f t="shared" si="6"/>
        <v>1035551.25375169</v>
      </c>
      <c r="N59">
        <f>Input!J60</f>
        <v>14.936046571428506</v>
      </c>
      <c r="O59">
        <f t="shared" si="7"/>
        <v>7.6040117142856616</v>
      </c>
      <c r="P59">
        <f t="shared" si="8"/>
        <v>9.1749389821304543</v>
      </c>
      <c r="Q59">
        <f t="shared" si="9"/>
        <v>2.4678124808583051</v>
      </c>
      <c r="R59">
        <f t="shared" si="10"/>
        <v>620.23724593662689</v>
      </c>
    </row>
    <row r="60" spans="1:18" x14ac:dyDescent="0.25">
      <c r="A60">
        <f>Input!G61</f>
        <v>178</v>
      </c>
      <c r="B60">
        <f t="shared" si="0"/>
        <v>57</v>
      </c>
      <c r="C60">
        <f t="shared" si="1"/>
        <v>0.51787874964571323</v>
      </c>
      <c r="D60">
        <f t="shared" si="2"/>
        <v>0.38226859754571757</v>
      </c>
      <c r="E60" s="4">
        <f>Input!I61</f>
        <v>1842.3579387142856</v>
      </c>
      <c r="F60">
        <f t="shared" si="3"/>
        <v>864.62106428571417</v>
      </c>
      <c r="G60">
        <f t="shared" si="4"/>
        <v>855.30391858476946</v>
      </c>
      <c r="H60">
        <f t="shared" si="5"/>
        <v>86.809204012632435</v>
      </c>
      <c r="I60">
        <f t="shared" si="6"/>
        <v>999203.49818202632</v>
      </c>
      <c r="N60">
        <f>Input!J61</f>
        <v>14.180555999999797</v>
      </c>
      <c r="O60">
        <f t="shared" si="7"/>
        <v>6.8485211428569528</v>
      </c>
      <c r="P60">
        <f t="shared" si="8"/>
        <v>9.3239003713647612</v>
      </c>
      <c r="Q60">
        <f t="shared" si="9"/>
        <v>6.1275023249279128</v>
      </c>
      <c r="R60">
        <f t="shared" si="10"/>
        <v>612.83979890007913</v>
      </c>
    </row>
    <row r="61" spans="1:18" x14ac:dyDescent="0.25">
      <c r="A61">
        <f>Input!G62</f>
        <v>179</v>
      </c>
      <c r="B61">
        <f t="shared" si="0"/>
        <v>58</v>
      </c>
      <c r="C61">
        <f t="shared" si="1"/>
        <v>0.52696434174476081</v>
      </c>
      <c r="D61">
        <f t="shared" si="2"/>
        <v>0.39210907415338436</v>
      </c>
      <c r="E61" s="4">
        <f>Input!I62</f>
        <v>1855.9718769999999</v>
      </c>
      <c r="F61">
        <f t="shared" si="3"/>
        <v>878.23500257142848</v>
      </c>
      <c r="G61">
        <f t="shared" si="4"/>
        <v>873.29193336020478</v>
      </c>
      <c r="H61">
        <f t="shared" si="5"/>
        <v>24.433933226947701</v>
      </c>
      <c r="I61">
        <f t="shared" si="6"/>
        <v>963565.36764729139</v>
      </c>
      <c r="N61">
        <f>Input!J62</f>
        <v>13.613938285714312</v>
      </c>
      <c r="O61">
        <f t="shared" si="7"/>
        <v>6.2819034285714679</v>
      </c>
      <c r="P61">
        <f t="shared" si="8"/>
        <v>9.4702671254475028</v>
      </c>
      <c r="Q61">
        <f t="shared" si="9"/>
        <v>10.165663063557016</v>
      </c>
      <c r="R61">
        <f t="shared" si="10"/>
        <v>605.61442809270966</v>
      </c>
    </row>
    <row r="62" spans="1:18" x14ac:dyDescent="0.25">
      <c r="A62">
        <f>Input!G63</f>
        <v>180</v>
      </c>
      <c r="B62">
        <f t="shared" si="0"/>
        <v>59</v>
      </c>
      <c r="C62">
        <f t="shared" si="1"/>
        <v>0.53604993384380839</v>
      </c>
      <c r="D62">
        <f t="shared" si="2"/>
        <v>0.40202815123891855</v>
      </c>
      <c r="E62" s="4">
        <f>Input!I63</f>
        <v>1868.9285385714286</v>
      </c>
      <c r="F62">
        <f t="shared" si="3"/>
        <v>891.19166414285712</v>
      </c>
      <c r="G62">
        <f t="shared" si="4"/>
        <v>891.245372889088</v>
      </c>
      <c r="H62">
        <f t="shared" si="5"/>
        <v>2.8846294216932646E-3</v>
      </c>
      <c r="I62">
        <f t="shared" si="6"/>
        <v>928641.01084731473</v>
      </c>
      <c r="N62">
        <f>Input!J63</f>
        <v>12.95666157142864</v>
      </c>
      <c r="O62">
        <f t="shared" si="7"/>
        <v>5.624626714285796</v>
      </c>
      <c r="P62">
        <f t="shared" si="8"/>
        <v>9.6139974084012056</v>
      </c>
      <c r="Q62">
        <f t="shared" si="9"/>
        <v>15.915078535066865</v>
      </c>
      <c r="R62">
        <f t="shared" si="10"/>
        <v>598.56090197939329</v>
      </c>
    </row>
    <row r="63" spans="1:18" x14ac:dyDescent="0.25">
      <c r="A63">
        <f>Input!G64</f>
        <v>181</v>
      </c>
      <c r="B63">
        <f t="shared" si="0"/>
        <v>60</v>
      </c>
      <c r="C63">
        <f t="shared" si="1"/>
        <v>0.54513552594285597</v>
      </c>
      <c r="D63">
        <f t="shared" si="2"/>
        <v>0.41202510841047263</v>
      </c>
      <c r="E63" s="4">
        <f>Input!I64</f>
        <v>1881.484790142857</v>
      </c>
      <c r="F63">
        <f t="shared" si="3"/>
        <v>903.74791571428557</v>
      </c>
      <c r="G63">
        <f t="shared" si="4"/>
        <v>909.16048563100742</v>
      </c>
      <c r="H63">
        <f t="shared" si="5"/>
        <v>29.295913103402373</v>
      </c>
      <c r="I63">
        <f t="shared" si="6"/>
        <v>894433.79930237751</v>
      </c>
      <c r="N63">
        <f>Input!J64</f>
        <v>12.556251571428447</v>
      </c>
      <c r="O63">
        <f t="shared" si="7"/>
        <v>5.2242167142856033</v>
      </c>
      <c r="P63">
        <f t="shared" si="8"/>
        <v>9.7550521383880824</v>
      </c>
      <c r="Q63">
        <f t="shared" si="9"/>
        <v>20.528469640301893</v>
      </c>
      <c r="R63">
        <f t="shared" si="10"/>
        <v>591.67884820254096</v>
      </c>
    </row>
    <row r="64" spans="1:18" x14ac:dyDescent="0.25">
      <c r="A64">
        <f>Input!G65</f>
        <v>182</v>
      </c>
      <c r="B64">
        <f t="shared" si="0"/>
        <v>61</v>
      </c>
      <c r="C64">
        <f t="shared" si="1"/>
        <v>0.55422111804190355</v>
      </c>
      <c r="D64">
        <f t="shared" si="2"/>
        <v>0.42209924382331127</v>
      </c>
      <c r="E64" s="4">
        <f>Input!I65</f>
        <v>1893.6746288571428</v>
      </c>
      <c r="F64">
        <f t="shared" si="3"/>
        <v>915.93775442857134</v>
      </c>
      <c r="G64">
        <f t="shared" si="4"/>
        <v>927.0336374295357</v>
      </c>
      <c r="H64">
        <f t="shared" si="5"/>
        <v>123.11861957108992</v>
      </c>
      <c r="I64">
        <f t="shared" si="6"/>
        <v>860946.35729064373</v>
      </c>
      <c r="N64">
        <f>Input!J65</f>
        <v>12.18983871428577</v>
      </c>
      <c r="O64">
        <f t="shared" si="7"/>
        <v>4.8578038571429261</v>
      </c>
      <c r="P64">
        <f t="shared" si="8"/>
        <v>9.8933949184364369</v>
      </c>
      <c r="Q64">
        <f t="shared" si="9"/>
        <v>25.357177336579106</v>
      </c>
      <c r="R64">
        <f t="shared" si="10"/>
        <v>584.9677629665108</v>
      </c>
    </row>
    <row r="65" spans="1:18" x14ac:dyDescent="0.25">
      <c r="A65">
        <f>Input!G66</f>
        <v>183</v>
      </c>
      <c r="B65">
        <f t="shared" si="0"/>
        <v>62</v>
      </c>
      <c r="C65">
        <f t="shared" si="1"/>
        <v>0.56330671014095124</v>
      </c>
      <c r="D65">
        <f t="shared" si="2"/>
        <v>0.43224987340486615</v>
      </c>
      <c r="E65" s="4">
        <f>Input!I66</f>
        <v>1906.0004558571429</v>
      </c>
      <c r="F65">
        <f t="shared" si="3"/>
        <v>928.26358142857146</v>
      </c>
      <c r="G65">
        <f t="shared" si="4"/>
        <v>944.86130862155949</v>
      </c>
      <c r="H65">
        <f t="shared" si="5"/>
        <v>275.48454797285439</v>
      </c>
      <c r="I65">
        <f t="shared" si="6"/>
        <v>828180.59105242614</v>
      </c>
      <c r="N65">
        <f>Input!J66</f>
        <v>12.325827000000118</v>
      </c>
      <c r="O65">
        <f t="shared" si="7"/>
        <v>4.9937921428572736</v>
      </c>
      <c r="P65">
        <f t="shared" si="8"/>
        <v>10.028991968764856</v>
      </c>
      <c r="Q65">
        <f t="shared" si="9"/>
        <v>25.353237286819752</v>
      </c>
      <c r="R65">
        <f t="shared" si="10"/>
        <v>578.42702003992417</v>
      </c>
    </row>
    <row r="66" spans="1:18" x14ac:dyDescent="0.25">
      <c r="A66">
        <f>Input!G67</f>
        <v>184</v>
      </c>
      <c r="B66">
        <f t="shared" si="0"/>
        <v>63</v>
      </c>
      <c r="C66">
        <f t="shared" si="1"/>
        <v>0.57239230223999882</v>
      </c>
      <c r="D66">
        <f t="shared" si="2"/>
        <v>0.44247633012419529</v>
      </c>
      <c r="E66" s="4">
        <f>Input!I67</f>
        <v>1918.5718172857141</v>
      </c>
      <c r="F66">
        <f t="shared" si="3"/>
        <v>940.83494285714266</v>
      </c>
      <c r="G66">
        <f t="shared" si="4"/>
        <v>962.64009126002884</v>
      </c>
      <c r="H66">
        <f t="shared" si="5"/>
        <v>475.46449687188954</v>
      </c>
      <c r="I66">
        <f t="shared" si="6"/>
        <v>796137.7172834574</v>
      </c>
      <c r="N66">
        <f>Input!J67</f>
        <v>12.571361428571208</v>
      </c>
      <c r="O66">
        <f t="shared" si="7"/>
        <v>5.2393265714283643</v>
      </c>
      <c r="P66">
        <f t="shared" si="8"/>
        <v>10.161812060605119</v>
      </c>
      <c r="Q66">
        <f t="shared" si="9"/>
        <v>24.230863391155708</v>
      </c>
      <c r="R66">
        <f t="shared" si="10"/>
        <v>572.05587938467431</v>
      </c>
    </row>
    <row r="67" spans="1:18" x14ac:dyDescent="0.25">
      <c r="A67">
        <f>Input!G68</f>
        <v>185</v>
      </c>
      <c r="B67">
        <f t="shared" si="0"/>
        <v>64</v>
      </c>
      <c r="C67">
        <f t="shared" si="1"/>
        <v>0.5814778943390464</v>
      </c>
      <c r="D67">
        <f t="shared" si="2"/>
        <v>0.45277796330263864</v>
      </c>
      <c r="E67" s="4">
        <f>Input!I68</f>
        <v>1931.4264875714289</v>
      </c>
      <c r="F67">
        <f t="shared" si="3"/>
        <v>953.68961314285741</v>
      </c>
      <c r="G67">
        <f t="shared" si="4"/>
        <v>980.36668644193071</v>
      </c>
      <c r="H67">
        <f t="shared" si="5"/>
        <v>711.66623980412953</v>
      </c>
      <c r="I67">
        <f t="shared" si="6"/>
        <v>764818.29093708901</v>
      </c>
      <c r="N67">
        <f>Input!J68</f>
        <v>12.854670285714747</v>
      </c>
      <c r="O67">
        <f t="shared" si="7"/>
        <v>5.5226354285719026</v>
      </c>
      <c r="P67">
        <f t="shared" si="8"/>
        <v>10.291826451435375</v>
      </c>
      <c r="Q67">
        <f t="shared" si="9"/>
        <v>22.745183012561533</v>
      </c>
      <c r="R67">
        <f t="shared" si="10"/>
        <v>565.85349542019947</v>
      </c>
    </row>
    <row r="68" spans="1:18" x14ac:dyDescent="0.25">
      <c r="A68">
        <f>Input!G69</f>
        <v>186</v>
      </c>
      <c r="B68">
        <f t="shared" ref="B68:B83" si="11">A68-$A$3</f>
        <v>65</v>
      </c>
      <c r="C68">
        <f t="shared" ref="C68:C83" si="12">B68*$AA$3</f>
        <v>0.59056348643809398</v>
      </c>
      <c r="D68">
        <f t="shared" ref="D68:D83" si="13">POWER(C68,$AB$3)</f>
        <v>0.46315413796273214</v>
      </c>
      <c r="E68" s="4">
        <f>Input!I69</f>
        <v>1945.0555355714284</v>
      </c>
      <c r="F68">
        <f t="shared" ref="F68:F83" si="14">E68-$E$3</f>
        <v>967.31866114285697</v>
      </c>
      <c r="G68">
        <f t="shared" ref="G68:G83" si="15">$Z$3*(1-EXP(-1*D68))</f>
        <v>998.03790173402547</v>
      </c>
      <c r="H68">
        <f t="shared" ref="H68:H83" si="16">(F68-G68)^2</f>
        <v>943.67174249809443</v>
      </c>
      <c r="I68">
        <f t="shared" ref="I68:I83" si="17">(G68-$J$4)^2</f>
        <v>734222.23235340172</v>
      </c>
      <c r="N68">
        <f>Input!J69</f>
        <v>13.629047999999557</v>
      </c>
      <c r="O68">
        <f t="shared" ref="O68:O83" si="18">N68-$N$3</f>
        <v>6.2970131428567129</v>
      </c>
      <c r="P68">
        <f t="shared" ref="P68:P83" si="19">POWER(C68,$AB$3)*EXP(-D68)*$Z$3*$AA$3*$AB$3</f>
        <v>10.419008821544177</v>
      </c>
      <c r="Q68">
        <f t="shared" ref="Q68:Q83" si="20">(O68-P68)^2</f>
        <v>16.990848375118123</v>
      </c>
      <c r="R68">
        <f t="shared" ref="R68:R83" si="21">(P68-$S$4)^2</f>
        <v>559.81892493145381</v>
      </c>
    </row>
    <row r="69" spans="1:18" x14ac:dyDescent="0.25">
      <c r="A69">
        <f>Input!G70</f>
        <v>187</v>
      </c>
      <c r="B69">
        <f t="shared" si="11"/>
        <v>66</v>
      </c>
      <c r="C69">
        <f t="shared" si="12"/>
        <v>0.59964907853714156</v>
      </c>
      <c r="D69">
        <f t="shared" si="13"/>
        <v>0.47360423421270259</v>
      </c>
      <c r="E69" s="4">
        <f>Input!I70</f>
        <v>1959.3607475714284</v>
      </c>
      <c r="F69">
        <f t="shared" si="14"/>
        <v>981.62387314285695</v>
      </c>
      <c r="G69">
        <f t="shared" si="15"/>
        <v>1015.65064868958</v>
      </c>
      <c r="H69">
        <f t="shared" si="16"/>
        <v>1157.8214541070665</v>
      </c>
      <c r="I69">
        <f t="shared" si="17"/>
        <v>704348.8537314767</v>
      </c>
      <c r="N69">
        <f>Input!J70</f>
        <v>14.305211999999983</v>
      </c>
      <c r="O69">
        <f t="shared" si="18"/>
        <v>6.9731771428571392</v>
      </c>
      <c r="P69">
        <f t="shared" si="19"/>
        <v>10.543335211854536</v>
      </c>
      <c r="Q69">
        <f t="shared" si="20"/>
        <v>12.746028637627225</v>
      </c>
      <c r="R69">
        <f t="shared" si="21"/>
        <v>553.95113462886889</v>
      </c>
    </row>
    <row r="70" spans="1:18" x14ac:dyDescent="0.25">
      <c r="A70">
        <f>Input!G71</f>
        <v>188</v>
      </c>
      <c r="B70">
        <f t="shared" si="11"/>
        <v>67</v>
      </c>
      <c r="C70">
        <f t="shared" si="12"/>
        <v>0.60873467063618925</v>
      </c>
      <c r="D70">
        <f t="shared" si="13"/>
        <v>0.48412764666408531</v>
      </c>
      <c r="E70" s="4">
        <f>Input!I71</f>
        <v>1974.916296285714</v>
      </c>
      <c r="F70">
        <f t="shared" si="14"/>
        <v>997.17942185714253</v>
      </c>
      <c r="G70">
        <f t="shared" si="15"/>
        <v>1033.2019404499035</v>
      </c>
      <c r="H70">
        <f t="shared" si="16"/>
        <v>1297.6218457658122</v>
      </c>
      <c r="I70">
        <f t="shared" si="17"/>
        <v>675196.88495965768</v>
      </c>
      <c r="N70">
        <f>Input!J71</f>
        <v>15.555548714285578</v>
      </c>
      <c r="O70">
        <f t="shared" si="18"/>
        <v>8.2235138571427342</v>
      </c>
      <c r="P70">
        <f t="shared" si="19"/>
        <v>10.664783962944357</v>
      </c>
      <c r="Q70">
        <f t="shared" si="20"/>
        <v>5.9597997294806664</v>
      </c>
      <c r="R70">
        <f t="shared" si="21"/>
        <v>548.24900836853215</v>
      </c>
    </row>
    <row r="71" spans="1:18" x14ac:dyDescent="0.25">
      <c r="A71">
        <f>Input!G72</f>
        <v>189</v>
      </c>
      <c r="B71">
        <f t="shared" si="11"/>
        <v>68</v>
      </c>
      <c r="C71">
        <f t="shared" si="12"/>
        <v>0.61782026273523682</v>
      </c>
      <c r="D71">
        <f t="shared" si="13"/>
        <v>0.49472378388021332</v>
      </c>
      <c r="E71" s="4">
        <f>Input!I72</f>
        <v>1991.0875697142858</v>
      </c>
      <c r="F71">
        <f t="shared" si="14"/>
        <v>1013.3506952857143</v>
      </c>
      <c r="G71">
        <f t="shared" si="15"/>
        <v>1050.6888894250644</v>
      </c>
      <c r="H71">
        <f t="shared" si="16"/>
        <v>1394.1407415877977</v>
      </c>
      <c r="I71">
        <f t="shared" si="17"/>
        <v>646764.49881732208</v>
      </c>
      <c r="N71">
        <f>Input!J72</f>
        <v>16.171273428571794</v>
      </c>
      <c r="O71">
        <f t="shared" si="18"/>
        <v>8.8392385714289503</v>
      </c>
      <c r="P71">
        <f t="shared" si="19"/>
        <v>10.783335655206345</v>
      </c>
      <c r="Q71">
        <f t="shared" si="20"/>
        <v>3.7795134711517715</v>
      </c>
      <c r="R71">
        <f t="shared" si="21"/>
        <v>542.71135404072311</v>
      </c>
    </row>
    <row r="72" spans="1:18" x14ac:dyDescent="0.25">
      <c r="A72">
        <f>Input!G73</f>
        <v>190</v>
      </c>
      <c r="B72">
        <f t="shared" si="11"/>
        <v>69</v>
      </c>
      <c r="C72">
        <f t="shared" si="12"/>
        <v>0.6269058548342844</v>
      </c>
      <c r="D72">
        <f t="shared" si="13"/>
        <v>0.50539206785350976</v>
      </c>
      <c r="E72" s="4">
        <f>Input!I73</f>
        <v>2008.7660467142855</v>
      </c>
      <c r="F72">
        <f t="shared" si="14"/>
        <v>1031.0291722857141</v>
      </c>
      <c r="G72">
        <f t="shared" si="15"/>
        <v>1068.1087050486301</v>
      </c>
      <c r="H72">
        <f t="shared" si="16"/>
        <v>1374.891749916158</v>
      </c>
      <c r="I72">
        <f t="shared" si="17"/>
        <v>619049.3355606196</v>
      </c>
      <c r="N72">
        <f>Input!J73</f>
        <v>17.678476999999702</v>
      </c>
      <c r="O72">
        <f t="shared" si="18"/>
        <v>10.346442142856858</v>
      </c>
      <c r="P72">
        <f t="shared" si="19"/>
        <v>10.898973050096302</v>
      </c>
      <c r="Q72">
        <f t="shared" si="20"/>
        <v>0.30529040345484254</v>
      </c>
      <c r="R72">
        <f t="shared" si="21"/>
        <v>537.33691013492171</v>
      </c>
    </row>
    <row r="73" spans="1:18" x14ac:dyDescent="0.25">
      <c r="A73">
        <f>Input!G74</f>
        <v>191</v>
      </c>
      <c r="B73">
        <f t="shared" si="11"/>
        <v>70</v>
      </c>
      <c r="C73">
        <f t="shared" si="12"/>
        <v>0.63599144693333198</v>
      </c>
      <c r="D73">
        <f t="shared" si="13"/>
        <v>0.51613193350968167</v>
      </c>
      <c r="E73" s="4">
        <f>Input!I74</f>
        <v>2027.985724142857</v>
      </c>
      <c r="F73">
        <f t="shared" si="14"/>
        <v>1050.2488497142854</v>
      </c>
      <c r="G73">
        <f t="shared" si="15"/>
        <v>1085.4586916017327</v>
      </c>
      <c r="H73">
        <f t="shared" si="16"/>
        <v>1239.7329657390371</v>
      </c>
      <c r="I73">
        <f t="shared" si="17"/>
        <v>592048.52690367633</v>
      </c>
      <c r="N73">
        <f>Input!J74</f>
        <v>19.219677428571458</v>
      </c>
      <c r="O73">
        <f t="shared" si="18"/>
        <v>11.887642571428614</v>
      </c>
      <c r="P73">
        <f t="shared" si="19"/>
        <v>11.011681032424056</v>
      </c>
      <c r="Q73">
        <f t="shared" si="20"/>
        <v>0.76730861781523474</v>
      </c>
      <c r="R73">
        <f t="shared" si="21"/>
        <v>532.12435198935657</v>
      </c>
    </row>
    <row r="74" spans="1:18" x14ac:dyDescent="0.25">
      <c r="A74">
        <f>Input!G75</f>
        <v>192</v>
      </c>
      <c r="B74">
        <f t="shared" si="11"/>
        <v>71</v>
      </c>
      <c r="C74">
        <f t="shared" si="12"/>
        <v>0.64507703903237956</v>
      </c>
      <c r="D74">
        <f t="shared" si="13"/>
        <v>0.52694282823706617</v>
      </c>
      <c r="E74" s="4">
        <f>Input!I75</f>
        <v>2048.6068364285716</v>
      </c>
      <c r="F74">
        <f t="shared" si="14"/>
        <v>1070.8699620000002</v>
      </c>
      <c r="G74">
        <f t="shared" si="15"/>
        <v>1102.736246102153</v>
      </c>
      <c r="H74">
        <f t="shared" si="16"/>
        <v>1015.4600624791166</v>
      </c>
      <c r="I74">
        <f t="shared" si="17"/>
        <v>565758.71940596274</v>
      </c>
      <c r="N74">
        <f>Input!J75</f>
        <v>20.621112285714617</v>
      </c>
      <c r="O74">
        <f t="shared" si="18"/>
        <v>13.289077428571773</v>
      </c>
      <c r="P74">
        <f t="shared" si="19"/>
        <v>11.121446553646008</v>
      </c>
      <c r="Q74">
        <f t="shared" si="20"/>
        <v>4.6986236099314365</v>
      </c>
      <c r="R74">
        <f t="shared" si="21"/>
        <v>527.07229773314987</v>
      </c>
    </row>
    <row r="75" spans="1:18" x14ac:dyDescent="0.25">
      <c r="A75">
        <f>Input!G76</f>
        <v>193</v>
      </c>
      <c r="B75">
        <f t="shared" si="11"/>
        <v>72</v>
      </c>
      <c r="C75">
        <f t="shared" si="12"/>
        <v>0.65416263113142725</v>
      </c>
      <c r="D75">
        <f t="shared" si="13"/>
        <v>0.53782421143951331</v>
      </c>
      <c r="E75" s="4">
        <f>Input!I76</f>
        <v>2069.6283587142857</v>
      </c>
      <c r="F75">
        <f t="shared" si="14"/>
        <v>1091.8914842857143</v>
      </c>
      <c r="G75">
        <f t="shared" si="15"/>
        <v>1119.938856254478</v>
      </c>
      <c r="H75">
        <f t="shared" si="16"/>
        <v>786.65507435418772</v>
      </c>
      <c r="I75">
        <f t="shared" si="17"/>
        <v>540176.09727584</v>
      </c>
      <c r="N75">
        <f>Input!J76</f>
        <v>21.021522285714127</v>
      </c>
      <c r="O75">
        <f t="shared" si="18"/>
        <v>13.689487428571283</v>
      </c>
      <c r="P75">
        <f t="shared" si="19"/>
        <v>11.228258576122405</v>
      </c>
      <c r="Q75">
        <f t="shared" si="20"/>
        <v>6.0576474641268208</v>
      </c>
      <c r="R75">
        <f t="shared" si="21"/>
        <v>522.17931392909782</v>
      </c>
    </row>
    <row r="76" spans="1:18" x14ac:dyDescent="0.25">
      <c r="A76">
        <f>Input!G77</f>
        <v>194</v>
      </c>
      <c r="B76">
        <f t="shared" si="11"/>
        <v>73</v>
      </c>
      <c r="C76">
        <f t="shared" si="12"/>
        <v>0.66324822323047483</v>
      </c>
      <c r="D76">
        <f t="shared" si="13"/>
        <v>0.54877555411131884</v>
      </c>
      <c r="E76" s="4">
        <f>Input!I77</f>
        <v>2092.0626481428571</v>
      </c>
      <c r="F76">
        <f t="shared" si="14"/>
        <v>1114.3257737142858</v>
      </c>
      <c r="G76">
        <f t="shared" si="15"/>
        <v>1137.0640984577171</v>
      </c>
      <c r="H76">
        <f t="shared" si="16"/>
        <v>517.03141213774234</v>
      </c>
      <c r="I76">
        <f t="shared" si="17"/>
        <v>515296.40459970559</v>
      </c>
      <c r="N76">
        <f>Input!J77</f>
        <v>22.434289428571446</v>
      </c>
      <c r="O76">
        <f t="shared" si="18"/>
        <v>15.102254571428603</v>
      </c>
      <c r="P76">
        <f t="shared" si="19"/>
        <v>11.332108018306389</v>
      </c>
      <c r="Q76">
        <f t="shared" si="20"/>
        <v>14.214005032019307</v>
      </c>
      <c r="R76">
        <f t="shared" si="21"/>
        <v>517.44392092511555</v>
      </c>
    </row>
    <row r="77" spans="1:18" x14ac:dyDescent="0.25">
      <c r="A77">
        <f>Input!G78</f>
        <v>195</v>
      </c>
      <c r="B77">
        <f t="shared" si="11"/>
        <v>74</v>
      </c>
      <c r="C77">
        <f t="shared" si="12"/>
        <v>0.67233381532952241</v>
      </c>
      <c r="D77">
        <f t="shared" si="13"/>
        <v>0.55979633843283139</v>
      </c>
      <c r="E77" s="4">
        <f>Input!I78</f>
        <v>2115.6263957142855</v>
      </c>
      <c r="F77">
        <f t="shared" si="14"/>
        <v>1137.8895212857142</v>
      </c>
      <c r="G77">
        <f t="shared" si="15"/>
        <v>1154.1096358670616</v>
      </c>
      <c r="H77">
        <f t="shared" si="16"/>
        <v>263.09211703203817</v>
      </c>
      <c r="I77">
        <f t="shared" si="17"/>
        <v>491114.96700566483</v>
      </c>
      <c r="N77">
        <f>Input!J78</f>
        <v>23.563747571428394</v>
      </c>
      <c r="O77">
        <f t="shared" si="18"/>
        <v>16.23171271428555</v>
      </c>
      <c r="P77">
        <f t="shared" si="19"/>
        <v>11.432987700835115</v>
      </c>
      <c r="Q77">
        <f t="shared" si="20"/>
        <v>23.027761754714874</v>
      </c>
      <c r="R77">
        <f t="shared" si="21"/>
        <v>512.8645979223694</v>
      </c>
    </row>
    <row r="78" spans="1:18" x14ac:dyDescent="0.25">
      <c r="A78">
        <f>Input!G79</f>
        <v>196</v>
      </c>
      <c r="B78">
        <f t="shared" si="11"/>
        <v>75</v>
      </c>
      <c r="C78">
        <f t="shared" si="12"/>
        <v>0.68141940742856999</v>
      </c>
      <c r="D78">
        <f t="shared" si="13"/>
        <v>0.5708860573854595</v>
      </c>
      <c r="E78" s="4">
        <f>Input!I79</f>
        <v>2142.3254287142854</v>
      </c>
      <c r="F78">
        <f t="shared" si="14"/>
        <v>1164.5885542857141</v>
      </c>
      <c r="G78">
        <f t="shared" si="15"/>
        <v>1171.0732165067332</v>
      </c>
      <c r="H78">
        <f t="shared" si="16"/>
        <v>42.050844120712462</v>
      </c>
      <c r="I78">
        <f t="shared" si="17"/>
        <v>467626.71277024545</v>
      </c>
      <c r="N78">
        <f>Input!J79</f>
        <v>26.699032999999872</v>
      </c>
      <c r="O78">
        <f t="shared" si="18"/>
        <v>19.366998142857028</v>
      </c>
      <c r="P78">
        <f t="shared" si="19"/>
        <v>11.530892293496379</v>
      </c>
      <c r="Q78">
        <f t="shared" si="20"/>
        <v>61.404554882384183</v>
      </c>
      <c r="R78">
        <f t="shared" si="21"/>
        <v>508.43978776811014</v>
      </c>
    </row>
    <row r="79" spans="1:18" x14ac:dyDescent="0.25">
      <c r="A79">
        <f>Input!G80</f>
        <v>197</v>
      </c>
      <c r="B79">
        <f t="shared" si="11"/>
        <v>76</v>
      </c>
      <c r="C79">
        <f t="shared" si="12"/>
        <v>0.69050499952761757</v>
      </c>
      <c r="D79">
        <f t="shared" si="13"/>
        <v>0.58204421438490306</v>
      </c>
      <c r="E79" s="4">
        <f>Input!I80</f>
        <v>2171.2229389999998</v>
      </c>
      <c r="F79">
        <f t="shared" si="14"/>
        <v>1193.4860645714284</v>
      </c>
      <c r="G79">
        <f t="shared" si="15"/>
        <v>1187.9526714311278</v>
      </c>
      <c r="H79">
        <f t="shared" si="16"/>
        <v>30.618439645126088</v>
      </c>
      <c r="I79">
        <f t="shared" si="17"/>
        <v>444826.19337630976</v>
      </c>
      <c r="N79">
        <f>Input!J80</f>
        <v>28.897510285714361</v>
      </c>
      <c r="O79">
        <f t="shared" si="18"/>
        <v>21.565475428571517</v>
      </c>
      <c r="P79">
        <f t="shared" si="19"/>
        <v>11.62581826304678</v>
      </c>
      <c r="Q79">
        <f t="shared" si="20"/>
        <v>98.796784568167254</v>
      </c>
      <c r="R79">
        <f t="shared" si="21"/>
        <v>504.16790148121373</v>
      </c>
    </row>
    <row r="80" spans="1:18" x14ac:dyDescent="0.25">
      <c r="A80">
        <f>Input!G81</f>
        <v>198</v>
      </c>
      <c r="B80">
        <f t="shared" si="11"/>
        <v>77</v>
      </c>
      <c r="C80">
        <f t="shared" si="12"/>
        <v>0.69959059162666515</v>
      </c>
      <c r="D80">
        <f t="shared" si="13"/>
        <v>0.59327032293151671</v>
      </c>
      <c r="E80" s="4">
        <f>Input!I81</f>
        <v>2201.7825282857143</v>
      </c>
      <c r="F80">
        <f t="shared" si="14"/>
        <v>1224.045653857143</v>
      </c>
      <c r="G80">
        <f t="shared" si="15"/>
        <v>1204.7459129316669</v>
      </c>
      <c r="H80">
        <f t="shared" si="16"/>
        <v>372.4799997904949</v>
      </c>
      <c r="I80">
        <f t="shared" si="17"/>
        <v>422707.60353004886</v>
      </c>
      <c r="N80">
        <f>Input!J81</f>
        <v>30.559589285714537</v>
      </c>
      <c r="O80">
        <f t="shared" si="18"/>
        <v>23.227554428571693</v>
      </c>
      <c r="P80">
        <f t="shared" si="19"/>
        <v>11.717763821860107</v>
      </c>
      <c r="Q80">
        <f t="shared" si="20"/>
        <v>132.47527981034628</v>
      </c>
      <c r="R80">
        <f t="shared" si="21"/>
        <v>500.04732251841432</v>
      </c>
    </row>
    <row r="81" spans="1:18" x14ac:dyDescent="0.25">
      <c r="A81">
        <f>Input!G82</f>
        <v>199</v>
      </c>
      <c r="B81">
        <f t="shared" si="11"/>
        <v>78</v>
      </c>
      <c r="C81">
        <f t="shared" si="12"/>
        <v>0.70867618372571284</v>
      </c>
      <c r="D81">
        <f t="shared" si="13"/>
        <v>0.6045639062767918</v>
      </c>
      <c r="E81" s="4">
        <f>Input!I82</f>
        <v>2234.449936142857</v>
      </c>
      <c r="F81">
        <f t="shared" si="14"/>
        <v>1256.7130617142857</v>
      </c>
      <c r="G81">
        <f t="shared" si="15"/>
        <v>1221.4509327869935</v>
      </c>
      <c r="H81">
        <f t="shared" si="16"/>
        <v>1243.4177364849791</v>
      </c>
      <c r="I81">
        <f t="shared" si="17"/>
        <v>401264.80064468138</v>
      </c>
      <c r="N81">
        <f>Input!J82</f>
        <v>32.667407857142734</v>
      </c>
      <c r="O81">
        <f t="shared" si="18"/>
        <v>25.33537299999989</v>
      </c>
      <c r="P81">
        <f t="shared" si="19"/>
        <v>11.806728877386471</v>
      </c>
      <c r="Q81">
        <f t="shared" si="20"/>
        <v>183.02421179632262</v>
      </c>
      <c r="R81">
        <f t="shared" si="21"/>
        <v>496.0764107892129</v>
      </c>
    </row>
    <row r="82" spans="1:18" x14ac:dyDescent="0.25">
      <c r="A82">
        <f>Input!G83</f>
        <v>200</v>
      </c>
      <c r="B82">
        <f t="shared" si="11"/>
        <v>79</v>
      </c>
      <c r="C82">
        <f t="shared" si="12"/>
        <v>0.71776177582476042</v>
      </c>
      <c r="D82">
        <f t="shared" si="13"/>
        <v>0.61592449710501473</v>
      </c>
      <c r="E82" s="4">
        <f>Input!I83</f>
        <v>2269.4404770000001</v>
      </c>
      <c r="F82">
        <f t="shared" si="14"/>
        <v>1291.7036025714287</v>
      </c>
      <c r="G82">
        <f t="shared" si="15"/>
        <v>1238.0658005543091</v>
      </c>
      <c r="H82">
        <f t="shared" si="16"/>
        <v>2877.0138052277207</v>
      </c>
      <c r="I82">
        <f t="shared" si="17"/>
        <v>380491.32379832322</v>
      </c>
      <c r="N82">
        <f>Input!J83</f>
        <v>34.99054085714306</v>
      </c>
      <c r="O82">
        <f t="shared" si="18"/>
        <v>27.658506000000216</v>
      </c>
      <c r="P82">
        <f t="shared" si="19"/>
        <v>11.892714982405048</v>
      </c>
      <c r="Q82">
        <f t="shared" si="20"/>
        <v>248.5601664104845</v>
      </c>
      <c r="R82">
        <f t="shared" si="21"/>
        <v>492.25350642740352</v>
      </c>
    </row>
    <row r="83" spans="1:18" x14ac:dyDescent="0.25">
      <c r="A83">
        <f>Input!G84</f>
        <v>201</v>
      </c>
      <c r="B83">
        <f t="shared" si="11"/>
        <v>80</v>
      </c>
      <c r="C83">
        <f t="shared" si="12"/>
        <v>0.726847367923808</v>
      </c>
      <c r="D83">
        <f t="shared" si="13"/>
        <v>0.62735163722923148</v>
      </c>
      <c r="E83" s="4">
        <f>Input!I84</f>
        <v>2306.6143852857144</v>
      </c>
      <c r="F83">
        <f t="shared" si="14"/>
        <v>1328.8775108571431</v>
      </c>
      <c r="G83">
        <f t="shared" si="15"/>
        <v>1254.588661899855</v>
      </c>
      <c r="H83">
        <f t="shared" si="16"/>
        <v>5518.833079398767</v>
      </c>
      <c r="I83">
        <f t="shared" si="17"/>
        <v>360380.41217329388</v>
      </c>
      <c r="N83">
        <f>Input!J84</f>
        <v>37.173908285714333</v>
      </c>
      <c r="O83">
        <f t="shared" si="18"/>
        <v>29.841873428571489</v>
      </c>
      <c r="P83">
        <f t="shared" si="19"/>
        <v>11.975725286054645</v>
      </c>
      <c r="Q83">
        <f t="shared" si="20"/>
        <v>319.19924945035802</v>
      </c>
      <c r="R83">
        <f t="shared" si="21"/>
        <v>488.57693332714842</v>
      </c>
    </row>
    <row r="84" spans="1:18" x14ac:dyDescent="0.25">
      <c r="A84">
        <f>Input!G85</f>
        <v>202</v>
      </c>
      <c r="E84" s="4">
        <f>Input!I85</f>
        <v>2346.9273567142855</v>
      </c>
      <c r="N84">
        <f>Input!J85</f>
        <v>40.312971428571018</v>
      </c>
    </row>
    <row r="85" spans="1:18" x14ac:dyDescent="0.25">
      <c r="A85">
        <f>Input!G86</f>
        <v>203</v>
      </c>
      <c r="E85" s="4">
        <f>Input!I86</f>
        <v>2389.9034320000001</v>
      </c>
      <c r="N85">
        <f>Input!J86</f>
        <v>42.976075285714614</v>
      </c>
    </row>
    <row r="86" spans="1:18" x14ac:dyDescent="0.25">
      <c r="A86">
        <f>Input!G87</f>
        <v>204</v>
      </c>
      <c r="E86" s="4">
        <f>Input!I87</f>
        <v>2435.8372522857144</v>
      </c>
      <c r="N86">
        <f>Input!J87</f>
        <v>45.933820285714319</v>
      </c>
    </row>
    <row r="87" spans="1:18" x14ac:dyDescent="0.25">
      <c r="A87">
        <f>Input!G88</f>
        <v>205</v>
      </c>
      <c r="E87" s="4">
        <f>Input!I88</f>
        <v>2483.9771048571429</v>
      </c>
      <c r="N87">
        <f>Input!J88</f>
        <v>48.139852571428492</v>
      </c>
    </row>
    <row r="88" spans="1:18" x14ac:dyDescent="0.25">
      <c r="A88">
        <f>Input!G89</f>
        <v>206</v>
      </c>
      <c r="E88" s="4">
        <f>Input!I89</f>
        <v>2534.7611740000002</v>
      </c>
      <c r="N88">
        <f>Input!J89</f>
        <v>50.784069142857334</v>
      </c>
    </row>
    <row r="89" spans="1:18" x14ac:dyDescent="0.25">
      <c r="A89">
        <f>Input!G90</f>
        <v>207</v>
      </c>
      <c r="E89" s="4">
        <f>Input!I90</f>
        <v>2588.9827248571428</v>
      </c>
      <c r="N89">
        <f>Input!J90</f>
        <v>54.221550857142574</v>
      </c>
    </row>
    <row r="90" spans="1:18" x14ac:dyDescent="0.25">
      <c r="A90">
        <f>Input!G91</f>
        <v>208</v>
      </c>
      <c r="E90" s="4">
        <f>Input!I91</f>
        <v>2648.6853589999996</v>
      </c>
      <c r="N90">
        <f>Input!J91</f>
        <v>59.702634142856823</v>
      </c>
    </row>
    <row r="91" spans="1:18" x14ac:dyDescent="0.25">
      <c r="A91">
        <f>Input!G92</f>
        <v>209</v>
      </c>
      <c r="E91" s="4">
        <f>Input!I92</f>
        <v>2717.1252402857144</v>
      </c>
      <c r="N91">
        <f>Input!J92</f>
        <v>68.439881285714819</v>
      </c>
    </row>
    <row r="92" spans="1:18" x14ac:dyDescent="0.25">
      <c r="A92">
        <f>Input!G93</f>
        <v>210</v>
      </c>
      <c r="E92" s="4">
        <f>Input!I93</f>
        <v>2794.8085474285717</v>
      </c>
      <c r="N92">
        <f>Input!J93</f>
        <v>77.683307142857302</v>
      </c>
    </row>
    <row r="93" spans="1:18" x14ac:dyDescent="0.25">
      <c r="A93">
        <f>Input!G94</f>
        <v>211</v>
      </c>
      <c r="E93" s="4">
        <f>Input!I94</f>
        <v>2883.5711224285719</v>
      </c>
      <c r="N93">
        <f>Input!J94</f>
        <v>88.762575000000197</v>
      </c>
    </row>
    <row r="94" spans="1:18" x14ac:dyDescent="0.25">
      <c r="A94">
        <f>Input!G95</f>
        <v>212</v>
      </c>
      <c r="E94" s="4">
        <f>Input!I95</f>
        <v>2980.8103004285717</v>
      </c>
      <c r="N94">
        <f>Input!J95</f>
        <v>97.239177999999811</v>
      </c>
    </row>
    <row r="95" spans="1:18" x14ac:dyDescent="0.25">
      <c r="A95">
        <f>Input!G96</f>
        <v>213</v>
      </c>
      <c r="E95" s="4">
        <f>Input!I96</f>
        <v>3087.070034571429</v>
      </c>
      <c r="N95">
        <f>Input!J96</f>
        <v>106.25973414285727</v>
      </c>
    </row>
    <row r="96" spans="1:18" x14ac:dyDescent="0.25">
      <c r="A96">
        <f>Input!G97</f>
        <v>214</v>
      </c>
      <c r="E96" s="4">
        <f>Input!I97</f>
        <v>3204.0275137142858</v>
      </c>
      <c r="N96">
        <f>Input!J97</f>
        <v>116.95747914285676</v>
      </c>
    </row>
    <row r="97" spans="1:14" x14ac:dyDescent="0.25">
      <c r="A97">
        <f>Input!G98</f>
        <v>215</v>
      </c>
      <c r="E97" s="4">
        <f>Input!I98</f>
        <v>3334.2929574285708</v>
      </c>
      <c r="N97">
        <f>Input!J98</f>
        <v>130.26544371428508</v>
      </c>
    </row>
    <row r="98" spans="1:14" x14ac:dyDescent="0.25">
      <c r="A98">
        <f>Input!G99</f>
        <v>216</v>
      </c>
      <c r="E98" s="4">
        <f>Input!I99</f>
        <v>3478.984491571428</v>
      </c>
      <c r="N98">
        <f>Input!J99</f>
        <v>144.69153414285711</v>
      </c>
    </row>
    <row r="99" spans="1:14" x14ac:dyDescent="0.25">
      <c r="A99">
        <f>Input!G100</f>
        <v>217</v>
      </c>
      <c r="E99" s="4">
        <f>Input!I100</f>
        <v>3634.8799494285713</v>
      </c>
      <c r="N99">
        <f>Input!J100</f>
        <v>155.89545785714336</v>
      </c>
    </row>
    <row r="100" spans="1:14" x14ac:dyDescent="0.25">
      <c r="A100">
        <f>Input!G101</f>
        <v>218</v>
      </c>
      <c r="E100" s="4">
        <f>Input!I101</f>
        <v>3807.1015561428571</v>
      </c>
      <c r="N100">
        <f>Input!J101</f>
        <v>172.22160671428583</v>
      </c>
    </row>
    <row r="101" spans="1:14" x14ac:dyDescent="0.25">
      <c r="A101">
        <f>Input!G102</f>
        <v>219</v>
      </c>
      <c r="E101" s="4">
        <f>Input!I102</f>
        <v>3995.7853001428571</v>
      </c>
      <c r="N101">
        <f>Input!J102</f>
        <v>188.68374399999993</v>
      </c>
    </row>
    <row r="102" spans="1:14" x14ac:dyDescent="0.25">
      <c r="A102">
        <f>Input!G103</f>
        <v>220</v>
      </c>
      <c r="E102" s="4">
        <f>Input!I103</f>
        <v>4196.1338168571428</v>
      </c>
      <c r="N102">
        <f>Input!J103</f>
        <v>200.34851671428578</v>
      </c>
    </row>
    <row r="103" spans="1:14" x14ac:dyDescent="0.25">
      <c r="A103">
        <f>Input!G104</f>
        <v>221</v>
      </c>
      <c r="E103" s="4">
        <f>Input!I104</f>
        <v>4412.4345148571419</v>
      </c>
      <c r="N103">
        <f>Input!J104</f>
        <v>216.3006979999991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H1" zoomScale="86" zoomScaleNormal="86" workbookViewId="0">
      <selection activeCell="AA4" sqref="AA4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121</v>
      </c>
      <c r="B3">
        <f>A3-$A$3</f>
        <v>0</v>
      </c>
      <c r="C3">
        <f>EXP(B3)</f>
        <v>1</v>
      </c>
      <c r="D3" s="4">
        <f>((C3-$Z$3)/$AA$3)</f>
        <v>4.0445276663587907E-11</v>
      </c>
      <c r="E3" s="4">
        <f>Input!I4</f>
        <v>977.73687442857147</v>
      </c>
      <c r="F3">
        <f>E3-$E$3</f>
        <v>0</v>
      </c>
      <c r="G3">
        <f>P3</f>
        <v>0</v>
      </c>
      <c r="H3">
        <f>(F3-G3)^2</f>
        <v>0</v>
      </c>
      <c r="I3">
        <f>(G3-$J$4)^2</f>
        <v>336426.43051286053</v>
      </c>
      <c r="J3" s="2" t="s">
        <v>11</v>
      </c>
      <c r="K3" s="23">
        <f>SUM(H3:H161)</f>
        <v>40509054.144378223</v>
      </c>
      <c r="L3">
        <f>1-(K3/K5)</f>
        <v>-0.46841273637953074</v>
      </c>
      <c r="N3" s="4">
        <f>Input!J4</f>
        <v>7.332034857142844</v>
      </c>
      <c r="O3">
        <f>N3-$N$3</f>
        <v>0</v>
      </c>
      <c r="P3" s="4">
        <v>0</v>
      </c>
      <c r="Q3">
        <f>(O3-P3)^2</f>
        <v>0</v>
      </c>
      <c r="R3">
        <f>(O3-$S$4)^2</f>
        <v>89.393717823130928</v>
      </c>
      <c r="S3" s="2" t="s">
        <v>11</v>
      </c>
      <c r="T3" s="23">
        <f>SUM(Q4:Q167)</f>
        <v>10798.767978609549</v>
      </c>
      <c r="U3">
        <f>1-(T3/T5)</f>
        <v>-2.1957627344429604</v>
      </c>
      <c r="W3">
        <f>COUNT(B4:B500)</f>
        <v>81</v>
      </c>
      <c r="Y3">
        <v>0.98577519061502261</v>
      </c>
      <c r="Z3">
        <v>0</v>
      </c>
      <c r="AA3">
        <v>24724765967.549442</v>
      </c>
    </row>
    <row r="4" spans="1:27" ht="14.45" x14ac:dyDescent="0.3">
      <c r="A4">
        <f>Input!G5</f>
        <v>122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1.0994166060162969E-10</v>
      </c>
      <c r="E4" s="4">
        <f>Input!I5</f>
        <v>985.42398985714283</v>
      </c>
      <c r="F4">
        <f t="shared" ref="F4:F67" si="3">E4-$E$3</f>
        <v>7.6871154285713601</v>
      </c>
      <c r="G4">
        <f>P4</f>
        <v>1.5905808897170817E-11</v>
      </c>
      <c r="H4">
        <f>(F4-G4)^2</f>
        <v>59.091743611935307</v>
      </c>
      <c r="I4">
        <f t="shared" ref="I4:I67" si="4">(G4-$J$4)^2</f>
        <v>336426.43051284208</v>
      </c>
      <c r="J4">
        <f>AVERAGE(F3:F161)</f>
        <v>580.02278447735182</v>
      </c>
      <c r="K4" t="s">
        <v>5</v>
      </c>
      <c r="L4" t="s">
        <v>6</v>
      </c>
      <c r="N4" s="4">
        <f>Input!J5</f>
        <v>7.6871154285713601</v>
      </c>
      <c r="O4">
        <f>N4-$N$3</f>
        <v>0.35508057142851612</v>
      </c>
      <c r="P4">
        <f>$Y$3*((1/$AA$3)*(1/SQRT(2*PI()))*EXP(-1*D4*D4/2))</f>
        <v>1.5905808897170817E-11</v>
      </c>
      <c r="Q4">
        <f>(O4-P4)^2</f>
        <v>0.12608221219470583</v>
      </c>
      <c r="R4">
        <f t="shared" ref="R4:R67" si="5">(O4-$S$4)^2</f>
        <v>82.805350631116383</v>
      </c>
      <c r="S4">
        <f>AVERAGE(O3:O167)</f>
        <v>9.4548251080139458</v>
      </c>
      <c r="T4" t="s">
        <v>5</v>
      </c>
      <c r="U4" t="s">
        <v>6</v>
      </c>
    </row>
    <row r="5" spans="1:27" ht="14.45" x14ac:dyDescent="0.3">
      <c r="A5">
        <f>Input!G6</f>
        <v>123</v>
      </c>
      <c r="B5">
        <f t="shared" si="0"/>
        <v>2</v>
      </c>
      <c r="C5">
        <f t="shared" si="1"/>
        <v>7.3890560989306504</v>
      </c>
      <c r="D5" s="4">
        <f t="shared" si="2"/>
        <v>2.9885241820402177E-10</v>
      </c>
      <c r="E5" s="4">
        <f>Input!I6</f>
        <v>993.14887985714279</v>
      </c>
      <c r="F5">
        <f t="shared" si="3"/>
        <v>15.412005428571319</v>
      </c>
      <c r="G5">
        <f>G4+P5</f>
        <v>3.1811617794341634E-11</v>
      </c>
      <c r="H5">
        <f t="shared" ref="H5:H68" si="6">(F5-G5)^2</f>
        <v>237.52991132933127</v>
      </c>
      <c r="I5">
        <f t="shared" si="4"/>
        <v>336426.43051282357</v>
      </c>
      <c r="K5">
        <f>SUM(I3:I161)</f>
        <v>27586967.302024353</v>
      </c>
      <c r="L5">
        <f>1-((1-L3)*(W3-1)/(W3-1-1))</f>
        <v>-0.48700023937167658</v>
      </c>
      <c r="N5" s="4">
        <f>Input!J6</f>
        <v>7.7248899999999594</v>
      </c>
      <c r="O5">
        <f t="shared" ref="O5:O68" si="7">N5-$N$3</f>
        <v>0.39285514285711542</v>
      </c>
      <c r="P5">
        <f t="shared" ref="P5:P68" si="8">$Y$3*((1/$AA$3)*(1/SQRT(2*PI()))*EXP(-1*D5*D5/2))</f>
        <v>1.5905808897170817E-11</v>
      </c>
      <c r="Q5">
        <f t="shared" ref="Q5:Q68" si="9">(O5-P5)^2</f>
        <v>0.1543351632567872</v>
      </c>
      <c r="R5">
        <f t="shared" si="5"/>
        <v>82.119299649404482</v>
      </c>
      <c r="T5">
        <f>SUM(R4:R167)</f>
        <v>3379.0893992922897</v>
      </c>
      <c r="U5">
        <f>1-((1-U3)*(Y3-1)/(Y3-1-1))</f>
        <v>0.95517846209596124</v>
      </c>
    </row>
    <row r="6" spans="1:27" ht="14.45" x14ac:dyDescent="0.3">
      <c r="A6">
        <f>Input!G7</f>
        <v>124</v>
      </c>
      <c r="B6">
        <f t="shared" si="0"/>
        <v>3</v>
      </c>
      <c r="C6">
        <f t="shared" si="1"/>
        <v>20.085536923187668</v>
      </c>
      <c r="D6" s="4">
        <f t="shared" si="2"/>
        <v>8.1236509779503546E-10</v>
      </c>
      <c r="E6" s="4">
        <f>Input!I7</f>
        <v>1000.8246629999998</v>
      </c>
      <c r="F6">
        <f t="shared" si="3"/>
        <v>23.087788571428291</v>
      </c>
      <c r="G6">
        <f t="shared" ref="G6:G69" si="10">G5+P6</f>
        <v>4.771742669151245E-11</v>
      </c>
      <c r="H6">
        <f t="shared" si="6"/>
        <v>533.04598111677149</v>
      </c>
      <c r="I6">
        <f t="shared" si="4"/>
        <v>336426.43051280512</v>
      </c>
      <c r="N6" s="4">
        <f>Input!J7</f>
        <v>7.6757831428569716</v>
      </c>
      <c r="O6">
        <f t="shared" si="7"/>
        <v>0.34374828571412763</v>
      </c>
      <c r="P6">
        <f t="shared" si="8"/>
        <v>1.5905808897170817E-11</v>
      </c>
      <c r="Q6">
        <f t="shared" si="9"/>
        <v>0.11816288392046632</v>
      </c>
      <c r="R6">
        <f t="shared" si="5"/>
        <v>83.011720861848957</v>
      </c>
    </row>
    <row r="7" spans="1:27" ht="14.45" x14ac:dyDescent="0.3">
      <c r="A7">
        <f>Input!G8</f>
        <v>125</v>
      </c>
      <c r="B7">
        <f t="shared" si="0"/>
        <v>4</v>
      </c>
      <c r="C7">
        <f t="shared" si="1"/>
        <v>54.598150033144236</v>
      </c>
      <c r="D7" s="4">
        <f t="shared" si="2"/>
        <v>2.2082372834106002E-9</v>
      </c>
      <c r="E7" s="4">
        <f>Input!I8</f>
        <v>1008.7686452857142</v>
      </c>
      <c r="F7">
        <f t="shared" si="3"/>
        <v>31.03177085714276</v>
      </c>
      <c r="G7">
        <f t="shared" si="10"/>
        <v>6.3623235588683267E-11</v>
      </c>
      <c r="H7">
        <f t="shared" si="6"/>
        <v>962.97080252626608</v>
      </c>
      <c r="I7">
        <f t="shared" si="4"/>
        <v>336426.43051278667</v>
      </c>
      <c r="N7" s="4">
        <f>Input!J8</f>
        <v>7.9439822857144691</v>
      </c>
      <c r="O7">
        <f t="shared" si="7"/>
        <v>0.6119474285716251</v>
      </c>
      <c r="P7">
        <f t="shared" si="8"/>
        <v>1.5905808897170817E-11</v>
      </c>
      <c r="Q7">
        <f t="shared" si="9"/>
        <v>0.37447965531595712</v>
      </c>
      <c r="R7">
        <f t="shared" si="5"/>
        <v>78.196485653579202</v>
      </c>
      <c r="T7" s="17"/>
      <c r="U7" s="18"/>
    </row>
    <row r="8" spans="1:27" ht="14.45" x14ac:dyDescent="0.3">
      <c r="A8">
        <f>Input!G9</f>
        <v>126</v>
      </c>
      <c r="B8">
        <f t="shared" si="0"/>
        <v>5</v>
      </c>
      <c r="C8">
        <f t="shared" si="1"/>
        <v>148.4131591025766</v>
      </c>
      <c r="D8" s="4">
        <f t="shared" si="2"/>
        <v>6.0026112804208006E-9</v>
      </c>
      <c r="E8" s="4">
        <f>Input!I9</f>
        <v>1017.0450434285714</v>
      </c>
      <c r="F8">
        <f t="shared" si="3"/>
        <v>39.308168999999907</v>
      </c>
      <c r="G8">
        <f t="shared" si="10"/>
        <v>7.9529044485854084E-11</v>
      </c>
      <c r="H8">
        <f t="shared" si="6"/>
        <v>1545.1321501263012</v>
      </c>
      <c r="I8">
        <f t="shared" si="4"/>
        <v>336426.43051276822</v>
      </c>
      <c r="N8" s="4">
        <f>Input!J9</f>
        <v>8.2763981428571469</v>
      </c>
      <c r="O8">
        <f t="shared" si="7"/>
        <v>0.94436328571430295</v>
      </c>
      <c r="P8">
        <f t="shared" si="8"/>
        <v>1.5905808897170817E-11</v>
      </c>
      <c r="Q8">
        <f t="shared" si="9"/>
        <v>0.89182201537507244</v>
      </c>
      <c r="R8">
        <f t="shared" si="5"/>
        <v>72.427960428819759</v>
      </c>
      <c r="T8" s="19" t="s">
        <v>28</v>
      </c>
      <c r="U8" s="24">
        <f>SQRT((U5-L5)^2)</f>
        <v>1.4421787014676379</v>
      </c>
    </row>
    <row r="9" spans="1:27" ht="14.45" x14ac:dyDescent="0.3">
      <c r="A9">
        <f>Input!G10</f>
        <v>127</v>
      </c>
      <c r="B9">
        <f t="shared" si="0"/>
        <v>6</v>
      </c>
      <c r="C9">
        <f t="shared" si="1"/>
        <v>403.42879349273511</v>
      </c>
      <c r="D9" s="4">
        <f t="shared" si="2"/>
        <v>1.6316789166871144E-8</v>
      </c>
      <c r="E9" s="4">
        <f>Input!I10</f>
        <v>1025.449874857143</v>
      </c>
      <c r="F9">
        <f t="shared" si="3"/>
        <v>47.71300042857149</v>
      </c>
      <c r="G9">
        <f t="shared" si="10"/>
        <v>9.5434853383024901E-11</v>
      </c>
      <c r="H9">
        <f t="shared" si="6"/>
        <v>2276.5304098877564</v>
      </c>
      <c r="I9">
        <f t="shared" si="4"/>
        <v>336426.43051274988</v>
      </c>
      <c r="N9" s="4">
        <f>Input!J10</f>
        <v>8.4048314285715833</v>
      </c>
      <c r="O9">
        <f t="shared" si="7"/>
        <v>1.0727965714287393</v>
      </c>
      <c r="P9">
        <f t="shared" si="8"/>
        <v>1.5905808897170814E-11</v>
      </c>
      <c r="Q9">
        <f t="shared" si="9"/>
        <v>1.1508924836351309</v>
      </c>
      <c r="R9">
        <f t="shared" si="5"/>
        <v>70.258402388128744</v>
      </c>
      <c r="T9" s="21"/>
      <c r="U9" s="22"/>
    </row>
    <row r="10" spans="1:27" ht="14.45" x14ac:dyDescent="0.3">
      <c r="A10">
        <f>Input!G11</f>
        <v>128</v>
      </c>
      <c r="B10">
        <f t="shared" si="0"/>
        <v>7</v>
      </c>
      <c r="C10">
        <f t="shared" si="1"/>
        <v>1096.6331584284585</v>
      </c>
      <c r="D10" s="4">
        <f t="shared" si="2"/>
        <v>4.4353631491103237E-8</v>
      </c>
      <c r="E10" s="4">
        <f>Input!I11</f>
        <v>1033.809376857143</v>
      </c>
      <c r="F10">
        <f t="shared" si="3"/>
        <v>56.072502428571511</v>
      </c>
      <c r="G10">
        <f t="shared" si="10"/>
        <v>1.113406622801957E-10</v>
      </c>
      <c r="H10">
        <f t="shared" si="6"/>
        <v>3144.1255285896714</v>
      </c>
      <c r="I10">
        <f t="shared" si="4"/>
        <v>336426.43051273143</v>
      </c>
      <c r="N10" s="4">
        <f>Input!J11</f>
        <v>8.3595020000000204</v>
      </c>
      <c r="O10">
        <f t="shared" si="7"/>
        <v>1.0274671428571764</v>
      </c>
      <c r="P10">
        <f t="shared" si="8"/>
        <v>1.5905808897170801E-11</v>
      </c>
      <c r="Q10">
        <f t="shared" si="9"/>
        <v>1.0556887296184041</v>
      </c>
      <c r="R10">
        <f t="shared" si="5"/>
        <v>71.020362272891248</v>
      </c>
    </row>
    <row r="11" spans="1:27" ht="14.45" x14ac:dyDescent="0.3">
      <c r="A11">
        <f>Input!G12</f>
        <v>129</v>
      </c>
      <c r="B11">
        <f t="shared" si="0"/>
        <v>8</v>
      </c>
      <c r="C11">
        <f t="shared" si="1"/>
        <v>2980.9579870417283</v>
      </c>
      <c r="D11" s="4">
        <f t="shared" si="2"/>
        <v>1.205656705084348E-7</v>
      </c>
      <c r="E11" s="4">
        <f>Input!I12</f>
        <v>1042.0933298571429</v>
      </c>
      <c r="F11">
        <f t="shared" si="3"/>
        <v>64.356455428571394</v>
      </c>
      <c r="G11">
        <f t="shared" si="10"/>
        <v>1.272464711773664E-10</v>
      </c>
      <c r="H11">
        <f t="shared" si="6"/>
        <v>4141.7533553133189</v>
      </c>
      <c r="I11">
        <f t="shared" si="4"/>
        <v>336426.43051271292</v>
      </c>
      <c r="N11" s="4">
        <f>Input!J12</f>
        <v>8.2839529999998831</v>
      </c>
      <c r="O11">
        <f t="shared" si="7"/>
        <v>0.95191814285703913</v>
      </c>
      <c r="P11">
        <f t="shared" si="8"/>
        <v>1.59058088971707E-11</v>
      </c>
      <c r="Q11">
        <f t="shared" si="9"/>
        <v>0.90614815067011223</v>
      </c>
      <c r="R11">
        <f t="shared" si="5"/>
        <v>72.299426858113833</v>
      </c>
    </row>
    <row r="12" spans="1:27" ht="14.45" x14ac:dyDescent="0.3">
      <c r="A12">
        <f>Input!G13</f>
        <v>130</v>
      </c>
      <c r="B12">
        <f t="shared" si="0"/>
        <v>9</v>
      </c>
      <c r="C12">
        <f t="shared" si="1"/>
        <v>8103.0839275753842</v>
      </c>
      <c r="D12" s="4">
        <f t="shared" si="2"/>
        <v>3.2773147127905895E-7</v>
      </c>
      <c r="E12" s="4">
        <f>Input!I13</f>
        <v>1050.8759065714287</v>
      </c>
      <c r="F12">
        <f t="shared" si="3"/>
        <v>73.139032142857218</v>
      </c>
      <c r="G12">
        <f t="shared" si="10"/>
        <v>1.4315228007453636E-10</v>
      </c>
      <c r="H12">
        <f t="shared" si="6"/>
        <v>5349.3180227729617</v>
      </c>
      <c r="I12">
        <f t="shared" si="4"/>
        <v>336426.43051269447</v>
      </c>
      <c r="N12" s="4">
        <f>Input!J13</f>
        <v>8.782576714285824</v>
      </c>
      <c r="O12">
        <f t="shared" si="7"/>
        <v>1.45054185714298</v>
      </c>
      <c r="P12">
        <f t="shared" si="8"/>
        <v>1.5905808897169964E-11</v>
      </c>
      <c r="Q12">
        <f t="shared" si="9"/>
        <v>2.1040716792776615</v>
      </c>
      <c r="R12">
        <f t="shared" si="5"/>
        <v>64.068550360173475</v>
      </c>
    </row>
    <row r="13" spans="1:27" ht="14.45" x14ac:dyDescent="0.3">
      <c r="A13">
        <f>Input!G14</f>
        <v>131</v>
      </c>
      <c r="B13">
        <f t="shared" si="0"/>
        <v>10</v>
      </c>
      <c r="C13">
        <f t="shared" si="1"/>
        <v>22026.465794806718</v>
      </c>
      <c r="D13" s="4">
        <f t="shared" si="2"/>
        <v>8.9086650299201349E-7</v>
      </c>
      <c r="E13" s="4">
        <f>Input!I14</f>
        <v>1060.0966677142858</v>
      </c>
      <c r="F13">
        <f t="shared" si="3"/>
        <v>82.359793285714318</v>
      </c>
      <c r="G13">
        <f t="shared" si="10"/>
        <v>1.5905808897170085E-10</v>
      </c>
      <c r="H13">
        <f t="shared" si="6"/>
        <v>6783.1355500393929</v>
      </c>
      <c r="I13">
        <f t="shared" si="4"/>
        <v>336426.43051267602</v>
      </c>
      <c r="N13" s="4">
        <f>Input!J14</f>
        <v>9.2207611428570999</v>
      </c>
      <c r="O13">
        <f t="shared" si="7"/>
        <v>1.8887262857142559</v>
      </c>
      <c r="P13">
        <f t="shared" si="8"/>
        <v>1.5905808897164506E-11</v>
      </c>
      <c r="Q13">
        <f t="shared" si="9"/>
        <v>3.5672869822878859</v>
      </c>
      <c r="R13">
        <f t="shared" si="5"/>
        <v>57.245851388804752</v>
      </c>
    </row>
    <row r="14" spans="1:27" ht="14.45" x14ac:dyDescent="0.3">
      <c r="A14">
        <f>Input!G15</f>
        <v>132</v>
      </c>
      <c r="B14">
        <f t="shared" si="0"/>
        <v>11</v>
      </c>
      <c r="C14">
        <f t="shared" si="1"/>
        <v>59874.141715197817</v>
      </c>
      <c r="D14" s="4">
        <f t="shared" si="2"/>
        <v>2.4216262266660456E-6</v>
      </c>
      <c r="E14" s="4">
        <f>Input!I15</f>
        <v>1069.6385122857143</v>
      </c>
      <c r="F14">
        <f t="shared" si="3"/>
        <v>91.901637857142873</v>
      </c>
      <c r="G14">
        <f t="shared" si="10"/>
        <v>1.7496389786882502E-10</v>
      </c>
      <c r="H14">
        <f t="shared" si="6"/>
        <v>8445.9110407932767</v>
      </c>
      <c r="I14">
        <f t="shared" si="4"/>
        <v>336426.43051265756</v>
      </c>
      <c r="N14" s="4">
        <f>Input!J15</f>
        <v>9.5418445714285554</v>
      </c>
      <c r="O14">
        <f t="shared" si="7"/>
        <v>2.2098097142857114</v>
      </c>
      <c r="P14">
        <f t="shared" si="8"/>
        <v>1.5905808897124178E-11</v>
      </c>
      <c r="Q14">
        <f t="shared" si="9"/>
        <v>4.8832589732811993</v>
      </c>
      <c r="R14">
        <f t="shared" si="5"/>
        <v>52.490248055359082</v>
      </c>
    </row>
    <row r="15" spans="1:27" ht="14.45" x14ac:dyDescent="0.3">
      <c r="A15">
        <f>Input!G16</f>
        <v>133</v>
      </c>
      <c r="B15">
        <f t="shared" si="0"/>
        <v>12</v>
      </c>
      <c r="C15">
        <f t="shared" si="1"/>
        <v>162754.79141900392</v>
      </c>
      <c r="D15" s="4">
        <f t="shared" si="2"/>
        <v>6.5826625672661572E-6</v>
      </c>
      <c r="E15" s="4">
        <f>Input!I16</f>
        <v>1079.5769892857143</v>
      </c>
      <c r="F15">
        <f t="shared" si="3"/>
        <v>101.84011485714279</v>
      </c>
      <c r="G15">
        <f t="shared" si="10"/>
        <v>1.9086970676565123E-10</v>
      </c>
      <c r="H15">
        <f t="shared" si="6"/>
        <v>10371.408994077161</v>
      </c>
      <c r="I15">
        <f t="shared" si="4"/>
        <v>336426.43051263911</v>
      </c>
      <c r="N15" s="4">
        <f>Input!J16</f>
        <v>9.9384769999999207</v>
      </c>
      <c r="O15">
        <f t="shared" si="7"/>
        <v>2.6064421428570768</v>
      </c>
      <c r="P15">
        <f t="shared" si="8"/>
        <v>1.5905808896826206E-11</v>
      </c>
      <c r="Q15">
        <f t="shared" si="9"/>
        <v>6.7935406439784742</v>
      </c>
      <c r="R15">
        <f t="shared" si="5"/>
        <v>46.90034923745079</v>
      </c>
    </row>
    <row r="16" spans="1:27" ht="14.45" x14ac:dyDescent="0.3">
      <c r="A16">
        <f>Input!G17</f>
        <v>134</v>
      </c>
      <c r="B16">
        <f t="shared" si="0"/>
        <v>13</v>
      </c>
      <c r="C16">
        <f t="shared" si="1"/>
        <v>442413.39200892049</v>
      </c>
      <c r="D16" s="4">
        <f t="shared" si="2"/>
        <v>1.7893532039477161E-5</v>
      </c>
      <c r="E16" s="4">
        <f>Input!I17</f>
        <v>1090.440942142857</v>
      </c>
      <c r="F16">
        <f t="shared" si="3"/>
        <v>112.70406771428554</v>
      </c>
      <c r="G16">
        <f t="shared" si="10"/>
        <v>2.0677551566027569E-10</v>
      </c>
      <c r="H16">
        <f t="shared" si="6"/>
        <v>12702.206879299651</v>
      </c>
      <c r="I16">
        <f t="shared" si="4"/>
        <v>336426.4305126206</v>
      </c>
      <c r="N16" s="4">
        <f>Input!J17</f>
        <v>10.863952857142749</v>
      </c>
      <c r="O16">
        <f t="shared" si="7"/>
        <v>3.5319179999999051</v>
      </c>
      <c r="P16">
        <f t="shared" si="8"/>
        <v>1.5905808894624467E-11</v>
      </c>
      <c r="Q16">
        <f t="shared" si="9"/>
        <v>12.474444758610973</v>
      </c>
      <c r="R16">
        <f t="shared" si="5"/>
        <v>35.080828610163245</v>
      </c>
    </row>
    <row r="17" spans="1:18" ht="14.45" x14ac:dyDescent="0.3">
      <c r="A17">
        <f>Input!G18</f>
        <v>135</v>
      </c>
      <c r="B17">
        <f t="shared" si="0"/>
        <v>14</v>
      </c>
      <c r="C17">
        <f t="shared" si="1"/>
        <v>1202604.2841647768</v>
      </c>
      <c r="D17" s="4">
        <f t="shared" si="2"/>
        <v>4.8639662989860487E-5</v>
      </c>
      <c r="E17" s="4">
        <f>Input!I18</f>
        <v>1101.6259785714285</v>
      </c>
      <c r="F17">
        <f t="shared" si="3"/>
        <v>123.88910414285704</v>
      </c>
      <c r="G17">
        <f t="shared" si="10"/>
        <v>2.2268132453863139E-10</v>
      </c>
      <c r="H17">
        <f t="shared" si="6"/>
        <v>15348.5101252645</v>
      </c>
      <c r="I17">
        <f t="shared" si="4"/>
        <v>336426.43051260215</v>
      </c>
      <c r="N17" s="4">
        <f>Input!J18</f>
        <v>11.185036428571493</v>
      </c>
      <c r="O17">
        <f t="shared" si="7"/>
        <v>3.8530015714286492</v>
      </c>
      <c r="P17">
        <f t="shared" si="8"/>
        <v>1.5905808878355702E-11</v>
      </c>
      <c r="Q17">
        <f t="shared" si="9"/>
        <v>14.845621109309068</v>
      </c>
      <c r="R17">
        <f t="shared" si="5"/>
        <v>31.380426935041001</v>
      </c>
    </row>
    <row r="18" spans="1:18" ht="14.45" x14ac:dyDescent="0.3">
      <c r="A18">
        <f>Input!G19</f>
        <v>136</v>
      </c>
      <c r="B18">
        <f t="shared" si="0"/>
        <v>15</v>
      </c>
      <c r="C18">
        <f t="shared" si="1"/>
        <v>3269017.3724721107</v>
      </c>
      <c r="D18" s="4">
        <f t="shared" si="2"/>
        <v>1.3221631204770972E-4</v>
      </c>
      <c r="E18" s="4">
        <f>Input!I19</f>
        <v>1113.0301071428571</v>
      </c>
      <c r="F18">
        <f t="shared" si="3"/>
        <v>135.29323271428564</v>
      </c>
      <c r="G18">
        <f t="shared" si="10"/>
        <v>2.3858713329677624E-10</v>
      </c>
      <c r="H18">
        <f t="shared" si="6"/>
        <v>18304.258818217288</v>
      </c>
      <c r="I18">
        <f t="shared" si="4"/>
        <v>336426.4305125837</v>
      </c>
      <c r="N18" s="4">
        <f>Input!J19</f>
        <v>11.4041285714286</v>
      </c>
      <c r="O18">
        <f t="shared" si="7"/>
        <v>4.0720937142857565</v>
      </c>
      <c r="P18">
        <f t="shared" si="8"/>
        <v>1.5905808758144875E-11</v>
      </c>
      <c r="Q18">
        <f t="shared" si="9"/>
        <v>16.581947217796031</v>
      </c>
      <c r="R18">
        <f t="shared" si="5"/>
        <v>28.973797257027016</v>
      </c>
    </row>
    <row r="19" spans="1:18" ht="14.45" x14ac:dyDescent="0.3">
      <c r="A19">
        <f>Input!G20</f>
        <v>137</v>
      </c>
      <c r="B19">
        <f t="shared" si="0"/>
        <v>16</v>
      </c>
      <c r="C19">
        <f t="shared" si="1"/>
        <v>8886110.5205078721</v>
      </c>
      <c r="D19" s="4">
        <f t="shared" si="2"/>
        <v>3.5940119846516007E-4</v>
      </c>
      <c r="E19" s="4">
        <f>Input!I20</f>
        <v>1124.8233132857142</v>
      </c>
      <c r="F19">
        <f t="shared" si="3"/>
        <v>147.08643885714275</v>
      </c>
      <c r="G19">
        <f t="shared" si="10"/>
        <v>2.5449294116667661E-10</v>
      </c>
      <c r="H19">
        <f t="shared" si="6"/>
        <v>21634.420495601131</v>
      </c>
      <c r="I19">
        <f t="shared" si="4"/>
        <v>336426.43051256525</v>
      </c>
      <c r="N19" s="4">
        <f>Input!J20</f>
        <v>11.793206142857116</v>
      </c>
      <c r="O19">
        <f t="shared" si="7"/>
        <v>4.461171285714272</v>
      </c>
      <c r="P19">
        <f t="shared" si="8"/>
        <v>1.5905807869900371E-11</v>
      </c>
      <c r="Q19">
        <f t="shared" si="9"/>
        <v>19.902049240339618</v>
      </c>
      <c r="R19">
        <f t="shared" si="5"/>
        <v>24.936578496968142</v>
      </c>
    </row>
    <row r="20" spans="1:18" ht="14.45" x14ac:dyDescent="0.3">
      <c r="A20">
        <f>Input!G21</f>
        <v>138</v>
      </c>
      <c r="B20">
        <f t="shared" si="0"/>
        <v>17</v>
      </c>
      <c r="C20">
        <f t="shared" si="1"/>
        <v>24154952.753575299</v>
      </c>
      <c r="D20" s="4">
        <f t="shared" si="2"/>
        <v>9.7695374691424749E-4</v>
      </c>
      <c r="E20" s="4">
        <f>Input!I21</f>
        <v>1137.1151432857143</v>
      </c>
      <c r="F20">
        <f t="shared" si="3"/>
        <v>159.37826885714287</v>
      </c>
      <c r="G20">
        <f t="shared" si="10"/>
        <v>2.7039874247329008E-10</v>
      </c>
      <c r="H20">
        <f t="shared" si="6"/>
        <v>25401.432583813523</v>
      </c>
      <c r="I20">
        <f t="shared" si="4"/>
        <v>336426.43051254691</v>
      </c>
      <c r="N20" s="4">
        <f>Input!J21</f>
        <v>12.291830000000118</v>
      </c>
      <c r="O20">
        <f t="shared" si="7"/>
        <v>4.9597951428572742</v>
      </c>
      <c r="P20">
        <f t="shared" si="8"/>
        <v>1.5905801306613451E-11</v>
      </c>
      <c r="Q20">
        <f t="shared" si="9"/>
        <v>24.599567858952831</v>
      </c>
      <c r="R20">
        <f t="shared" si="5"/>
        <v>20.205294387656387</v>
      </c>
    </row>
    <row r="21" spans="1:18" ht="14.45" x14ac:dyDescent="0.3">
      <c r="A21">
        <f>Input!G22</f>
        <v>139</v>
      </c>
      <c r="B21">
        <f t="shared" si="0"/>
        <v>18</v>
      </c>
      <c r="C21">
        <f t="shared" si="1"/>
        <v>65659969.13733051</v>
      </c>
      <c r="D21" s="4">
        <f t="shared" si="2"/>
        <v>2.6556356174819761E-3</v>
      </c>
      <c r="E21" s="4">
        <f>Input!I22</f>
        <v>1150.1511312857142</v>
      </c>
      <c r="F21">
        <f t="shared" si="3"/>
        <v>172.41425685714273</v>
      </c>
      <c r="G21">
        <f t="shared" si="10"/>
        <v>2.8630449528349222E-10</v>
      </c>
      <c r="H21">
        <f t="shared" si="6"/>
        <v>29726.675967502069</v>
      </c>
      <c r="I21">
        <f t="shared" si="4"/>
        <v>336426.43051252846</v>
      </c>
      <c r="N21" s="4">
        <f>Input!J22</f>
        <v>13.035987999999861</v>
      </c>
      <c r="O21">
        <f t="shared" si="7"/>
        <v>5.7039531428570172</v>
      </c>
      <c r="P21">
        <f t="shared" si="8"/>
        <v>1.5905752810202133E-11</v>
      </c>
      <c r="Q21">
        <f t="shared" si="9"/>
        <v>32.535081455726996</v>
      </c>
      <c r="R21">
        <f t="shared" si="5"/>
        <v>14.0690404990002</v>
      </c>
    </row>
    <row r="22" spans="1:18" ht="14.45" x14ac:dyDescent="0.3">
      <c r="A22">
        <f>Input!G23</f>
        <v>140</v>
      </c>
      <c r="B22">
        <f t="shared" si="0"/>
        <v>19</v>
      </c>
      <c r="C22">
        <f t="shared" si="1"/>
        <v>178482300.96318725</v>
      </c>
      <c r="D22" s="4">
        <f t="shared" si="2"/>
        <v>7.218766042009871E-3</v>
      </c>
      <c r="E22" s="4">
        <f>Input!I23</f>
        <v>1163.9388322857142</v>
      </c>
      <c r="F22">
        <f t="shared" si="3"/>
        <v>186.2019578571427</v>
      </c>
      <c r="G22">
        <f t="shared" si="10"/>
        <v>3.0220988975557336E-10</v>
      </c>
      <c r="H22">
        <f t="shared" si="6"/>
        <v>34671.169109720606</v>
      </c>
      <c r="I22">
        <f t="shared" si="4"/>
        <v>336426.43051250995</v>
      </c>
      <c r="N22" s="4">
        <f>Input!J23</f>
        <v>13.78770099999997</v>
      </c>
      <c r="O22">
        <f t="shared" si="7"/>
        <v>6.455666142857126</v>
      </c>
      <c r="P22">
        <f t="shared" si="8"/>
        <v>1.5905394472081117E-11</v>
      </c>
      <c r="Q22">
        <f t="shared" si="9"/>
        <v>41.67562534782644</v>
      </c>
      <c r="R22">
        <f t="shared" si="5"/>
        <v>8.9949544982805261</v>
      </c>
    </row>
    <row r="23" spans="1:18" ht="14.45" x14ac:dyDescent="0.3">
      <c r="A23">
        <f>Input!G24</f>
        <v>141</v>
      </c>
      <c r="B23">
        <f t="shared" si="0"/>
        <v>20</v>
      </c>
      <c r="C23">
        <f t="shared" si="1"/>
        <v>485165195.40979028</v>
      </c>
      <c r="D23" s="4">
        <f t="shared" si="2"/>
        <v>1.9622640555892659E-2</v>
      </c>
      <c r="E23" s="4">
        <f>Input!I24</f>
        <v>1178.0060648571427</v>
      </c>
      <c r="F23">
        <f t="shared" si="3"/>
        <v>200.26919042857128</v>
      </c>
      <c r="G23">
        <f t="shared" si="10"/>
        <v>3.1811263669737343E-10</v>
      </c>
      <c r="H23">
        <f t="shared" si="6"/>
        <v>40107.748634787924</v>
      </c>
      <c r="I23">
        <f t="shared" si="4"/>
        <v>336426.4305124915</v>
      </c>
      <c r="N23" s="4">
        <f>Input!J24</f>
        <v>14.067232571428576</v>
      </c>
      <c r="O23">
        <f t="shared" si="7"/>
        <v>6.7351977142857322</v>
      </c>
      <c r="P23">
        <f t="shared" si="8"/>
        <v>1.590274694180009E-11</v>
      </c>
      <c r="Q23">
        <f t="shared" si="9"/>
        <v>45.362888250305531</v>
      </c>
      <c r="R23">
        <f t="shared" si="5"/>
        <v>7.3963731607169159</v>
      </c>
    </row>
    <row r="24" spans="1:18" ht="14.45" x14ac:dyDescent="0.3">
      <c r="A24">
        <f>Input!G25</f>
        <v>142</v>
      </c>
      <c r="B24">
        <f t="shared" si="0"/>
        <v>21</v>
      </c>
      <c r="C24">
        <f t="shared" si="1"/>
        <v>1318815734.4832146</v>
      </c>
      <c r="D24" s="4">
        <f t="shared" si="2"/>
        <v>5.3339867249466509E-2</v>
      </c>
      <c r="E24" s="4">
        <f>Input!I25</f>
        <v>1192.4699298571427</v>
      </c>
      <c r="F24">
        <f t="shared" si="3"/>
        <v>214.73305542857122</v>
      </c>
      <c r="G24">
        <f t="shared" si="10"/>
        <v>3.3399583454326653E-10</v>
      </c>
      <c r="H24">
        <f t="shared" si="6"/>
        <v>46110.285093546408</v>
      </c>
      <c r="I24">
        <f t="shared" si="4"/>
        <v>336426.43051247305</v>
      </c>
      <c r="N24" s="4">
        <f>Input!J25</f>
        <v>14.463864999999942</v>
      </c>
      <c r="O24">
        <f t="shared" si="7"/>
        <v>7.1318301428570976</v>
      </c>
      <c r="P24">
        <f t="shared" si="8"/>
        <v>1.5883197845893091E-11</v>
      </c>
      <c r="Q24">
        <f t="shared" si="9"/>
        <v>50.863001186338536</v>
      </c>
      <c r="R24">
        <f t="shared" si="5"/>
        <v>5.3963056081440666</v>
      </c>
    </row>
    <row r="25" spans="1:18" ht="14.45" x14ac:dyDescent="0.3">
      <c r="A25">
        <f>Input!G26</f>
        <v>143</v>
      </c>
      <c r="B25">
        <f t="shared" si="0"/>
        <v>22</v>
      </c>
      <c r="C25">
        <f t="shared" si="1"/>
        <v>3584912846.1315918</v>
      </c>
      <c r="D25" s="4">
        <f t="shared" si="2"/>
        <v>0.14499279187664257</v>
      </c>
      <c r="E25" s="4">
        <f>Input!I26</f>
        <v>1207.8328284285712</v>
      </c>
      <c r="F25">
        <f t="shared" si="3"/>
        <v>230.09595399999978</v>
      </c>
      <c r="G25">
        <f t="shared" si="10"/>
        <v>3.4973532589942913E-10</v>
      </c>
      <c r="H25">
        <f t="shared" si="6"/>
        <v>52944.148047009068</v>
      </c>
      <c r="I25">
        <f t="shared" si="4"/>
        <v>336426.43051245483</v>
      </c>
      <c r="N25" s="4">
        <f>Input!J26</f>
        <v>15.362898571428559</v>
      </c>
      <c r="O25">
        <f t="shared" si="7"/>
        <v>8.0308637142857151</v>
      </c>
      <c r="P25">
        <f t="shared" si="8"/>
        <v>1.5739491356162613E-11</v>
      </c>
      <c r="Q25">
        <f t="shared" si="9"/>
        <v>64.494771997178134</v>
      </c>
      <c r="R25">
        <f t="shared" si="5"/>
        <v>2.0276660508284454</v>
      </c>
    </row>
    <row r="26" spans="1:18" x14ac:dyDescent="0.25">
      <c r="A26">
        <f>Input!G27</f>
        <v>144</v>
      </c>
      <c r="B26">
        <f t="shared" si="0"/>
        <v>23</v>
      </c>
      <c r="C26">
        <f t="shared" si="1"/>
        <v>9744803446.2489033</v>
      </c>
      <c r="D26" s="4">
        <f t="shared" si="2"/>
        <v>0.39413127141582183</v>
      </c>
      <c r="E26" s="4">
        <f>Input!I27</f>
        <v>1223.8681137142855</v>
      </c>
      <c r="F26">
        <f t="shared" si="3"/>
        <v>246.13123928571406</v>
      </c>
      <c r="G26">
        <f t="shared" si="10"/>
        <v>3.6445249314752842E-10</v>
      </c>
      <c r="H26">
        <f t="shared" si="6"/>
        <v>60580.586952142025</v>
      </c>
      <c r="I26">
        <f t="shared" si="4"/>
        <v>336426.43051243771</v>
      </c>
      <c r="N26" s="4">
        <f>Input!J27</f>
        <v>16.035285285714281</v>
      </c>
      <c r="O26">
        <f t="shared" si="7"/>
        <v>8.7032504285714367</v>
      </c>
      <c r="P26">
        <f t="shared" si="8"/>
        <v>1.4717167248099301E-11</v>
      </c>
      <c r="Q26">
        <f t="shared" si="9"/>
        <v>75.746568022172724</v>
      </c>
      <c r="R26">
        <f t="shared" si="5"/>
        <v>0.56486449877911027</v>
      </c>
    </row>
    <row r="27" spans="1:18" x14ac:dyDescent="0.25">
      <c r="A27">
        <f>Input!G28</f>
        <v>145</v>
      </c>
      <c r="B27">
        <f t="shared" si="0"/>
        <v>24</v>
      </c>
      <c r="C27">
        <f t="shared" si="1"/>
        <v>26489122129.843472</v>
      </c>
      <c r="D27" s="4">
        <f t="shared" si="2"/>
        <v>1.0713598731170881</v>
      </c>
      <c r="E27" s="4">
        <f>Input!I28</f>
        <v>1240.3869127142857</v>
      </c>
      <c r="F27">
        <f t="shared" si="3"/>
        <v>262.65003828571423</v>
      </c>
      <c r="G27">
        <f t="shared" si="10"/>
        <v>3.7341256631609317E-10</v>
      </c>
      <c r="H27">
        <f t="shared" si="6"/>
        <v>68985.042611291006</v>
      </c>
      <c r="I27">
        <f t="shared" si="4"/>
        <v>336426.43051242729</v>
      </c>
      <c r="N27" s="4">
        <f>Input!J28</f>
        <v>16.518799000000172</v>
      </c>
      <c r="O27">
        <f t="shared" si="7"/>
        <v>9.1867641428573279</v>
      </c>
      <c r="P27">
        <f t="shared" si="8"/>
        <v>8.9600731685647465E-12</v>
      </c>
      <c r="Q27">
        <f t="shared" si="9"/>
        <v>84.396635416324514</v>
      </c>
      <c r="R27">
        <f t="shared" si="5"/>
        <v>7.1856681040697534E-2</v>
      </c>
    </row>
    <row r="28" spans="1:18" x14ac:dyDescent="0.25">
      <c r="A28">
        <f>Input!G29</f>
        <v>146</v>
      </c>
      <c r="B28">
        <f t="shared" si="0"/>
        <v>25</v>
      </c>
      <c r="C28">
        <f t="shared" si="1"/>
        <v>72004899337.38588</v>
      </c>
      <c r="D28" s="4">
        <f t="shared" si="2"/>
        <v>2.9122580748343698</v>
      </c>
      <c r="E28" s="4">
        <f>Input!I29</f>
        <v>1257.3250089999999</v>
      </c>
      <c r="F28">
        <f t="shared" si="3"/>
        <v>279.58813457142844</v>
      </c>
      <c r="G28">
        <f t="shared" si="10"/>
        <v>3.7364158786833386E-10</v>
      </c>
      <c r="H28">
        <f t="shared" si="6"/>
        <v>78169.524992922248</v>
      </c>
      <c r="I28">
        <f t="shared" si="4"/>
        <v>336426.430512427</v>
      </c>
      <c r="N28" s="4">
        <f>Input!J29</f>
        <v>16.938096285714209</v>
      </c>
      <c r="O28">
        <f t="shared" si="7"/>
        <v>9.6060614285713655</v>
      </c>
      <c r="P28">
        <f t="shared" si="8"/>
        <v>2.2902155224067229E-13</v>
      </c>
      <c r="Q28">
        <f t="shared" si="9"/>
        <v>92.276416169482147</v>
      </c>
      <c r="R28">
        <f t="shared" si="5"/>
        <v>2.2872424655746591E-2</v>
      </c>
    </row>
    <row r="29" spans="1:18" x14ac:dyDescent="0.25">
      <c r="A29">
        <f>Input!G30</f>
        <v>147</v>
      </c>
      <c r="B29">
        <f t="shared" si="0"/>
        <v>26</v>
      </c>
      <c r="C29">
        <f t="shared" si="1"/>
        <v>195729609428.83878</v>
      </c>
      <c r="D29" s="4">
        <f t="shared" si="2"/>
        <v>7.9163382046053892</v>
      </c>
      <c r="E29" s="4">
        <f>Input!I30</f>
        <v>1274.8372779999997</v>
      </c>
      <c r="F29">
        <f t="shared" si="3"/>
        <v>297.10040357142827</v>
      </c>
      <c r="G29">
        <f t="shared" si="10"/>
        <v>3.7364158786833428E-10</v>
      </c>
      <c r="H29">
        <f t="shared" si="6"/>
        <v>88268.649802083542</v>
      </c>
      <c r="I29">
        <f t="shared" si="4"/>
        <v>336426.430512427</v>
      </c>
      <c r="N29" s="4">
        <f>Input!J30</f>
        <v>17.512268999999833</v>
      </c>
      <c r="O29">
        <f t="shared" si="7"/>
        <v>10.180234142856989</v>
      </c>
      <c r="P29">
        <f t="shared" si="8"/>
        <v>3.919975116794979E-25</v>
      </c>
      <c r="Q29">
        <f t="shared" si="9"/>
        <v>103.63716720339117</v>
      </c>
      <c r="R29">
        <f t="shared" si="5"/>
        <v>0.52621826783191528</v>
      </c>
    </row>
    <row r="30" spans="1:18" x14ac:dyDescent="0.25">
      <c r="A30">
        <f>Input!G31</f>
        <v>148</v>
      </c>
      <c r="B30">
        <f t="shared" si="0"/>
        <v>27</v>
      </c>
      <c r="C30">
        <f t="shared" si="1"/>
        <v>532048240601.79865</v>
      </c>
      <c r="D30" s="4">
        <f t="shared" si="2"/>
        <v>21.518838289514932</v>
      </c>
      <c r="E30" s="4">
        <f>Input!I31</f>
        <v>1293.0483757142858</v>
      </c>
      <c r="F30">
        <f t="shared" si="3"/>
        <v>315.31150128571437</v>
      </c>
      <c r="G30">
        <f t="shared" si="10"/>
        <v>3.7364158786833428E-10</v>
      </c>
      <c r="H30">
        <f t="shared" si="6"/>
        <v>99421.342842815429</v>
      </c>
      <c r="I30">
        <f t="shared" si="4"/>
        <v>336426.430512427</v>
      </c>
      <c r="N30" s="4">
        <f>Input!J31</f>
        <v>18.211097714286097</v>
      </c>
      <c r="O30">
        <f t="shared" si="7"/>
        <v>10.879062857143253</v>
      </c>
      <c r="P30">
        <f t="shared" si="8"/>
        <v>4.4593054098789261E-112</v>
      </c>
      <c r="Q30">
        <f t="shared" si="9"/>
        <v>118.35400864967393</v>
      </c>
      <c r="R30">
        <f t="shared" si="5"/>
        <v>2.0284531660449168</v>
      </c>
    </row>
    <row r="31" spans="1:18" x14ac:dyDescent="0.25">
      <c r="A31">
        <f>Input!G32</f>
        <v>149</v>
      </c>
      <c r="B31">
        <f t="shared" si="0"/>
        <v>28</v>
      </c>
      <c r="C31">
        <f t="shared" si="1"/>
        <v>1446257064291.4751</v>
      </c>
      <c r="D31" s="4">
        <f t="shared" si="2"/>
        <v>58.494267091937154</v>
      </c>
      <c r="E31" s="4">
        <f>Input!I32</f>
        <v>1311.5465597142859</v>
      </c>
      <c r="F31">
        <f t="shared" si="3"/>
        <v>333.80968528571441</v>
      </c>
      <c r="G31">
        <f t="shared" si="10"/>
        <v>3.7364158786833428E-10</v>
      </c>
      <c r="H31">
        <f t="shared" si="6"/>
        <v>111428.90599029826</v>
      </c>
      <c r="I31">
        <f t="shared" si="4"/>
        <v>336426.430512427</v>
      </c>
      <c r="N31" s="4">
        <f>Input!J32</f>
        <v>18.498184000000037</v>
      </c>
      <c r="O31">
        <f t="shared" si="7"/>
        <v>11.166149142857194</v>
      </c>
      <c r="P31">
        <f t="shared" si="8"/>
        <v>0</v>
      </c>
      <c r="Q31">
        <f t="shared" si="9"/>
        <v>124.68288668053044</v>
      </c>
      <c r="R31">
        <f t="shared" si="5"/>
        <v>2.928629952232173</v>
      </c>
    </row>
    <row r="32" spans="1:18" x14ac:dyDescent="0.25">
      <c r="A32">
        <f>Input!G33</f>
        <v>150</v>
      </c>
      <c r="B32">
        <f t="shared" si="0"/>
        <v>29</v>
      </c>
      <c r="C32">
        <f t="shared" si="1"/>
        <v>3931334297144.042</v>
      </c>
      <c r="D32" s="4">
        <f t="shared" si="2"/>
        <v>159.00390330504271</v>
      </c>
      <c r="E32" s="4">
        <f>Input!I33</f>
        <v>1330.2109517142858</v>
      </c>
      <c r="F32">
        <f t="shared" si="3"/>
        <v>352.47407728571432</v>
      </c>
      <c r="G32">
        <f t="shared" si="10"/>
        <v>3.7364158786833428E-10</v>
      </c>
      <c r="H32">
        <f t="shared" si="6"/>
        <v>124237.97515815232</v>
      </c>
      <c r="I32">
        <f t="shared" si="4"/>
        <v>336426.430512427</v>
      </c>
      <c r="N32" s="4">
        <f>Input!J33</f>
        <v>18.664391999999907</v>
      </c>
      <c r="O32">
        <f t="shared" si="7"/>
        <v>11.332357142857063</v>
      </c>
      <c r="P32">
        <f t="shared" si="8"/>
        <v>0</v>
      </c>
      <c r="Q32">
        <f t="shared" si="9"/>
        <v>128.4223184132635</v>
      </c>
      <c r="R32">
        <f t="shared" si="5"/>
        <v>3.5251265418621367</v>
      </c>
    </row>
    <row r="33" spans="1:18" x14ac:dyDescent="0.25">
      <c r="A33">
        <f>Input!G34</f>
        <v>151</v>
      </c>
      <c r="B33">
        <f t="shared" si="0"/>
        <v>30</v>
      </c>
      <c r="C33">
        <f t="shared" si="1"/>
        <v>10686474581524.463</v>
      </c>
      <c r="D33" s="4">
        <f t="shared" si="2"/>
        <v>432.21742100815675</v>
      </c>
      <c r="E33" s="4">
        <f>Input!I34</f>
        <v>1348.3880522857144</v>
      </c>
      <c r="F33">
        <f t="shared" si="3"/>
        <v>370.6511778571429</v>
      </c>
      <c r="G33">
        <f t="shared" si="10"/>
        <v>3.7364158786833428E-10</v>
      </c>
      <c r="H33">
        <f t="shared" si="6"/>
        <v>137382.29564661041</v>
      </c>
      <c r="I33">
        <f t="shared" si="4"/>
        <v>336426.430512427</v>
      </c>
      <c r="N33" s="4">
        <f>Input!J34</f>
        <v>18.177100571428582</v>
      </c>
      <c r="O33">
        <f t="shared" si="7"/>
        <v>10.845065714285738</v>
      </c>
      <c r="P33">
        <f t="shared" si="8"/>
        <v>0</v>
      </c>
      <c r="Q33">
        <f t="shared" si="9"/>
        <v>117.61545034717602</v>
      </c>
      <c r="R33">
        <f t="shared" si="5"/>
        <v>1.9327689433269604</v>
      </c>
    </row>
    <row r="34" spans="1:18" x14ac:dyDescent="0.25">
      <c r="A34">
        <f>Input!G35</f>
        <v>152</v>
      </c>
      <c r="B34">
        <f t="shared" si="0"/>
        <v>31</v>
      </c>
      <c r="C34">
        <f t="shared" si="1"/>
        <v>29048849665247.426</v>
      </c>
      <c r="D34" s="4">
        <f t="shared" si="2"/>
        <v>1174.8887614699051</v>
      </c>
      <c r="E34" s="4">
        <f>Input!I35</f>
        <v>1366.8484618571431</v>
      </c>
      <c r="F34">
        <f t="shared" si="3"/>
        <v>389.11158742857162</v>
      </c>
      <c r="G34">
        <f t="shared" si="10"/>
        <v>3.7364158786833428E-10</v>
      </c>
      <c r="H34">
        <f t="shared" si="6"/>
        <v>151407.82747089217</v>
      </c>
      <c r="I34">
        <f t="shared" si="4"/>
        <v>336426.430512427</v>
      </c>
      <c r="N34" s="4">
        <f>Input!J35</f>
        <v>18.460409571428727</v>
      </c>
      <c r="O34">
        <f t="shared" si="7"/>
        <v>11.128374714285883</v>
      </c>
      <c r="P34">
        <f t="shared" si="8"/>
        <v>0</v>
      </c>
      <c r="Q34">
        <f t="shared" si="9"/>
        <v>123.8407237815574</v>
      </c>
      <c r="R34">
        <f t="shared" si="5"/>
        <v>2.8007682846529556</v>
      </c>
    </row>
    <row r="35" spans="1:18" x14ac:dyDescent="0.25">
      <c r="A35">
        <f>Input!G36</f>
        <v>153</v>
      </c>
      <c r="B35">
        <f t="shared" si="0"/>
        <v>32</v>
      </c>
      <c r="C35">
        <f t="shared" si="1"/>
        <v>78962960182680.687</v>
      </c>
      <c r="D35" s="4">
        <f t="shared" si="2"/>
        <v>3193.6787707643966</v>
      </c>
      <c r="E35" s="4">
        <f>Input!I36</f>
        <v>1385.6299548571426</v>
      </c>
      <c r="F35">
        <f t="shared" si="3"/>
        <v>407.89308042857112</v>
      </c>
      <c r="G35">
        <f t="shared" si="10"/>
        <v>3.7364158786833428E-10</v>
      </c>
      <c r="H35">
        <f t="shared" si="6"/>
        <v>166376.765061204</v>
      </c>
      <c r="I35">
        <f t="shared" si="4"/>
        <v>336426.430512427</v>
      </c>
      <c r="N35" s="4">
        <f>Input!J36</f>
        <v>18.7814929999995</v>
      </c>
      <c r="O35">
        <f t="shared" si="7"/>
        <v>11.449458142856656</v>
      </c>
      <c r="P35">
        <f t="shared" si="8"/>
        <v>0</v>
      </c>
      <c r="Q35">
        <f t="shared" si="9"/>
        <v>131.09009176502659</v>
      </c>
      <c r="R35">
        <f t="shared" si="5"/>
        <v>3.9785609436858409</v>
      </c>
    </row>
    <row r="36" spans="1:18" x14ac:dyDescent="0.25">
      <c r="A36">
        <f>Input!G37</f>
        <v>154</v>
      </c>
      <c r="B36">
        <f t="shared" si="0"/>
        <v>33</v>
      </c>
      <c r="C36">
        <f t="shared" si="1"/>
        <v>214643579785916.06</v>
      </c>
      <c r="D36" s="4">
        <f t="shared" si="2"/>
        <v>8681.3189685042798</v>
      </c>
      <c r="E36" s="4">
        <f>Input!I37</f>
        <v>1404.4983292857141</v>
      </c>
      <c r="F36">
        <f t="shared" si="3"/>
        <v>426.76145485714267</v>
      </c>
      <c r="G36">
        <f t="shared" si="10"/>
        <v>3.7364158786833428E-10</v>
      </c>
      <c r="H36">
        <f t="shared" si="6"/>
        <v>182125.33935146613</v>
      </c>
      <c r="I36">
        <f t="shared" si="4"/>
        <v>336426.430512427</v>
      </c>
      <c r="N36" s="4">
        <f>Input!J37</f>
        <v>18.868374428571542</v>
      </c>
      <c r="O36">
        <f t="shared" si="7"/>
        <v>11.536339571428698</v>
      </c>
      <c r="P36">
        <f t="shared" si="8"/>
        <v>0</v>
      </c>
      <c r="Q36">
        <f t="shared" si="9"/>
        <v>133.08713070731167</v>
      </c>
      <c r="R36">
        <f t="shared" si="5"/>
        <v>4.3327024614048035</v>
      </c>
    </row>
    <row r="37" spans="1:18" x14ac:dyDescent="0.25">
      <c r="A37">
        <f>Input!G38</f>
        <v>155</v>
      </c>
      <c r="B37">
        <f t="shared" si="0"/>
        <v>34</v>
      </c>
      <c r="C37">
        <f t="shared" si="1"/>
        <v>583461742527454.87</v>
      </c>
      <c r="D37" s="4">
        <f t="shared" si="2"/>
        <v>23598.271599142008</v>
      </c>
      <c r="E37" s="4">
        <f>Input!I38</f>
        <v>1423.0947270000001</v>
      </c>
      <c r="F37">
        <f t="shared" si="3"/>
        <v>445.35785257142868</v>
      </c>
      <c r="G37">
        <f t="shared" si="10"/>
        <v>3.7364158786833428E-10</v>
      </c>
      <c r="H37">
        <f t="shared" si="6"/>
        <v>198343.6168467016</v>
      </c>
      <c r="I37">
        <f t="shared" si="4"/>
        <v>336426.430512427</v>
      </c>
      <c r="N37" s="4">
        <f>Input!J38</f>
        <v>18.596397714286013</v>
      </c>
      <c r="O37">
        <f t="shared" si="7"/>
        <v>11.264362857143169</v>
      </c>
      <c r="P37">
        <f t="shared" si="8"/>
        <v>0</v>
      </c>
      <c r="Q37">
        <f t="shared" si="9"/>
        <v>126.88587057738663</v>
      </c>
      <c r="R37">
        <f t="shared" si="5"/>
        <v>3.2744268655236559</v>
      </c>
    </row>
    <row r="38" spans="1:18" x14ac:dyDescent="0.25">
      <c r="A38">
        <f>Input!G39</f>
        <v>156</v>
      </c>
      <c r="B38">
        <f t="shared" si="0"/>
        <v>35</v>
      </c>
      <c r="C38">
        <f t="shared" si="1"/>
        <v>1586013452313430.7</v>
      </c>
      <c r="D38" s="4">
        <f t="shared" si="2"/>
        <v>64146.752870988894</v>
      </c>
      <c r="E38" s="4">
        <f>Input!I39</f>
        <v>1441.577801285714</v>
      </c>
      <c r="F38">
        <f t="shared" si="3"/>
        <v>463.84092685714256</v>
      </c>
      <c r="G38">
        <f t="shared" si="10"/>
        <v>3.7364158786833428E-10</v>
      </c>
      <c r="H38">
        <f t="shared" si="6"/>
        <v>215148.40542734647</v>
      </c>
      <c r="I38">
        <f t="shared" si="4"/>
        <v>336426.430512427</v>
      </c>
      <c r="N38" s="4">
        <f>Input!J39</f>
        <v>18.483074285713883</v>
      </c>
      <c r="O38">
        <f t="shared" si="7"/>
        <v>11.151039428571039</v>
      </c>
      <c r="P38">
        <f t="shared" si="8"/>
        <v>0</v>
      </c>
      <c r="Q38">
        <f t="shared" si="9"/>
        <v>124.34568033754593</v>
      </c>
      <c r="R38">
        <f t="shared" si="5"/>
        <v>2.8771430212629614</v>
      </c>
    </row>
    <row r="39" spans="1:18" x14ac:dyDescent="0.25">
      <c r="A39">
        <f>Input!G40</f>
        <v>157</v>
      </c>
      <c r="B39">
        <f t="shared" si="0"/>
        <v>36</v>
      </c>
      <c r="C39">
        <f t="shared" si="1"/>
        <v>4311231547115195</v>
      </c>
      <c r="D39" s="4">
        <f t="shared" si="2"/>
        <v>174368.95268386218</v>
      </c>
      <c r="E39" s="4">
        <f>Input!I40</f>
        <v>1459.9702167142857</v>
      </c>
      <c r="F39">
        <f t="shared" si="3"/>
        <v>482.23334228571423</v>
      </c>
      <c r="G39">
        <f t="shared" si="10"/>
        <v>3.7364158786833428E-10</v>
      </c>
      <c r="H39">
        <f t="shared" si="6"/>
        <v>232548.99641169046</v>
      </c>
      <c r="I39">
        <f t="shared" si="4"/>
        <v>336426.430512427</v>
      </c>
      <c r="N39" s="4">
        <f>Input!J40</f>
        <v>18.392415428571667</v>
      </c>
      <c r="O39">
        <f t="shared" si="7"/>
        <v>11.060380571428823</v>
      </c>
      <c r="P39">
        <f t="shared" si="8"/>
        <v>0</v>
      </c>
      <c r="Q39">
        <f t="shared" si="9"/>
        <v>122.33201838484017</v>
      </c>
      <c r="R39">
        <f t="shared" si="5"/>
        <v>2.5778083461013606</v>
      </c>
    </row>
    <row r="40" spans="1:18" x14ac:dyDescent="0.25">
      <c r="A40">
        <f>Input!G41</f>
        <v>158</v>
      </c>
      <c r="B40">
        <f t="shared" si="0"/>
        <v>37</v>
      </c>
      <c r="C40">
        <f t="shared" si="1"/>
        <v>1.1719142372802612E+16</v>
      </c>
      <c r="D40" s="4">
        <f t="shared" si="2"/>
        <v>473983.95552797773</v>
      </c>
      <c r="E40" s="4">
        <f>Input!I41</f>
        <v>1478.536394857143</v>
      </c>
      <c r="F40">
        <f t="shared" si="3"/>
        <v>500.79952042857155</v>
      </c>
      <c r="G40">
        <f t="shared" si="10"/>
        <v>3.7364158786833428E-10</v>
      </c>
      <c r="H40">
        <f t="shared" si="6"/>
        <v>250800.15966111302</v>
      </c>
      <c r="I40">
        <f t="shared" si="4"/>
        <v>336426.430512427</v>
      </c>
      <c r="N40" s="4">
        <f>Input!J41</f>
        <v>18.566178142857325</v>
      </c>
      <c r="O40">
        <f t="shared" si="7"/>
        <v>11.234143285714481</v>
      </c>
      <c r="P40">
        <f t="shared" si="8"/>
        <v>0</v>
      </c>
      <c r="Q40">
        <f t="shared" si="9"/>
        <v>126.20597536396376</v>
      </c>
      <c r="R40">
        <f t="shared" si="5"/>
        <v>3.1659731774955531</v>
      </c>
    </row>
    <row r="41" spans="1:18" x14ac:dyDescent="0.25">
      <c r="A41">
        <f>Input!G42</f>
        <v>159</v>
      </c>
      <c r="B41">
        <f t="shared" si="0"/>
        <v>38</v>
      </c>
      <c r="C41">
        <f t="shared" si="1"/>
        <v>3.1855931757113756E+16</v>
      </c>
      <c r="D41" s="4">
        <f t="shared" si="2"/>
        <v>1288421.973292842</v>
      </c>
      <c r="E41" s="4">
        <f>Input!I42</f>
        <v>1497.1781221428571</v>
      </c>
      <c r="F41">
        <f t="shared" si="3"/>
        <v>519.44124771428562</v>
      </c>
      <c r="G41">
        <f t="shared" si="10"/>
        <v>3.7364158786833428E-10</v>
      </c>
      <c r="H41">
        <f t="shared" si="6"/>
        <v>269819.2098265856</v>
      </c>
      <c r="I41">
        <f t="shared" si="4"/>
        <v>336426.430512427</v>
      </c>
      <c r="N41" s="4">
        <f>Input!J42</f>
        <v>18.641727285714069</v>
      </c>
      <c r="O41">
        <f t="shared" si="7"/>
        <v>11.309692428571225</v>
      </c>
      <c r="P41">
        <f t="shared" si="8"/>
        <v>0</v>
      </c>
      <c r="Q41">
        <f t="shared" si="9"/>
        <v>127.90914282888129</v>
      </c>
      <c r="R41">
        <f t="shared" si="5"/>
        <v>3.4405327768713394</v>
      </c>
    </row>
    <row r="42" spans="1:18" x14ac:dyDescent="0.25">
      <c r="A42">
        <f>Input!G43</f>
        <v>160</v>
      </c>
      <c r="B42">
        <f t="shared" si="0"/>
        <v>39</v>
      </c>
      <c r="C42">
        <f t="shared" si="1"/>
        <v>8.6593400423993744E+16</v>
      </c>
      <c r="D42" s="4">
        <f t="shared" si="2"/>
        <v>3502294.0373892775</v>
      </c>
      <c r="E42" s="4">
        <f>Input!I43</f>
        <v>1515.6536414285715</v>
      </c>
      <c r="F42">
        <f t="shared" si="3"/>
        <v>537.91676700000005</v>
      </c>
      <c r="G42">
        <f t="shared" si="10"/>
        <v>3.7364158786833428E-10</v>
      </c>
      <c r="H42">
        <f t="shared" si="6"/>
        <v>289354.44821933034</v>
      </c>
      <c r="I42">
        <f t="shared" si="4"/>
        <v>336426.430512427</v>
      </c>
      <c r="N42" s="4">
        <f>Input!J43</f>
        <v>18.475519285714427</v>
      </c>
      <c r="O42">
        <f t="shared" si="7"/>
        <v>11.143484428571583</v>
      </c>
      <c r="P42">
        <f t="shared" si="8"/>
        <v>0</v>
      </c>
      <c r="Q42">
        <f t="shared" si="9"/>
        <v>124.17724520981733</v>
      </c>
      <c r="R42">
        <f t="shared" si="5"/>
        <v>2.8515703009061797</v>
      </c>
    </row>
    <row r="43" spans="1:18" x14ac:dyDescent="0.25">
      <c r="A43">
        <f>Input!G44</f>
        <v>161</v>
      </c>
      <c r="B43">
        <f t="shared" si="0"/>
        <v>40</v>
      </c>
      <c r="C43">
        <f t="shared" si="1"/>
        <v>2.3538526683702E+17</v>
      </c>
      <c r="D43" s="4">
        <f t="shared" si="2"/>
        <v>9520222.2397557385</v>
      </c>
      <c r="E43" s="4">
        <f>Input!I44</f>
        <v>1534.3973598571429</v>
      </c>
      <c r="F43">
        <f t="shared" si="3"/>
        <v>556.66048542857141</v>
      </c>
      <c r="G43">
        <f t="shared" si="10"/>
        <v>3.7364158786833428E-10</v>
      </c>
      <c r="H43">
        <f t="shared" si="6"/>
        <v>309870.89603715669</v>
      </c>
      <c r="I43">
        <f t="shared" si="4"/>
        <v>336426.430512427</v>
      </c>
      <c r="N43" s="4">
        <f>Input!J44</f>
        <v>18.743718428571356</v>
      </c>
      <c r="O43">
        <f t="shared" si="7"/>
        <v>11.411683571428512</v>
      </c>
      <c r="P43">
        <f t="shared" si="8"/>
        <v>0</v>
      </c>
      <c r="Q43">
        <f t="shared" si="9"/>
        <v>130.22652193441138</v>
      </c>
      <c r="R43">
        <f t="shared" si="5"/>
        <v>3.8292950458372155</v>
      </c>
    </row>
    <row r="44" spans="1:18" x14ac:dyDescent="0.25">
      <c r="A44">
        <f>Input!G45</f>
        <v>162</v>
      </c>
      <c r="B44">
        <f t="shared" si="0"/>
        <v>41</v>
      </c>
      <c r="C44">
        <f t="shared" si="1"/>
        <v>6.3984349353005491E+17</v>
      </c>
      <c r="D44" s="4">
        <f t="shared" si="2"/>
        <v>25878647.11721969</v>
      </c>
      <c r="E44" s="4">
        <f>Input!I45</f>
        <v>1553.6283697142858</v>
      </c>
      <c r="F44">
        <f t="shared" si="3"/>
        <v>575.89149528571431</v>
      </c>
      <c r="G44">
        <f t="shared" si="10"/>
        <v>3.7364158786833428E-10</v>
      </c>
      <c r="H44">
        <f t="shared" si="6"/>
        <v>331651.01434198552</v>
      </c>
      <c r="I44">
        <f t="shared" si="4"/>
        <v>336426.430512427</v>
      </c>
      <c r="N44" s="4">
        <f>Input!J45</f>
        <v>19.231009857142908</v>
      </c>
      <c r="O44">
        <f t="shared" si="7"/>
        <v>11.898975000000064</v>
      </c>
      <c r="P44">
        <f t="shared" si="8"/>
        <v>0</v>
      </c>
      <c r="Q44">
        <f t="shared" si="9"/>
        <v>141.58560605062652</v>
      </c>
      <c r="R44">
        <f t="shared" si="5"/>
        <v>5.9738686944957529</v>
      </c>
    </row>
    <row r="45" spans="1:18" x14ac:dyDescent="0.25">
      <c r="A45">
        <f>Input!G46</f>
        <v>163</v>
      </c>
      <c r="B45">
        <f t="shared" si="0"/>
        <v>42</v>
      </c>
      <c r="C45">
        <f t="shared" si="1"/>
        <v>1.739274941520501E+18</v>
      </c>
      <c r="D45" s="4">
        <f t="shared" si="2"/>
        <v>70345456.203842342</v>
      </c>
      <c r="E45" s="4">
        <f>Input!I46</f>
        <v>1572.8102727142857</v>
      </c>
      <c r="F45">
        <f t="shared" si="3"/>
        <v>595.07339828571423</v>
      </c>
      <c r="G45">
        <f t="shared" si="10"/>
        <v>3.7364158786833428E-10</v>
      </c>
      <c r="H45">
        <f t="shared" si="6"/>
        <v>354112.34934686351</v>
      </c>
      <c r="I45">
        <f t="shared" si="4"/>
        <v>336426.430512427</v>
      </c>
      <c r="N45" s="4">
        <f>Input!J46</f>
        <v>19.18190299999992</v>
      </c>
      <c r="O45">
        <f t="shared" si="7"/>
        <v>11.849868142857076</v>
      </c>
      <c r="P45">
        <f t="shared" si="8"/>
        <v>0</v>
      </c>
      <c r="Q45">
        <f t="shared" si="9"/>
        <v>140.41937500309902</v>
      </c>
      <c r="R45">
        <f t="shared" si="5"/>
        <v>5.7362311387505924</v>
      </c>
    </row>
    <row r="46" spans="1:18" x14ac:dyDescent="0.25">
      <c r="A46">
        <f>Input!G47</f>
        <v>164</v>
      </c>
      <c r="B46">
        <f t="shared" si="0"/>
        <v>43</v>
      </c>
      <c r="C46">
        <f t="shared" si="1"/>
        <v>4.7278394682293463E+18</v>
      </c>
      <c r="D46" s="4">
        <f t="shared" si="2"/>
        <v>191218775.31356624</v>
      </c>
      <c r="E46" s="4">
        <f>Input!I47</f>
        <v>1591.8146354285714</v>
      </c>
      <c r="F46">
        <f t="shared" si="3"/>
        <v>614.0777609999999</v>
      </c>
      <c r="G46">
        <f t="shared" si="10"/>
        <v>3.7364158786833428E-10</v>
      </c>
      <c r="H46">
        <f t="shared" si="6"/>
        <v>377091.49655431404</v>
      </c>
      <c r="I46">
        <f t="shared" si="4"/>
        <v>336426.430512427</v>
      </c>
      <c r="N46" s="4">
        <f>Input!J47</f>
        <v>19.004362714285662</v>
      </c>
      <c r="O46">
        <f t="shared" si="7"/>
        <v>11.672327857142818</v>
      </c>
      <c r="P46">
        <f t="shared" si="8"/>
        <v>0</v>
      </c>
      <c r="Q46">
        <f t="shared" si="9"/>
        <v>136.24323760463224</v>
      </c>
      <c r="R46">
        <f t="shared" si="5"/>
        <v>4.917318442394107</v>
      </c>
    </row>
    <row r="47" spans="1:18" x14ac:dyDescent="0.25">
      <c r="A47">
        <f>Input!G48</f>
        <v>165</v>
      </c>
      <c r="B47">
        <f t="shared" si="0"/>
        <v>44</v>
      </c>
      <c r="C47">
        <f t="shared" si="1"/>
        <v>1.2851600114359308E+19</v>
      </c>
      <c r="D47" s="4">
        <f t="shared" si="2"/>
        <v>519786522.19506025</v>
      </c>
      <c r="E47" s="4">
        <f>Input!I48</f>
        <v>1611.4460552857142</v>
      </c>
      <c r="F47">
        <f t="shared" si="3"/>
        <v>633.70918085714277</v>
      </c>
      <c r="G47">
        <f t="shared" si="10"/>
        <v>3.7364158786833428E-10</v>
      </c>
      <c r="H47">
        <f t="shared" si="6"/>
        <v>401587.32590215729</v>
      </c>
      <c r="I47">
        <f t="shared" si="4"/>
        <v>336426.430512427</v>
      </c>
      <c r="N47" s="4">
        <f>Input!J48</f>
        <v>19.631419857142873</v>
      </c>
      <c r="O47">
        <f t="shared" si="7"/>
        <v>12.299385000000029</v>
      </c>
      <c r="P47">
        <f t="shared" si="8"/>
        <v>0</v>
      </c>
      <c r="Q47">
        <f t="shared" si="9"/>
        <v>151.27487137822573</v>
      </c>
      <c r="R47">
        <f t="shared" si="5"/>
        <v>8.0915209790958791</v>
      </c>
    </row>
    <row r="48" spans="1:18" x14ac:dyDescent="0.25">
      <c r="A48">
        <f>Input!G49</f>
        <v>166</v>
      </c>
      <c r="B48">
        <f t="shared" si="0"/>
        <v>45</v>
      </c>
      <c r="C48">
        <f t="shared" si="1"/>
        <v>3.4934271057485095E+19</v>
      </c>
      <c r="D48" s="4">
        <f t="shared" si="2"/>
        <v>1412926257.9607565</v>
      </c>
      <c r="E48" s="4">
        <f>Input!I49</f>
        <v>1631.0548102857142</v>
      </c>
      <c r="F48">
        <f t="shared" si="3"/>
        <v>653.31793585714274</v>
      </c>
      <c r="G48">
        <f t="shared" si="10"/>
        <v>3.7364158786833428E-10</v>
      </c>
      <c r="H48">
        <f t="shared" si="6"/>
        <v>426824.32531214942</v>
      </c>
      <c r="I48">
        <f t="shared" si="4"/>
        <v>336426.430512427</v>
      </c>
      <c r="N48" s="4">
        <f>Input!J49</f>
        <v>19.608754999999974</v>
      </c>
      <c r="O48">
        <f t="shared" si="7"/>
        <v>12.27672014285713</v>
      </c>
      <c r="P48">
        <f t="shared" si="8"/>
        <v>0</v>
      </c>
      <c r="Q48">
        <f t="shared" si="9"/>
        <v>150.71785746603399</v>
      </c>
      <c r="R48">
        <f t="shared" si="5"/>
        <v>7.963091587672614</v>
      </c>
    </row>
    <row r="49" spans="1:18" x14ac:dyDescent="0.25">
      <c r="A49">
        <f>Input!G50</f>
        <v>167</v>
      </c>
      <c r="B49">
        <f t="shared" si="0"/>
        <v>46</v>
      </c>
      <c r="C49">
        <f t="shared" si="1"/>
        <v>9.4961194206024483E+19</v>
      </c>
      <c r="D49" s="4">
        <f t="shared" si="2"/>
        <v>3840731771.9673615</v>
      </c>
      <c r="E49" s="4">
        <f>Input!I50</f>
        <v>1651.1168597142857</v>
      </c>
      <c r="F49">
        <f t="shared" si="3"/>
        <v>673.37998528571427</v>
      </c>
      <c r="G49">
        <f t="shared" si="10"/>
        <v>3.7364158786833428E-10</v>
      </c>
      <c r="H49">
        <f t="shared" si="6"/>
        <v>453440.60458288551</v>
      </c>
      <c r="I49">
        <f t="shared" si="4"/>
        <v>336426.430512427</v>
      </c>
      <c r="N49" s="4">
        <f>Input!J50</f>
        <v>20.062049428571527</v>
      </c>
      <c r="O49">
        <f t="shared" si="7"/>
        <v>12.730014571428683</v>
      </c>
      <c r="P49">
        <f t="shared" si="8"/>
        <v>0</v>
      </c>
      <c r="Q49">
        <f t="shared" si="9"/>
        <v>162.05327098878658</v>
      </c>
      <c r="R49">
        <f t="shared" si="5"/>
        <v>10.726866021262913</v>
      </c>
    </row>
    <row r="50" spans="1:18" x14ac:dyDescent="0.25">
      <c r="A50">
        <f>Input!G51</f>
        <v>168</v>
      </c>
      <c r="B50">
        <f t="shared" si="0"/>
        <v>47</v>
      </c>
      <c r="C50">
        <f t="shared" si="1"/>
        <v>2.5813128861900675E+20</v>
      </c>
      <c r="D50" s="4">
        <f t="shared" si="2"/>
        <v>10440191383.72419</v>
      </c>
      <c r="E50" s="4">
        <f>Input!I51</f>
        <v>1670.7558344285715</v>
      </c>
      <c r="F50">
        <f t="shared" si="3"/>
        <v>693.01895999999999</v>
      </c>
      <c r="G50">
        <f t="shared" si="10"/>
        <v>3.7364158786833428E-10</v>
      </c>
      <c r="H50">
        <f t="shared" si="6"/>
        <v>480275.27891896362</v>
      </c>
      <c r="I50">
        <f t="shared" si="4"/>
        <v>336426.430512427</v>
      </c>
      <c r="N50" s="4">
        <f>Input!J51</f>
        <v>19.638974714285723</v>
      </c>
      <c r="O50">
        <f t="shared" si="7"/>
        <v>12.306939857142879</v>
      </c>
      <c r="P50">
        <f t="shared" si="8"/>
        <v>0</v>
      </c>
      <c r="Q50">
        <f t="shared" si="9"/>
        <v>151.460768647332</v>
      </c>
      <c r="R50">
        <f t="shared" si="5"/>
        <v>8.134558542198798</v>
      </c>
    </row>
    <row r="51" spans="1:18" x14ac:dyDescent="0.25">
      <c r="A51">
        <f>Input!G52</f>
        <v>169</v>
      </c>
      <c r="B51">
        <f t="shared" si="0"/>
        <v>48</v>
      </c>
      <c r="C51">
        <f t="shared" si="1"/>
        <v>7.0167359120976314E+20</v>
      </c>
      <c r="D51" s="4">
        <f t="shared" si="2"/>
        <v>28379382524.012157</v>
      </c>
      <c r="E51" s="4">
        <f>Input!I52</f>
        <v>1689.8621882857144</v>
      </c>
      <c r="F51">
        <f t="shared" si="3"/>
        <v>712.12531385714294</v>
      </c>
      <c r="G51">
        <f t="shared" si="10"/>
        <v>3.7364158786833428E-10</v>
      </c>
      <c r="H51">
        <f t="shared" si="6"/>
        <v>507122.4626356021</v>
      </c>
      <c r="I51">
        <f t="shared" si="4"/>
        <v>336426.430512427</v>
      </c>
      <c r="N51" s="4">
        <f>Input!J52</f>
        <v>19.106353857142949</v>
      </c>
      <c r="O51">
        <f t="shared" si="7"/>
        <v>11.774319000000105</v>
      </c>
      <c r="P51">
        <f t="shared" si="8"/>
        <v>0</v>
      </c>
      <c r="Q51">
        <f t="shared" si="9"/>
        <v>138.63458791376348</v>
      </c>
      <c r="R51">
        <f t="shared" si="5"/>
        <v>5.3800519149611006</v>
      </c>
    </row>
    <row r="52" spans="1:18" x14ac:dyDescent="0.25">
      <c r="A52">
        <f>Input!G53</f>
        <v>170</v>
      </c>
      <c r="B52">
        <f t="shared" si="0"/>
        <v>49</v>
      </c>
      <c r="C52">
        <f t="shared" si="1"/>
        <v>1.9073465724950998E+21</v>
      </c>
      <c r="D52" s="4">
        <f t="shared" si="2"/>
        <v>77143159817.910446</v>
      </c>
      <c r="E52" s="4">
        <f>Input!I53</f>
        <v>1709.1574147142858</v>
      </c>
      <c r="F52">
        <f t="shared" si="3"/>
        <v>731.42054028571431</v>
      </c>
      <c r="G52">
        <f t="shared" si="10"/>
        <v>3.7364158786833428E-10</v>
      </c>
      <c r="H52">
        <f t="shared" si="6"/>
        <v>534976.0067512996</v>
      </c>
      <c r="I52">
        <f t="shared" si="4"/>
        <v>336426.430512427</v>
      </c>
      <c r="N52" s="4">
        <f>Input!J53</f>
        <v>19.295226428571368</v>
      </c>
      <c r="O52">
        <f t="shared" si="7"/>
        <v>11.963191571428524</v>
      </c>
      <c r="P52">
        <f t="shared" si="8"/>
        <v>0</v>
      </c>
      <c r="Q52">
        <f t="shared" si="9"/>
        <v>143.11795257469848</v>
      </c>
      <c r="R52">
        <f t="shared" si="5"/>
        <v>6.2919023147829591</v>
      </c>
    </row>
    <row r="53" spans="1:18" x14ac:dyDescent="0.25">
      <c r="A53">
        <f>Input!G54</f>
        <v>171</v>
      </c>
      <c r="B53">
        <f t="shared" si="0"/>
        <v>50</v>
      </c>
      <c r="C53">
        <f t="shared" si="1"/>
        <v>5.184705528587072E+21</v>
      </c>
      <c r="D53" s="4">
        <f t="shared" si="2"/>
        <v>209696849522.93793</v>
      </c>
      <c r="E53" s="4">
        <f>Input!I54</f>
        <v>1728.2788784285715</v>
      </c>
      <c r="F53">
        <f t="shared" si="3"/>
        <v>750.54200400000002</v>
      </c>
      <c r="G53">
        <f t="shared" si="10"/>
        <v>3.7364158786833428E-10</v>
      </c>
      <c r="H53">
        <f t="shared" si="6"/>
        <v>563313.29976777511</v>
      </c>
      <c r="I53">
        <f t="shared" si="4"/>
        <v>336426.430512427</v>
      </c>
      <c r="N53" s="4">
        <f>Input!J54</f>
        <v>19.12146371428571</v>
      </c>
      <c r="O53">
        <f t="shared" si="7"/>
        <v>11.789428857142866</v>
      </c>
      <c r="P53">
        <f t="shared" si="8"/>
        <v>0</v>
      </c>
      <c r="Q53">
        <f t="shared" si="9"/>
        <v>138.99063277763295</v>
      </c>
      <c r="R53">
        <f t="shared" si="5"/>
        <v>5.4503746654468106</v>
      </c>
    </row>
    <row r="54" spans="1:18" x14ac:dyDescent="0.25">
      <c r="A54">
        <f>Input!G55</f>
        <v>172</v>
      </c>
      <c r="B54">
        <f t="shared" si="0"/>
        <v>51</v>
      </c>
      <c r="C54">
        <f t="shared" si="1"/>
        <v>1.4093490824269389E+22</v>
      </c>
      <c r="D54" s="4">
        <f t="shared" si="2"/>
        <v>570015135543.31299</v>
      </c>
      <c r="E54" s="4">
        <f>Input!I55</f>
        <v>1746.595744714286</v>
      </c>
      <c r="F54">
        <f t="shared" si="3"/>
        <v>768.85887028571449</v>
      </c>
      <c r="G54">
        <f t="shared" si="10"/>
        <v>3.7364158786833428E-10</v>
      </c>
      <c r="H54">
        <f t="shared" si="6"/>
        <v>591143.96241645049</v>
      </c>
      <c r="I54">
        <f t="shared" si="4"/>
        <v>336426.430512427</v>
      </c>
      <c r="N54" s="4">
        <f>Input!J55</f>
        <v>18.316866285714468</v>
      </c>
      <c r="O54">
        <f t="shared" si="7"/>
        <v>10.984831428571624</v>
      </c>
      <c r="P54">
        <f t="shared" si="8"/>
        <v>0</v>
      </c>
      <c r="Q54">
        <f t="shared" si="9"/>
        <v>120.66652151413491</v>
      </c>
      <c r="R54">
        <f t="shared" si="5"/>
        <v>2.3409193409464453</v>
      </c>
    </row>
    <row r="55" spans="1:18" x14ac:dyDescent="0.25">
      <c r="A55">
        <f>Input!G56</f>
        <v>173</v>
      </c>
      <c r="B55">
        <f t="shared" si="0"/>
        <v>52</v>
      </c>
      <c r="C55">
        <f t="shared" si="1"/>
        <v>3.8310080007165769E+22</v>
      </c>
      <c r="D55" s="4">
        <f t="shared" si="2"/>
        <v>1549461784894.0073</v>
      </c>
      <c r="E55" s="4">
        <f>Input!I56</f>
        <v>1764.4064324285716</v>
      </c>
      <c r="F55">
        <f t="shared" si="3"/>
        <v>786.66955800000017</v>
      </c>
      <c r="G55">
        <f t="shared" si="10"/>
        <v>3.7364158786833428E-10</v>
      </c>
      <c r="H55">
        <f t="shared" si="6"/>
        <v>618848.99348332768</v>
      </c>
      <c r="I55">
        <f t="shared" si="4"/>
        <v>336426.430512427</v>
      </c>
      <c r="N55" s="4">
        <f>Input!J56</f>
        <v>17.810687714285677</v>
      </c>
      <c r="O55">
        <f t="shared" si="7"/>
        <v>10.478652857142833</v>
      </c>
      <c r="P55">
        <f t="shared" si="8"/>
        <v>0</v>
      </c>
      <c r="Q55">
        <f t="shared" si="9"/>
        <v>109.80216570050767</v>
      </c>
      <c r="R55">
        <f t="shared" si="5"/>
        <v>1.0482232598863244</v>
      </c>
    </row>
    <row r="56" spans="1:18" x14ac:dyDescent="0.25">
      <c r="A56">
        <f>Input!G57</f>
        <v>174</v>
      </c>
      <c r="B56">
        <f t="shared" si="0"/>
        <v>53</v>
      </c>
      <c r="C56">
        <f t="shared" si="1"/>
        <v>1.0413759433029089E+23</v>
      </c>
      <c r="D56" s="4">
        <f t="shared" si="2"/>
        <v>4211873813769.0986</v>
      </c>
      <c r="E56" s="4">
        <f>Input!I57</f>
        <v>1781.1783207142857</v>
      </c>
      <c r="F56">
        <f t="shared" si="3"/>
        <v>803.44144628571428</v>
      </c>
      <c r="G56">
        <f t="shared" si="10"/>
        <v>3.7364158786833428E-10</v>
      </c>
      <c r="H56">
        <f t="shared" si="6"/>
        <v>645518.15760907985</v>
      </c>
      <c r="I56">
        <f t="shared" si="4"/>
        <v>336426.430512427</v>
      </c>
      <c r="N56" s="4">
        <f>Input!J57</f>
        <v>16.771888285714112</v>
      </c>
      <c r="O56">
        <f t="shared" si="7"/>
        <v>9.4398534285712685</v>
      </c>
      <c r="P56">
        <f t="shared" si="8"/>
        <v>0</v>
      </c>
      <c r="Q56">
        <f t="shared" si="9"/>
        <v>89.110832752908735</v>
      </c>
      <c r="R56">
        <f t="shared" si="5"/>
        <v>2.2415118533428605E-4</v>
      </c>
    </row>
    <row r="57" spans="1:18" x14ac:dyDescent="0.25">
      <c r="A57">
        <f>Input!G58</f>
        <v>175</v>
      </c>
      <c r="B57">
        <f t="shared" si="0"/>
        <v>54</v>
      </c>
      <c r="C57">
        <f t="shared" si="1"/>
        <v>2.8307533032746939E+23</v>
      </c>
      <c r="D57" s="4">
        <f t="shared" si="2"/>
        <v>11449060051731.037</v>
      </c>
      <c r="E57" s="4">
        <f>Input!I58</f>
        <v>1797.572463857143</v>
      </c>
      <c r="F57">
        <f t="shared" si="3"/>
        <v>819.83558942857155</v>
      </c>
      <c r="G57">
        <f t="shared" si="10"/>
        <v>3.7364158786833428E-10</v>
      </c>
      <c r="H57">
        <f t="shared" si="6"/>
        <v>672130.39369308064</v>
      </c>
      <c r="I57">
        <f t="shared" si="4"/>
        <v>336426.430512427</v>
      </c>
      <c r="N57" s="4">
        <f>Input!J58</f>
        <v>16.394143142857274</v>
      </c>
      <c r="O57">
        <f t="shared" si="7"/>
        <v>9.0621082857144302</v>
      </c>
      <c r="P57">
        <f t="shared" si="8"/>
        <v>0</v>
      </c>
      <c r="Q57">
        <f t="shared" si="9"/>
        <v>82.121806582014131</v>
      </c>
      <c r="R57">
        <f t="shared" si="5"/>
        <v>0.15422650251702935</v>
      </c>
    </row>
    <row r="58" spans="1:18" x14ac:dyDescent="0.25">
      <c r="A58">
        <f>Input!G59</f>
        <v>176</v>
      </c>
      <c r="B58">
        <f t="shared" si="0"/>
        <v>55</v>
      </c>
      <c r="C58">
        <f t="shared" si="1"/>
        <v>7.6947852651420175E+23</v>
      </c>
      <c r="D58" s="4">
        <f t="shared" si="2"/>
        <v>31121771891556.855</v>
      </c>
      <c r="E58" s="4">
        <f>Input!I59</f>
        <v>1813.2413361428573</v>
      </c>
      <c r="F58">
        <f t="shared" si="3"/>
        <v>835.50446171428587</v>
      </c>
      <c r="G58">
        <f t="shared" si="10"/>
        <v>3.7364158786833428E-10</v>
      </c>
      <c r="H58">
        <f t="shared" si="6"/>
        <v>698067.70554385416</v>
      </c>
      <c r="I58">
        <f t="shared" si="4"/>
        <v>336426.430512427</v>
      </c>
      <c r="N58" s="4">
        <f>Input!J59</f>
        <v>15.668872285714315</v>
      </c>
      <c r="O58">
        <f t="shared" si="7"/>
        <v>8.3368374285714708</v>
      </c>
      <c r="P58">
        <f t="shared" si="8"/>
        <v>0</v>
      </c>
      <c r="Q58">
        <f t="shared" si="9"/>
        <v>69.50285831043017</v>
      </c>
      <c r="R58">
        <f t="shared" si="5"/>
        <v>1.2498964513851702</v>
      </c>
    </row>
    <row r="59" spans="1:18" x14ac:dyDescent="0.25">
      <c r="A59">
        <f>Input!G60</f>
        <v>177</v>
      </c>
      <c r="B59">
        <f t="shared" si="0"/>
        <v>56</v>
      </c>
      <c r="C59">
        <f t="shared" si="1"/>
        <v>2.0916594960129961E+24</v>
      </c>
      <c r="D59" s="4">
        <f t="shared" si="2"/>
        <v>84597747002266.484</v>
      </c>
      <c r="E59" s="4">
        <f>Input!I60</f>
        <v>1828.1773827142858</v>
      </c>
      <c r="F59">
        <f t="shared" si="3"/>
        <v>850.44050828571437</v>
      </c>
      <c r="G59">
        <f t="shared" si="10"/>
        <v>3.7364158786833428E-10</v>
      </c>
      <c r="H59">
        <f t="shared" si="6"/>
        <v>723249.05813262856</v>
      </c>
      <c r="I59">
        <f t="shared" si="4"/>
        <v>336426.430512427</v>
      </c>
      <c r="N59" s="4">
        <f>Input!J60</f>
        <v>14.936046571428506</v>
      </c>
      <c r="O59">
        <f t="shared" si="7"/>
        <v>7.6040117142856616</v>
      </c>
      <c r="P59">
        <f t="shared" si="8"/>
        <v>0</v>
      </c>
      <c r="Q59">
        <f t="shared" si="9"/>
        <v>57.820994150993563</v>
      </c>
      <c r="R59">
        <f t="shared" si="5"/>
        <v>3.4255102184040087</v>
      </c>
    </row>
    <row r="60" spans="1:18" x14ac:dyDescent="0.25">
      <c r="A60">
        <f>Input!G61</f>
        <v>178</v>
      </c>
      <c r="B60">
        <f t="shared" si="0"/>
        <v>57</v>
      </c>
      <c r="C60">
        <f t="shared" si="1"/>
        <v>5.685719999335932E+24</v>
      </c>
      <c r="D60" s="4">
        <f t="shared" si="2"/>
        <v>229960518404836.62</v>
      </c>
      <c r="E60" s="4">
        <f>Input!I61</f>
        <v>1842.3579387142856</v>
      </c>
      <c r="F60">
        <f t="shared" si="3"/>
        <v>864.62106428571417</v>
      </c>
      <c r="G60">
        <f t="shared" si="10"/>
        <v>3.7364158786833428E-10</v>
      </c>
      <c r="H60">
        <f t="shared" si="6"/>
        <v>747569.5848059149</v>
      </c>
      <c r="I60">
        <f t="shared" si="4"/>
        <v>336426.430512427</v>
      </c>
      <c r="N60" s="4">
        <f>Input!J61</f>
        <v>14.180555999999797</v>
      </c>
      <c r="O60">
        <f t="shared" si="7"/>
        <v>6.8485211428569528</v>
      </c>
      <c r="P60">
        <f t="shared" si="8"/>
        <v>0</v>
      </c>
      <c r="Q60">
        <f t="shared" si="9"/>
        <v>46.902241844158702</v>
      </c>
      <c r="R60">
        <f t="shared" si="5"/>
        <v>6.7928203587930645</v>
      </c>
    </row>
    <row r="61" spans="1:18" x14ac:dyDescent="0.25">
      <c r="A61">
        <f>Input!G62</f>
        <v>179</v>
      </c>
      <c r="B61">
        <f t="shared" si="0"/>
        <v>58</v>
      </c>
      <c r="C61">
        <f t="shared" si="1"/>
        <v>1.5455389355901039E+25</v>
      </c>
      <c r="D61" s="4">
        <f t="shared" si="2"/>
        <v>625097498442889.25</v>
      </c>
      <c r="E61" s="4">
        <f>Input!I62</f>
        <v>1855.9718769999999</v>
      </c>
      <c r="F61">
        <f t="shared" si="3"/>
        <v>878.23500257142848</v>
      </c>
      <c r="G61">
        <f t="shared" si="10"/>
        <v>3.7364158786833428E-10</v>
      </c>
      <c r="H61">
        <f t="shared" si="6"/>
        <v>771296.71974098065</v>
      </c>
      <c r="I61">
        <f t="shared" si="4"/>
        <v>336426.430512427</v>
      </c>
      <c r="N61" s="4">
        <f>Input!J62</f>
        <v>13.613938285714312</v>
      </c>
      <c r="O61">
        <f t="shared" si="7"/>
        <v>6.2819034285714679</v>
      </c>
      <c r="P61">
        <f t="shared" si="8"/>
        <v>0</v>
      </c>
      <c r="Q61">
        <f t="shared" si="9"/>
        <v>39.462310685897961</v>
      </c>
      <c r="R61">
        <f t="shared" si="5"/>
        <v>10.067431983876075</v>
      </c>
    </row>
    <row r="62" spans="1:18" x14ac:dyDescent="0.25">
      <c r="A62">
        <f>Input!G63</f>
        <v>180</v>
      </c>
      <c r="B62">
        <f t="shared" si="0"/>
        <v>59</v>
      </c>
      <c r="C62">
        <f t="shared" si="1"/>
        <v>4.2012104037905144E+25</v>
      </c>
      <c r="D62" s="4">
        <f t="shared" si="2"/>
        <v>1699191171032512.2</v>
      </c>
      <c r="E62" s="4">
        <f>Input!I63</f>
        <v>1868.9285385714286</v>
      </c>
      <c r="F62">
        <f t="shared" si="3"/>
        <v>891.19166414285712</v>
      </c>
      <c r="G62">
        <f t="shared" si="10"/>
        <v>3.7364158786833428E-10</v>
      </c>
      <c r="H62">
        <f t="shared" si="6"/>
        <v>794222.58223704901</v>
      </c>
      <c r="I62">
        <f t="shared" si="4"/>
        <v>336426.430512427</v>
      </c>
      <c r="N62" s="4">
        <f>Input!J63</f>
        <v>12.95666157142864</v>
      </c>
      <c r="O62">
        <f t="shared" si="7"/>
        <v>5.624626714285796</v>
      </c>
      <c r="P62">
        <f t="shared" si="8"/>
        <v>0</v>
      </c>
      <c r="Q62">
        <f t="shared" si="9"/>
        <v>31.636425675057428</v>
      </c>
      <c r="R62">
        <f t="shared" si="5"/>
        <v>14.670419735317699</v>
      </c>
    </row>
    <row r="63" spans="1:18" x14ac:dyDescent="0.25">
      <c r="A63">
        <f>Input!G64</f>
        <v>181</v>
      </c>
      <c r="B63">
        <f t="shared" si="0"/>
        <v>60</v>
      </c>
      <c r="C63">
        <f t="shared" si="1"/>
        <v>1.1420073898156842E+26</v>
      </c>
      <c r="D63" s="4">
        <f t="shared" si="2"/>
        <v>4618880483295723</v>
      </c>
      <c r="E63" s="4">
        <f>Input!I64</f>
        <v>1881.484790142857</v>
      </c>
      <c r="F63">
        <f t="shared" si="3"/>
        <v>903.74791571428557</v>
      </c>
      <c r="G63">
        <f t="shared" si="10"/>
        <v>3.7364158786833428E-10</v>
      </c>
      <c r="H63">
        <f t="shared" si="6"/>
        <v>816760.29515724001</v>
      </c>
      <c r="I63">
        <f t="shared" si="4"/>
        <v>336426.430512427</v>
      </c>
      <c r="N63" s="4">
        <f>Input!J64</f>
        <v>12.556251571428447</v>
      </c>
      <c r="O63">
        <f t="shared" si="7"/>
        <v>5.2242167142856033</v>
      </c>
      <c r="P63">
        <f t="shared" si="8"/>
        <v>0</v>
      </c>
      <c r="Q63">
        <f t="shared" si="9"/>
        <v>27.292440277821065</v>
      </c>
      <c r="R63">
        <f t="shared" si="5"/>
        <v>17.898047381084705</v>
      </c>
    </row>
    <row r="64" spans="1:18" x14ac:dyDescent="0.25">
      <c r="A64">
        <f>Input!G65</f>
        <v>182</v>
      </c>
      <c r="B64">
        <f t="shared" si="0"/>
        <v>61</v>
      </c>
      <c r="C64">
        <f t="shared" si="1"/>
        <v>3.1042979357019199E+26</v>
      </c>
      <c r="D64" s="4">
        <f t="shared" si="2"/>
        <v>1.2555418885566898E+16</v>
      </c>
      <c r="E64" s="4">
        <f>Input!I65</f>
        <v>1893.6746288571428</v>
      </c>
      <c r="F64">
        <f t="shared" si="3"/>
        <v>915.93775442857134</v>
      </c>
      <c r="G64">
        <f t="shared" si="10"/>
        <v>3.7364158786833428E-10</v>
      </c>
      <c r="H64">
        <f t="shared" si="6"/>
        <v>838941.96998696926</v>
      </c>
      <c r="I64">
        <f t="shared" si="4"/>
        <v>336426.430512427</v>
      </c>
      <c r="N64" s="4">
        <f>Input!J65</f>
        <v>12.18983871428577</v>
      </c>
      <c r="O64">
        <f t="shared" si="7"/>
        <v>4.8578038571429261</v>
      </c>
      <c r="P64">
        <f t="shared" si="8"/>
        <v>0</v>
      </c>
      <c r="Q64">
        <f t="shared" si="9"/>
        <v>23.598258314472691</v>
      </c>
      <c r="R64">
        <f t="shared" si="5"/>
        <v>21.132604380959755</v>
      </c>
    </row>
    <row r="65" spans="1:18" x14ac:dyDescent="0.25">
      <c r="A65">
        <f>Input!G66</f>
        <v>183</v>
      </c>
      <c r="B65">
        <f t="shared" si="0"/>
        <v>62</v>
      </c>
      <c r="C65">
        <f t="shared" si="1"/>
        <v>8.4383566687414538E+26</v>
      </c>
      <c r="D65" s="4">
        <f t="shared" si="2"/>
        <v>3.4129167005328012E+16</v>
      </c>
      <c r="E65" s="4">
        <f>Input!I66</f>
        <v>1906.0004558571429</v>
      </c>
      <c r="F65">
        <f t="shared" si="3"/>
        <v>928.26358142857146</v>
      </c>
      <c r="G65">
        <f t="shared" si="10"/>
        <v>3.7364158786833428E-10</v>
      </c>
      <c r="H65">
        <f t="shared" si="6"/>
        <v>861673.27660590434</v>
      </c>
      <c r="I65">
        <f t="shared" si="4"/>
        <v>336426.430512427</v>
      </c>
      <c r="N65" s="4">
        <f>Input!J66</f>
        <v>12.325827000000118</v>
      </c>
      <c r="O65">
        <f t="shared" si="7"/>
        <v>4.9937921428572736</v>
      </c>
      <c r="P65">
        <f t="shared" si="8"/>
        <v>0</v>
      </c>
      <c r="Q65">
        <f t="shared" si="9"/>
        <v>24.93795996606304</v>
      </c>
      <c r="R65">
        <f t="shared" si="5"/>
        <v>19.900815116214531</v>
      </c>
    </row>
    <row r="66" spans="1:18" x14ac:dyDescent="0.25">
      <c r="A66">
        <f>Input!G67</f>
        <v>184</v>
      </c>
      <c r="B66">
        <f t="shared" si="0"/>
        <v>63</v>
      </c>
      <c r="C66">
        <f t="shared" si="1"/>
        <v>2.29378315946961E+27</v>
      </c>
      <c r="D66" s="4">
        <f t="shared" si="2"/>
        <v>9.2772694491027168E+16</v>
      </c>
      <c r="E66" s="4">
        <f>Input!I67</f>
        <v>1918.5718172857141</v>
      </c>
      <c r="F66">
        <f t="shared" si="3"/>
        <v>940.83494285714266</v>
      </c>
      <c r="G66">
        <f t="shared" si="10"/>
        <v>3.7364158786833428E-10</v>
      </c>
      <c r="H66">
        <f t="shared" si="6"/>
        <v>885170.38970029971</v>
      </c>
      <c r="I66">
        <f t="shared" si="4"/>
        <v>336426.430512427</v>
      </c>
      <c r="N66" s="4">
        <f>Input!J67</f>
        <v>12.571361428571208</v>
      </c>
      <c r="O66">
        <f t="shared" si="7"/>
        <v>5.2393265714283643</v>
      </c>
      <c r="P66">
        <f t="shared" si="8"/>
        <v>0</v>
      </c>
      <c r="Q66">
        <f t="shared" si="9"/>
        <v>27.4505429220753</v>
      </c>
      <c r="R66">
        <f t="shared" si="5"/>
        <v>17.770427911955178</v>
      </c>
    </row>
    <row r="67" spans="1:18" x14ac:dyDescent="0.25">
      <c r="A67">
        <f>Input!G68</f>
        <v>185</v>
      </c>
      <c r="B67">
        <f t="shared" si="0"/>
        <v>64</v>
      </c>
      <c r="C67">
        <f t="shared" si="1"/>
        <v>6.2351490808116167E+27</v>
      </c>
      <c r="D67" s="4">
        <f t="shared" si="2"/>
        <v>2.521823296121417E+17</v>
      </c>
      <c r="E67" s="4">
        <f>Input!I68</f>
        <v>1931.4264875714289</v>
      </c>
      <c r="F67">
        <f t="shared" si="3"/>
        <v>953.68961314285741</v>
      </c>
      <c r="G67">
        <f t="shared" si="10"/>
        <v>3.7364158786833428E-10</v>
      </c>
      <c r="H67">
        <f t="shared" si="6"/>
        <v>909523.87821586023</v>
      </c>
      <c r="I67">
        <f t="shared" si="4"/>
        <v>336426.430512427</v>
      </c>
      <c r="N67" s="4">
        <f>Input!J68</f>
        <v>12.854670285714747</v>
      </c>
      <c r="O67">
        <f t="shared" si="7"/>
        <v>5.5226354285719026</v>
      </c>
      <c r="P67">
        <f t="shared" si="8"/>
        <v>0</v>
      </c>
      <c r="Q67">
        <f t="shared" si="9"/>
        <v>30.499502076917562</v>
      </c>
      <c r="R67">
        <f t="shared" si="5"/>
        <v>15.462115675110519</v>
      </c>
    </row>
    <row r="68" spans="1:18" x14ac:dyDescent="0.25">
      <c r="A68">
        <f>Input!G69</f>
        <v>186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6.8550264404315418E+17</v>
      </c>
      <c r="E68" s="4">
        <f>Input!I69</f>
        <v>1945.0555355714284</v>
      </c>
      <c r="F68">
        <f t="shared" ref="F68:F84" si="14">E68-$E$3</f>
        <v>967.31866114285697</v>
      </c>
      <c r="G68">
        <f t="shared" si="10"/>
        <v>3.7364158786833428E-10</v>
      </c>
      <c r="H68">
        <f t="shared" si="6"/>
        <v>935705.39219448634</v>
      </c>
      <c r="I68">
        <f t="shared" ref="I68:I84" si="15">(G68-$J$4)^2</f>
        <v>336426.430512427</v>
      </c>
      <c r="N68" s="4">
        <f>Input!J69</f>
        <v>13.629047999999557</v>
      </c>
      <c r="O68">
        <f t="shared" si="7"/>
        <v>6.2970131428567129</v>
      </c>
      <c r="P68">
        <f t="shared" si="8"/>
        <v>0</v>
      </c>
      <c r="Q68">
        <f t="shared" si="9"/>
        <v>39.652374521310179</v>
      </c>
      <c r="R68">
        <f t="shared" ref="R68:R84" si="16">(O68-$S$4)^2</f>
        <v>9.9717764072901858</v>
      </c>
    </row>
    <row r="69" spans="1:18" x14ac:dyDescent="0.25">
      <c r="A69">
        <f>Input!G70</f>
        <v>187</v>
      </c>
      <c r="B69">
        <f t="shared" si="11"/>
        <v>66</v>
      </c>
      <c r="C69">
        <f t="shared" si="12"/>
        <v>4.6071866343312918E+28</v>
      </c>
      <c r="D69" s="4">
        <f t="shared" si="13"/>
        <v>1.8633893806631352E+18</v>
      </c>
      <c r="E69" s="4">
        <f>Input!I70</f>
        <v>1959.3607475714284</v>
      </c>
      <c r="F69">
        <f t="shared" si="14"/>
        <v>981.62387314285695</v>
      </c>
      <c r="G69">
        <f t="shared" si="10"/>
        <v>3.7364158786833428E-10</v>
      </c>
      <c r="H69">
        <f t="shared" ref="H69:H84" si="17">(F69-G69)^2</f>
        <v>963585.42832325003</v>
      </c>
      <c r="I69">
        <f t="shared" si="15"/>
        <v>336426.430512427</v>
      </c>
      <c r="N69" s="4">
        <f>Input!J70</f>
        <v>14.305211999999983</v>
      </c>
      <c r="O69">
        <f t="shared" ref="O69:O84" si="18">N69-$N$3</f>
        <v>6.9731771428571392</v>
      </c>
      <c r="P69">
        <f t="shared" ref="P69:P84" si="19">$Y$3*((1/$AA$3)*(1/SQRT(2*PI()))*EXP(-1*D69*D69/2))</f>
        <v>0</v>
      </c>
      <c r="Q69">
        <f t="shared" ref="Q69:Q84" si="20">(O69-P69)^2</f>
        <v>48.625199465665254</v>
      </c>
      <c r="R69">
        <f t="shared" si="16"/>
        <v>6.158576622966919</v>
      </c>
    </row>
    <row r="70" spans="1:18" x14ac:dyDescent="0.25">
      <c r="A70">
        <f>Input!G71</f>
        <v>188</v>
      </c>
      <c r="B70">
        <f t="shared" si="11"/>
        <v>67</v>
      </c>
      <c r="C70">
        <f t="shared" si="12"/>
        <v>1.2523631708422139E+29</v>
      </c>
      <c r="D70" s="4">
        <f t="shared" si="13"/>
        <v>5.0652174928001546E+18</v>
      </c>
      <c r="E70" s="4">
        <f>Input!I71</f>
        <v>1974.916296285714</v>
      </c>
      <c r="F70">
        <f t="shared" si="14"/>
        <v>997.17942185714253</v>
      </c>
      <c r="G70">
        <f t="shared" ref="G70:G84" si="21">G69+P70</f>
        <v>3.7364158786833428E-10</v>
      </c>
      <c r="H70">
        <f t="shared" si="17"/>
        <v>994366.79937459971</v>
      </c>
      <c r="I70">
        <f t="shared" si="15"/>
        <v>336426.430512427</v>
      </c>
      <c r="N70" s="4">
        <f>Input!J71</f>
        <v>15.555548714285578</v>
      </c>
      <c r="O70">
        <f t="shared" si="18"/>
        <v>8.2235138571427342</v>
      </c>
      <c r="P70">
        <f t="shared" si="19"/>
        <v>0</v>
      </c>
      <c r="Q70">
        <f t="shared" si="20"/>
        <v>67.626180158618567</v>
      </c>
      <c r="R70">
        <f t="shared" si="16"/>
        <v>1.5161273965220279</v>
      </c>
    </row>
    <row r="71" spans="1:18" x14ac:dyDescent="0.25">
      <c r="A71">
        <f>Input!G72</f>
        <v>189</v>
      </c>
      <c r="B71">
        <f t="shared" si="11"/>
        <v>68</v>
      </c>
      <c r="C71">
        <f t="shared" si="12"/>
        <v>3.4042760499317408E+29</v>
      </c>
      <c r="D71" s="4">
        <f t="shared" si="13"/>
        <v>1.3768688667871547E+19</v>
      </c>
      <c r="E71" s="4">
        <f>Input!I72</f>
        <v>1991.0875697142858</v>
      </c>
      <c r="F71">
        <f t="shared" si="14"/>
        <v>1013.3506952857143</v>
      </c>
      <c r="G71">
        <f t="shared" si="21"/>
        <v>3.7364158786833428E-10</v>
      </c>
      <c r="H71">
        <f t="shared" si="17"/>
        <v>1026879.6316352832</v>
      </c>
      <c r="I71">
        <f t="shared" si="15"/>
        <v>336426.430512427</v>
      </c>
      <c r="N71" s="4">
        <f>Input!J72</f>
        <v>16.171273428571794</v>
      </c>
      <c r="O71">
        <f t="shared" si="18"/>
        <v>8.8392385714289503</v>
      </c>
      <c r="P71">
        <f t="shared" si="19"/>
        <v>0</v>
      </c>
      <c r="Q71">
        <f t="shared" si="20"/>
        <v>78.132138522637305</v>
      </c>
      <c r="R71">
        <f t="shared" si="16"/>
        <v>0.37894678402470999</v>
      </c>
    </row>
    <row r="72" spans="1:18" x14ac:dyDescent="0.25">
      <c r="A72">
        <f>Input!G73</f>
        <v>190</v>
      </c>
      <c r="B72">
        <f t="shared" si="11"/>
        <v>69</v>
      </c>
      <c r="C72">
        <f t="shared" si="12"/>
        <v>9.2537817255877872E+29</v>
      </c>
      <c r="D72" s="4">
        <f t="shared" si="13"/>
        <v>3.7427176207585198E+19</v>
      </c>
      <c r="E72" s="4">
        <f>Input!I73</f>
        <v>2008.7660467142855</v>
      </c>
      <c r="F72">
        <f t="shared" si="14"/>
        <v>1031.0291722857141</v>
      </c>
      <c r="G72">
        <f t="shared" si="21"/>
        <v>3.7364158786833428E-10</v>
      </c>
      <c r="H72">
        <f t="shared" si="17"/>
        <v>1063021.1541033944</v>
      </c>
      <c r="I72">
        <f t="shared" si="15"/>
        <v>336426.430512427</v>
      </c>
      <c r="N72" s="4">
        <f>Input!J73</f>
        <v>17.678476999999702</v>
      </c>
      <c r="O72">
        <f t="shared" si="18"/>
        <v>10.346442142856858</v>
      </c>
      <c r="P72">
        <f t="shared" si="19"/>
        <v>0</v>
      </c>
      <c r="Q72">
        <f t="shared" si="20"/>
        <v>107.04886501548442</v>
      </c>
      <c r="R72">
        <f t="shared" si="16"/>
        <v>0.79498093682206772</v>
      </c>
    </row>
    <row r="73" spans="1:18" x14ac:dyDescent="0.25">
      <c r="A73">
        <f>Input!G74</f>
        <v>191</v>
      </c>
      <c r="B73">
        <f t="shared" si="11"/>
        <v>70</v>
      </c>
      <c r="C73">
        <f t="shared" si="12"/>
        <v>2.5154386709191669E+30</v>
      </c>
      <c r="D73" s="4">
        <f t="shared" si="13"/>
        <v>1.0173761297561358E+20</v>
      </c>
      <c r="E73" s="4">
        <f>Input!I74</f>
        <v>2027.985724142857</v>
      </c>
      <c r="F73">
        <f t="shared" si="14"/>
        <v>1050.2488497142854</v>
      </c>
      <c r="G73">
        <f t="shared" si="21"/>
        <v>3.7364158786833428E-10</v>
      </c>
      <c r="H73">
        <f t="shared" si="17"/>
        <v>1103022.646325395</v>
      </c>
      <c r="I73">
        <f t="shared" si="15"/>
        <v>336426.430512427</v>
      </c>
      <c r="N73" s="4">
        <f>Input!J74</f>
        <v>19.219677428571458</v>
      </c>
      <c r="O73">
        <f t="shared" si="18"/>
        <v>11.887642571428614</v>
      </c>
      <c r="P73">
        <f t="shared" si="19"/>
        <v>0</v>
      </c>
      <c r="Q73">
        <f t="shared" si="20"/>
        <v>141.31604590604192</v>
      </c>
      <c r="R73">
        <f t="shared" si="16"/>
        <v>5.9186008102953815</v>
      </c>
    </row>
    <row r="74" spans="1:18" x14ac:dyDescent="0.25">
      <c r="A74">
        <f>Input!G75</f>
        <v>192</v>
      </c>
      <c r="B74">
        <f t="shared" si="11"/>
        <v>71</v>
      </c>
      <c r="C74">
        <f t="shared" si="12"/>
        <v>6.8376712297627441E+30</v>
      </c>
      <c r="D74" s="4">
        <f t="shared" si="13"/>
        <v>2.7655150462240955E+20</v>
      </c>
      <c r="E74" s="4">
        <f>Input!I75</f>
        <v>2048.6068364285716</v>
      </c>
      <c r="F74">
        <f t="shared" si="14"/>
        <v>1070.8699620000002</v>
      </c>
      <c r="G74">
        <f t="shared" si="21"/>
        <v>3.7364158786833428E-10</v>
      </c>
      <c r="H74">
        <f t="shared" si="17"/>
        <v>1146762.4755130818</v>
      </c>
      <c r="I74">
        <f t="shared" si="15"/>
        <v>336426.430512427</v>
      </c>
      <c r="N74" s="4">
        <f>Input!J75</f>
        <v>20.621112285714617</v>
      </c>
      <c r="O74">
        <f t="shared" si="18"/>
        <v>13.289077428571773</v>
      </c>
      <c r="P74">
        <f t="shared" si="19"/>
        <v>0</v>
      </c>
      <c r="Q74">
        <f t="shared" si="20"/>
        <v>176.59957890257576</v>
      </c>
      <c r="R74">
        <f t="shared" si="16"/>
        <v>14.70149085770308</v>
      </c>
    </row>
    <row r="75" spans="1:18" x14ac:dyDescent="0.25">
      <c r="A75">
        <f>Input!G76</f>
        <v>193</v>
      </c>
      <c r="B75">
        <f t="shared" si="11"/>
        <v>72</v>
      </c>
      <c r="C75">
        <f t="shared" si="12"/>
        <v>1.8586717452841279E+31</v>
      </c>
      <c r="D75" s="4">
        <f t="shared" si="13"/>
        <v>7.5174492964810352E+20</v>
      </c>
      <c r="E75" s="4">
        <f>Input!I76</f>
        <v>2069.6283587142857</v>
      </c>
      <c r="F75">
        <f t="shared" si="14"/>
        <v>1091.8914842857143</v>
      </c>
      <c r="G75">
        <f t="shared" si="21"/>
        <v>3.7364158786833428E-10</v>
      </c>
      <c r="H75">
        <f t="shared" si="17"/>
        <v>1192227.0134548445</v>
      </c>
      <c r="I75">
        <f t="shared" si="15"/>
        <v>336426.430512427</v>
      </c>
      <c r="N75" s="4">
        <f>Input!J76</f>
        <v>21.021522285714127</v>
      </c>
      <c r="O75">
        <f t="shared" si="18"/>
        <v>13.689487428571283</v>
      </c>
      <c r="P75">
        <f t="shared" si="19"/>
        <v>0</v>
      </c>
      <c r="Q75">
        <f t="shared" si="20"/>
        <v>187.40206605701121</v>
      </c>
      <c r="R75">
        <f t="shared" si="16"/>
        <v>17.932364969148054</v>
      </c>
    </row>
    <row r="76" spans="1:18" x14ac:dyDescent="0.25">
      <c r="A76">
        <f>Input!G77</f>
        <v>194</v>
      </c>
      <c r="B76">
        <f t="shared" si="11"/>
        <v>73</v>
      </c>
      <c r="C76">
        <f t="shared" si="12"/>
        <v>5.0523936302761039E+31</v>
      </c>
      <c r="D76" s="4">
        <f t="shared" si="13"/>
        <v>2.0434545818986632E+21</v>
      </c>
      <c r="E76" s="4">
        <f>Input!I77</f>
        <v>2092.0626481428571</v>
      </c>
      <c r="F76">
        <f t="shared" si="14"/>
        <v>1114.3257737142858</v>
      </c>
      <c r="G76">
        <f t="shared" si="21"/>
        <v>3.7364158786833428E-10</v>
      </c>
      <c r="H76">
        <f t="shared" si="17"/>
        <v>1241721.9299631091</v>
      </c>
      <c r="I76">
        <f t="shared" si="15"/>
        <v>336426.430512427</v>
      </c>
      <c r="N76" s="4">
        <f>Input!J77</f>
        <v>22.434289428571446</v>
      </c>
      <c r="O76">
        <f t="shared" si="18"/>
        <v>15.102254571428603</v>
      </c>
      <c r="P76">
        <f t="shared" si="19"/>
        <v>0</v>
      </c>
      <c r="Q76">
        <f t="shared" si="20"/>
        <v>228.07809314023612</v>
      </c>
      <c r="R76">
        <f t="shared" si="16"/>
        <v>31.893459544243957</v>
      </c>
    </row>
    <row r="77" spans="1:18" x14ac:dyDescent="0.25">
      <c r="A77">
        <f>Input!G78</f>
        <v>195</v>
      </c>
      <c r="B77">
        <f t="shared" si="11"/>
        <v>74</v>
      </c>
      <c r="C77">
        <f t="shared" si="12"/>
        <v>1.3733829795401761E+32</v>
      </c>
      <c r="D77" s="4">
        <f t="shared" si="13"/>
        <v>5.5546854572565117E+21</v>
      </c>
      <c r="E77" s="4">
        <f>Input!I78</f>
        <v>2115.6263957142855</v>
      </c>
      <c r="F77">
        <f t="shared" si="14"/>
        <v>1137.8895212857142</v>
      </c>
      <c r="G77">
        <f t="shared" si="21"/>
        <v>3.7364158786833428E-10</v>
      </c>
      <c r="H77">
        <f t="shared" si="17"/>
        <v>1294792.5626509816</v>
      </c>
      <c r="I77">
        <f t="shared" si="15"/>
        <v>336426.430512427</v>
      </c>
      <c r="N77" s="4">
        <f>Input!J78</f>
        <v>23.563747571428394</v>
      </c>
      <c r="O77">
        <f t="shared" si="18"/>
        <v>16.23171271428555</v>
      </c>
      <c r="P77">
        <f t="shared" si="19"/>
        <v>0</v>
      </c>
      <c r="Q77">
        <f t="shared" si="20"/>
        <v>263.46849763909916</v>
      </c>
      <c r="R77">
        <f t="shared" si="16"/>
        <v>45.926205628037671</v>
      </c>
    </row>
    <row r="78" spans="1:18" x14ac:dyDescent="0.25">
      <c r="A78">
        <f>Input!G79</f>
        <v>196</v>
      </c>
      <c r="B78">
        <f t="shared" si="11"/>
        <v>75</v>
      </c>
      <c r="C78">
        <f t="shared" si="12"/>
        <v>3.7332419967990015E+32</v>
      </c>
      <c r="D78" s="4">
        <f t="shared" si="13"/>
        <v>1.5099200541266098E+22</v>
      </c>
      <c r="E78" s="4">
        <f>Input!I79</f>
        <v>2142.3254287142854</v>
      </c>
      <c r="F78">
        <f t="shared" si="14"/>
        <v>1164.5885542857141</v>
      </c>
      <c r="G78">
        <f t="shared" si="21"/>
        <v>3.7364158786833428E-10</v>
      </c>
      <c r="H78">
        <f t="shared" si="17"/>
        <v>1356266.5007724194</v>
      </c>
      <c r="I78">
        <f t="shared" si="15"/>
        <v>336426.430512427</v>
      </c>
      <c r="N78" s="4">
        <f>Input!J79</f>
        <v>26.699032999999872</v>
      </c>
      <c r="O78">
        <f t="shared" si="18"/>
        <v>19.366998142857028</v>
      </c>
      <c r="P78">
        <f t="shared" si="19"/>
        <v>0</v>
      </c>
      <c r="Q78">
        <f t="shared" si="20"/>
        <v>375.08061706542759</v>
      </c>
      <c r="R78">
        <f t="shared" si="16"/>
        <v>98.251174272670326</v>
      </c>
    </row>
    <row r="79" spans="1:18" x14ac:dyDescent="0.25">
      <c r="A79">
        <f>Input!G80</f>
        <v>197</v>
      </c>
      <c r="B79">
        <f t="shared" si="11"/>
        <v>76</v>
      </c>
      <c r="C79">
        <f t="shared" si="12"/>
        <v>1.0148003881138887E+33</v>
      </c>
      <c r="D79" s="4">
        <f t="shared" si="13"/>
        <v>4.1043882455582619E+22</v>
      </c>
      <c r="E79" s="4">
        <f>Input!I80</f>
        <v>2171.2229389999998</v>
      </c>
      <c r="F79">
        <f t="shared" si="14"/>
        <v>1193.4860645714284</v>
      </c>
      <c r="G79">
        <f t="shared" si="21"/>
        <v>3.7364158786833428E-10</v>
      </c>
      <c r="H79">
        <f t="shared" si="17"/>
        <v>1424408.986325304</v>
      </c>
      <c r="I79">
        <f t="shared" si="15"/>
        <v>336426.430512427</v>
      </c>
      <c r="N79" s="4">
        <f>Input!J80</f>
        <v>28.897510285714361</v>
      </c>
      <c r="O79">
        <f t="shared" si="18"/>
        <v>21.565475428571517</v>
      </c>
      <c r="P79">
        <f t="shared" si="19"/>
        <v>0</v>
      </c>
      <c r="Q79">
        <f t="shared" si="20"/>
        <v>465.06973046032186</v>
      </c>
      <c r="R79">
        <f t="shared" si="16"/>
        <v>146.6678511868212</v>
      </c>
    </row>
    <row r="80" spans="1:18" x14ac:dyDescent="0.25">
      <c r="A80">
        <f>Input!G81</f>
        <v>198</v>
      </c>
      <c r="B80">
        <f t="shared" si="11"/>
        <v>77</v>
      </c>
      <c r="C80">
        <f t="shared" si="12"/>
        <v>2.7585134545231703E+33</v>
      </c>
      <c r="D80" s="4">
        <f t="shared" si="13"/>
        <v>1.1156883984841925E+23</v>
      </c>
      <c r="E80" s="4">
        <f>Input!I81</f>
        <v>2201.7825282857143</v>
      </c>
      <c r="F80">
        <f t="shared" si="14"/>
        <v>1224.045653857143</v>
      </c>
      <c r="G80">
        <f t="shared" si="21"/>
        <v>3.7364158786833428E-10</v>
      </c>
      <c r="H80">
        <f t="shared" si="17"/>
        <v>1498287.7627256461</v>
      </c>
      <c r="I80">
        <f t="shared" si="15"/>
        <v>336426.430512427</v>
      </c>
      <c r="N80" s="4">
        <f>Input!J81</f>
        <v>30.559589285714537</v>
      </c>
      <c r="O80">
        <f t="shared" si="18"/>
        <v>23.227554428571693</v>
      </c>
      <c r="P80">
        <f t="shared" si="19"/>
        <v>0</v>
      </c>
      <c r="Q80">
        <f t="shared" si="20"/>
        <v>539.51928473226053</v>
      </c>
      <c r="R80">
        <f t="shared" si="16"/>
        <v>189.68807293735108</v>
      </c>
    </row>
    <row r="81" spans="1:18" x14ac:dyDescent="0.25">
      <c r="A81">
        <f>Input!G82</f>
        <v>199</v>
      </c>
      <c r="B81">
        <f t="shared" si="11"/>
        <v>78</v>
      </c>
      <c r="C81">
        <f t="shared" si="12"/>
        <v>7.4984169969901209E+33</v>
      </c>
      <c r="D81" s="4">
        <f t="shared" si="13"/>
        <v>3.0327554998221544E+23</v>
      </c>
      <c r="E81" s="4">
        <f>Input!I82</f>
        <v>2234.449936142857</v>
      </c>
      <c r="F81">
        <f t="shared" si="14"/>
        <v>1256.7130617142857</v>
      </c>
      <c r="G81">
        <f t="shared" si="21"/>
        <v>3.7364158786833428E-10</v>
      </c>
      <c r="H81">
        <f t="shared" si="17"/>
        <v>1579327.7194823551</v>
      </c>
      <c r="I81">
        <f t="shared" si="15"/>
        <v>336426.430512427</v>
      </c>
      <c r="N81" s="4">
        <f>Input!J82</f>
        <v>32.667407857142734</v>
      </c>
      <c r="O81">
        <f t="shared" si="18"/>
        <v>25.33537299999989</v>
      </c>
      <c r="P81">
        <f t="shared" si="19"/>
        <v>0</v>
      </c>
      <c r="Q81">
        <f t="shared" si="20"/>
        <v>641.8811250491234</v>
      </c>
      <c r="R81">
        <f t="shared" si="16"/>
        <v>252.19180134965924</v>
      </c>
    </row>
    <row r="82" spans="1:18" x14ac:dyDescent="0.25">
      <c r="A82">
        <f>Input!G83</f>
        <v>200</v>
      </c>
      <c r="B82">
        <f t="shared" si="11"/>
        <v>79</v>
      </c>
      <c r="C82">
        <f t="shared" si="12"/>
        <v>2.0382810665126688E+34</v>
      </c>
      <c r="D82" s="4">
        <f t="shared" si="13"/>
        <v>8.2438841653257915E+23</v>
      </c>
      <c r="E82" s="4">
        <f>Input!I83</f>
        <v>2269.4404770000001</v>
      </c>
      <c r="F82">
        <f t="shared" si="14"/>
        <v>1291.7036025714287</v>
      </c>
      <c r="G82">
        <f t="shared" si="21"/>
        <v>3.7364158786833428E-10</v>
      </c>
      <c r="H82">
        <f t="shared" si="17"/>
        <v>1668498.1968950424</v>
      </c>
      <c r="I82">
        <f t="shared" si="15"/>
        <v>336426.430512427</v>
      </c>
      <c r="N82" s="4">
        <f>Input!J83</f>
        <v>34.99054085714306</v>
      </c>
      <c r="O82">
        <f t="shared" si="18"/>
        <v>27.658506000000216</v>
      </c>
      <c r="P82">
        <f t="shared" si="19"/>
        <v>0</v>
      </c>
      <c r="Q82">
        <f t="shared" si="20"/>
        <v>764.9929541520479</v>
      </c>
      <c r="R82">
        <f t="shared" si="16"/>
        <v>331.37399801726605</v>
      </c>
    </row>
    <row r="83" spans="1:18" x14ac:dyDescent="0.25">
      <c r="A83">
        <f>Input!G84</f>
        <v>201</v>
      </c>
      <c r="B83">
        <f t="shared" si="11"/>
        <v>80</v>
      </c>
      <c r="C83">
        <f t="shared" si="12"/>
        <v>5.5406223843935098E+34</v>
      </c>
      <c r="D83" s="4">
        <f t="shared" si="13"/>
        <v>2.2409200522526362E+24</v>
      </c>
      <c r="E83" s="4">
        <f>Input!I84</f>
        <v>2306.6143852857144</v>
      </c>
      <c r="F83">
        <f t="shared" si="14"/>
        <v>1328.8775108571431</v>
      </c>
      <c r="G83">
        <f t="shared" si="21"/>
        <v>3.7364158786833428E-10</v>
      </c>
      <c r="H83">
        <f t="shared" si="17"/>
        <v>1765915.4388608835</v>
      </c>
      <c r="I83">
        <f t="shared" si="15"/>
        <v>336426.430512427</v>
      </c>
      <c r="N83" s="4">
        <f>Input!J84</f>
        <v>37.173908285714333</v>
      </c>
      <c r="O83">
        <f t="shared" si="18"/>
        <v>29.841873428571489</v>
      </c>
      <c r="P83">
        <f t="shared" si="19"/>
        <v>0</v>
      </c>
      <c r="Q83">
        <f t="shared" si="20"/>
        <v>890.53740972688104</v>
      </c>
      <c r="R83">
        <f t="shared" si="16"/>
        <v>415.63173922474812</v>
      </c>
    </row>
    <row r="84" spans="1:18" x14ac:dyDescent="0.25">
      <c r="A84">
        <f>Input!G85</f>
        <v>202</v>
      </c>
      <c r="B84">
        <f t="shared" si="11"/>
        <v>81</v>
      </c>
      <c r="C84">
        <f t="shared" si="12"/>
        <v>1.5060973145850306E+35</v>
      </c>
      <c r="D84" s="4">
        <f t="shared" si="13"/>
        <v>6.0914522570678352E+24</v>
      </c>
      <c r="E84" s="4">
        <f>Input!I85</f>
        <v>2346.9273567142855</v>
      </c>
      <c r="F84">
        <f t="shared" si="14"/>
        <v>1369.1904822857141</v>
      </c>
      <c r="G84">
        <f t="shared" si="21"/>
        <v>3.7364158786833428E-10</v>
      </c>
      <c r="H84">
        <f t="shared" si="17"/>
        <v>1874682.5767807635</v>
      </c>
      <c r="I84">
        <f t="shared" si="15"/>
        <v>336426.430512427</v>
      </c>
      <c r="N84" s="4">
        <f>Input!J85</f>
        <v>40.312971428571018</v>
      </c>
      <c r="O84">
        <f t="shared" si="18"/>
        <v>32.980936571428174</v>
      </c>
      <c r="P84">
        <f t="shared" si="19"/>
        <v>0</v>
      </c>
      <c r="Q84">
        <f t="shared" si="20"/>
        <v>1087.7421771285683</v>
      </c>
      <c r="R84">
        <f t="shared" si="16"/>
        <v>553.4779205889904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BHANU PRAKASH BANDI</cp:lastModifiedBy>
  <dcterms:created xsi:type="dcterms:W3CDTF">2021-06-09T08:39:21Z</dcterms:created>
  <dcterms:modified xsi:type="dcterms:W3CDTF">2021-10-28T21:35:20Z</dcterms:modified>
</cp:coreProperties>
</file>