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5" l="1"/>
  <c r="Z13" i="5" l="1"/>
  <c r="AA13" i="5" s="1"/>
  <c r="Z12" i="5"/>
  <c r="AA12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350" i="15" l="1"/>
  <c r="D382" i="15"/>
  <c r="D398" i="15"/>
  <c r="D406" i="15"/>
  <c r="D414" i="15"/>
  <c r="D149" i="15"/>
  <c r="D183" i="15"/>
  <c r="D195" i="15"/>
  <c r="D206" i="15"/>
  <c r="D351" i="15"/>
  <c r="D391" i="15"/>
  <c r="D415" i="15"/>
  <c r="D196" i="15"/>
  <c r="D344" i="15"/>
  <c r="D352" i="15"/>
  <c r="D43" i="15"/>
  <c r="D150" i="15"/>
  <c r="D156" i="15"/>
  <c r="D189" i="15"/>
  <c r="D240" i="15"/>
  <c r="D341" i="15"/>
  <c r="D369" i="15"/>
  <c r="D381" i="15"/>
  <c r="D385" i="1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66" i="13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D399" i="15"/>
  <c r="E399" i="15" s="1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D388" i="15"/>
  <c r="D397" i="15"/>
  <c r="D405" i="15"/>
  <c r="D413" i="15"/>
  <c r="E414" i="15" s="1"/>
  <c r="D70" i="15"/>
  <c r="D326" i="15"/>
  <c r="D359" i="15"/>
  <c r="E359" i="15" s="1"/>
  <c r="D370" i="15"/>
  <c r="D377" i="15"/>
  <c r="D403" i="15"/>
  <c r="D410" i="15"/>
  <c r="E410" i="15" s="1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E382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D313" i="15"/>
  <c r="D346" i="15"/>
  <c r="D390" i="15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E409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58" i="15"/>
  <c r="H58" i="13" l="1"/>
  <c r="H78" i="13"/>
  <c r="E55" i="15"/>
  <c r="E356" i="15"/>
  <c r="E228" i="15"/>
  <c r="E360" i="15"/>
  <c r="E327" i="15"/>
  <c r="E412" i="15"/>
  <c r="E323" i="15"/>
  <c r="E372" i="15"/>
  <c r="E368" i="15"/>
  <c r="E404" i="15"/>
  <c r="E398" i="15"/>
  <c r="E387" i="15"/>
  <c r="E52" i="15"/>
  <c r="E331" i="15"/>
  <c r="E205" i="15"/>
  <c r="E406" i="15"/>
  <c r="E377" i="15"/>
  <c r="E421" i="15"/>
  <c r="E417" i="15"/>
  <c r="E364" i="15"/>
  <c r="E390" i="15"/>
  <c r="E374" i="15"/>
  <c r="E286" i="15"/>
  <c r="E90" i="15"/>
  <c r="E313" i="15"/>
  <c r="E401" i="15"/>
  <c r="E106" i="15"/>
  <c r="E191" i="15"/>
  <c r="E317" i="15"/>
  <c r="E341" i="15"/>
  <c r="E150" i="15"/>
  <c r="E206" i="15"/>
  <c r="E351" i="15"/>
  <c r="E196" i="15"/>
  <c r="E357" i="15"/>
  <c r="E342" i="15"/>
  <c r="E112" i="15"/>
  <c r="E120" i="15"/>
  <c r="E375" i="15"/>
  <c r="E408" i="15"/>
  <c r="E109" i="15"/>
  <c r="E265" i="15"/>
  <c r="E54" i="15"/>
  <c r="E393" i="15"/>
  <c r="E322" i="15"/>
  <c r="E400" i="15"/>
  <c r="E333" i="15"/>
  <c r="E407" i="15"/>
  <c r="E40" i="15"/>
  <c r="E413" i="15"/>
  <c r="E418" i="15"/>
  <c r="E348" i="15"/>
  <c r="E416" i="15"/>
  <c r="E189" i="15"/>
  <c r="E367" i="15"/>
  <c r="E392" i="15"/>
  <c r="E43" i="15"/>
  <c r="E44" i="15"/>
  <c r="E384" i="15"/>
  <c r="E332" i="15"/>
  <c r="E110" i="15"/>
  <c r="E334" i="15"/>
  <c r="E386" i="15"/>
  <c r="E275" i="15"/>
  <c r="E183" i="15"/>
  <c r="E388" i="15"/>
  <c r="E353" i="15"/>
  <c r="E343" i="15"/>
  <c r="E352" i="15"/>
  <c r="E42" i="15"/>
  <c r="E349" i="15"/>
  <c r="E264" i="15"/>
  <c r="E391" i="15"/>
  <c r="E335" i="15"/>
  <c r="E385" i="15"/>
  <c r="E51" i="15"/>
  <c r="E56" i="15"/>
  <c r="E50" i="15"/>
  <c r="E48" i="15"/>
  <c r="E254" i="15"/>
  <c r="E371" i="15"/>
  <c r="E271" i="15"/>
  <c r="E394" i="15"/>
  <c r="E47" i="15"/>
  <c r="E57" i="15"/>
  <c r="E324" i="15"/>
  <c r="E253" i="15"/>
  <c r="E402" i="15"/>
  <c r="E62" i="15"/>
  <c r="E370" i="15"/>
  <c r="E157" i="15"/>
  <c r="E344" i="15"/>
  <c r="E381" i="15"/>
  <c r="E270" i="15"/>
  <c r="E397" i="15"/>
  <c r="E190" i="15"/>
  <c r="E49" i="15"/>
  <c r="E362" i="15"/>
  <c r="E403" i="15"/>
  <c r="E363" i="15"/>
  <c r="E337" i="15"/>
  <c r="E365" i="15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F34" i="16"/>
  <c r="H34" i="16" s="1"/>
  <c r="B76" i="15"/>
  <c r="G33" i="16" l="1"/>
  <c r="G33" i="17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75" i="5" l="1"/>
  <c r="P76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I3" i="12" l="1"/>
  <c r="I5" i="12"/>
  <c r="J3" i="12" l="1"/>
  <c r="J5" i="12" s="1"/>
  <c r="W6" i="12" s="1"/>
  <c r="P81" i="2" l="1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  <c r="K3" i="5" l="1"/>
  <c r="K5" i="5"/>
  <c r="L3" i="5" l="1"/>
  <c r="L5" i="5" s="1"/>
  <c r="U8" i="5" s="1"/>
</calcChain>
</file>

<file path=xl/sharedStrings.xml><?xml version="1.0" encoding="utf-8"?>
<sst xmlns="http://schemas.openxmlformats.org/spreadsheetml/2006/main" count="763" uniqueCount="467">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</sst>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0.42114057142857131</c:v>
                </c:pt>
                <c:pt idx="3">
                  <c:v>0.81420514285714296</c:v>
                </c:pt>
                <c:pt idx="4">
                  <c:v>1.361687857142857</c:v>
                </c:pt>
                <c:pt idx="5">
                  <c:v>2.1197407142857143</c:v>
                </c:pt>
                <c:pt idx="6">
                  <c:v>2.835679571428571</c:v>
                </c:pt>
                <c:pt idx="7">
                  <c:v>4.2254432857142863</c:v>
                </c:pt>
                <c:pt idx="8">
                  <c:v>6.3171080000000002</c:v>
                </c:pt>
                <c:pt idx="9">
                  <c:v>9.3352817142857152</c:v>
                </c:pt>
                <c:pt idx="10">
                  <c:v>13.560725</c:v>
                </c:pt>
                <c:pt idx="11">
                  <c:v>19.274198142857145</c:v>
                </c:pt>
                <c:pt idx="12">
                  <c:v>24.734987</c:v>
                </c:pt>
                <c:pt idx="13">
                  <c:v>34.926587857142856</c:v>
                </c:pt>
                <c:pt idx="14">
                  <c:v>47.67310785714286</c:v>
                </c:pt>
                <c:pt idx="15">
                  <c:v>63.269345428571434</c:v>
                </c:pt>
                <c:pt idx="16">
                  <c:v>82.290859428571423</c:v>
                </c:pt>
                <c:pt idx="17">
                  <c:v>106.562592</c:v>
                </c:pt>
                <c:pt idx="18">
                  <c:v>133.43135785714284</c:v>
                </c:pt>
                <c:pt idx="19">
                  <c:v>169.18618900000001</c:v>
                </c:pt>
                <c:pt idx="20">
                  <c:v>207.91707971428573</c:v>
                </c:pt>
                <c:pt idx="21">
                  <c:v>253.51256114285712</c:v>
                </c:pt>
                <c:pt idx="22">
                  <c:v>308.12045000000001</c:v>
                </c:pt>
                <c:pt idx="23">
                  <c:v>369.35428314285718</c:v>
                </c:pt>
                <c:pt idx="24">
                  <c:v>430.39158399999997</c:v>
                </c:pt>
                <c:pt idx="25">
                  <c:v>501.71875185714288</c:v>
                </c:pt>
                <c:pt idx="26">
                  <c:v>575.50257271428575</c:v>
                </c:pt>
                <c:pt idx="27">
                  <c:v>652.57128985714292</c:v>
                </c:pt>
                <c:pt idx="28">
                  <c:v>731.43687314285717</c:v>
                </c:pt>
                <c:pt idx="29">
                  <c:v>806.59641971428584</c:v>
                </c:pt>
                <c:pt idx="30">
                  <c:v>881.22252157142873</c:v>
                </c:pt>
                <c:pt idx="31">
                  <c:v>955.9328515714285</c:v>
                </c:pt>
                <c:pt idx="32">
                  <c:v>1026.1089018571429</c:v>
                </c:pt>
                <c:pt idx="33">
                  <c:v>1094.754808285714</c:v>
                </c:pt>
                <c:pt idx="34">
                  <c:v>1163.8499312857143</c:v>
                </c:pt>
                <c:pt idx="35">
                  <c:v>1242.266298</c:v>
                </c:pt>
                <c:pt idx="36">
                  <c:v>1318.9559885714286</c:v>
                </c:pt>
                <c:pt idx="37">
                  <c:v>1393.4557484285715</c:v>
                </c:pt>
                <c:pt idx="38">
                  <c:v>1466.5095924285715</c:v>
                </c:pt>
                <c:pt idx="39">
                  <c:v>1536.783909</c:v>
                </c:pt>
                <c:pt idx="40">
                  <c:v>1606.2720964285716</c:v>
                </c:pt>
                <c:pt idx="41">
                  <c:v>1674.8478127142857</c:v>
                </c:pt>
                <c:pt idx="42">
                  <c:v>1724.6827755714287</c:v>
                </c:pt>
                <c:pt idx="43">
                  <c:v>1776.5953649999999</c:v>
                </c:pt>
                <c:pt idx="44">
                  <c:v>1827.4270269999997</c:v>
                </c:pt>
                <c:pt idx="45">
                  <c:v>1882.5823984285717</c:v>
                </c:pt>
                <c:pt idx="46">
                  <c:v>1937.7658458571425</c:v>
                </c:pt>
                <c:pt idx="47">
                  <c:v>1992.3877727142858</c:v>
                </c:pt>
                <c:pt idx="48">
                  <c:v>2041.6892908571429</c:v>
                </c:pt>
                <c:pt idx="49">
                  <c:v>2094.6828075714284</c:v>
                </c:pt>
                <c:pt idx="50">
                  <c:v>2146.7217390000001</c:v>
                </c:pt>
                <c:pt idx="51">
                  <c:v>2198.0728077142858</c:v>
                </c:pt>
                <c:pt idx="52">
                  <c:v>2242.4890957142857</c:v>
                </c:pt>
                <c:pt idx="53">
                  <c:v>2283.802981714286</c:v>
                </c:pt>
                <c:pt idx="54">
                  <c:v>2319.2209002857144</c:v>
                </c:pt>
                <c:pt idx="55">
                  <c:v>2357.0112438571427</c:v>
                </c:pt>
                <c:pt idx="56">
                  <c:v>2392.8643410000004</c:v>
                </c:pt>
                <c:pt idx="57">
                  <c:v>2418.1046968571432</c:v>
                </c:pt>
                <c:pt idx="58">
                  <c:v>2438.0106058571428</c:v>
                </c:pt>
                <c:pt idx="59">
                  <c:v>2459.0255182857145</c:v>
                </c:pt>
                <c:pt idx="60">
                  <c:v>2478.3979827142857</c:v>
                </c:pt>
                <c:pt idx="61">
                  <c:v>2501.9397382857146</c:v>
                </c:pt>
                <c:pt idx="62">
                  <c:v>2525.3832277142856</c:v>
                </c:pt>
                <c:pt idx="63">
                  <c:v>2552.2941075714284</c:v>
                </c:pt>
                <c:pt idx="64">
                  <c:v>2583.4023547142851</c:v>
                </c:pt>
                <c:pt idx="65">
                  <c:v>2615.6757574285716</c:v>
                </c:pt>
                <c:pt idx="66">
                  <c:v>2645.9276855714284</c:v>
                </c:pt>
                <c:pt idx="67">
                  <c:v>2676.9657427142856</c:v>
                </c:pt>
                <c:pt idx="68">
                  <c:v>2704.3398772857145</c:v>
                </c:pt>
                <c:pt idx="69">
                  <c:v>2726.8568577142855</c:v>
                </c:pt>
                <c:pt idx="70">
                  <c:v>2745.3168508571425</c:v>
                </c:pt>
                <c:pt idx="71">
                  <c:v>2765.0262277142856</c:v>
                </c:pt>
                <c:pt idx="72">
                  <c:v>2785.4515434285713</c:v>
                </c:pt>
                <c:pt idx="73">
                  <c:v>2806.9297104285711</c:v>
                </c:pt>
                <c:pt idx="74">
                  <c:v>2828.2534592857141</c:v>
                </c:pt>
                <c:pt idx="75">
                  <c:v>2849.7035502857143</c:v>
                </c:pt>
                <c:pt idx="76">
                  <c:v>2872.0661124285712</c:v>
                </c:pt>
                <c:pt idx="77">
                  <c:v>2894.7655871428569</c:v>
                </c:pt>
                <c:pt idx="78">
                  <c:v>2918.0827344285717</c:v>
                </c:pt>
                <c:pt idx="79">
                  <c:v>2940.3610684285713</c:v>
                </c:pt>
                <c:pt idx="80">
                  <c:v>2962.5270982857151</c:v>
                </c:pt>
                <c:pt idx="81">
                  <c:v>2984.6369760000002</c:v>
                </c:pt>
                <c:pt idx="82">
                  <c:v>3007.5470208571433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273.72757127451285</c:v>
                </c:pt>
                <c:pt idx="2">
                  <c:v>283.60160816540554</c:v>
                </c:pt>
                <c:pt idx="3">
                  <c:v>293.83179074032654</c:v>
                </c:pt>
                <c:pt idx="4">
                  <c:v>304.43096217786291</c:v>
                </c:pt>
                <c:pt idx="5">
                  <c:v>315.41242861062716</c:v>
                </c:pt>
                <c:pt idx="6">
                  <c:v>326.78997579915819</c:v>
                </c:pt>
                <c:pt idx="7">
                  <c:v>338.5778864053238</c:v>
                </c:pt>
                <c:pt idx="8">
                  <c:v>350.79095788670145</c:v>
                </c:pt>
                <c:pt idx="9">
                  <c:v>363.44452103418018</c:v>
                </c:pt>
                <c:pt idx="10">
                  <c:v>376.55445917582063</c:v>
                </c:pt>
                <c:pt idx="11">
                  <c:v>390.13722807081558</c:v>
                </c:pt>
                <c:pt idx="12">
                  <c:v>404.20987651826266</c:v>
                </c:pt>
                <c:pt idx="13">
                  <c:v>418.79006770631463</c:v>
                </c:pt>
                <c:pt idx="14">
                  <c:v>433.89610132819365</c:v>
                </c:pt>
                <c:pt idx="15">
                  <c:v>449.5469364924902</c:v>
                </c:pt>
                <c:pt idx="16">
                  <c:v>465.76221545614209</c:v>
                </c:pt>
                <c:pt idx="17">
                  <c:v>482.56228820948076</c:v>
                </c:pt>
                <c:pt idx="18">
                  <c:v>499.9682379437981</c:v>
                </c:pt>
                <c:pt idx="19">
                  <c:v>518.00190743293376</c:v>
                </c:pt>
                <c:pt idx="20">
                  <c:v>536.68592636151709</c:v>
                </c:pt>
                <c:pt idx="21">
                  <c:v>556.0437396336373</c:v>
                </c:pt>
                <c:pt idx="22">
                  <c:v>576.09963669691444</c:v>
                </c:pt>
                <c:pt idx="23">
                  <c:v>596.87878191817401</c:v>
                </c:pt>
                <c:pt idx="24">
                  <c:v>618.40724604819025</c:v>
                </c:pt>
                <c:pt idx="25">
                  <c:v>640.71203881430972</c:v>
                </c:pt>
                <c:pt idx="26">
                  <c:v>663.82114268109763</c:v>
                </c:pt>
                <c:pt idx="27">
                  <c:v>687.76354782058218</c:v>
                </c:pt>
                <c:pt idx="28">
                  <c:v>712.56928833511677</c:v>
                </c:pt>
                <c:pt idx="29">
                  <c:v>738.26947977739587</c:v>
                </c:pt>
                <c:pt idx="30">
                  <c:v>764.8963580137181</c:v>
                </c:pt>
                <c:pt idx="31">
                  <c:v>792.48331947818178</c:v>
                </c:pt>
                <c:pt idx="32">
                  <c:v>821.06496286720449</c:v>
                </c:pt>
                <c:pt idx="33">
                  <c:v>850.67713232543611</c:v>
                </c:pt>
                <c:pt idx="34">
                  <c:v>881.35696217594125</c:v>
                </c:pt>
                <c:pt idx="35">
                  <c:v>913.14292324935354</c:v>
                </c:pt>
                <c:pt idx="36">
                  <c:v>946.07487086861147</c:v>
                </c:pt>
                <c:pt idx="37">
                  <c:v>980.19409454785</c:v>
                </c:pt>
                <c:pt idx="38">
                  <c:v>1015.5433694660235</c:v>
                </c:pt>
                <c:pt idx="39">
                  <c:v>1052.1670097779881</c:v>
                </c:pt>
                <c:pt idx="40">
                  <c:v>1090.1109238278714</c:v>
                </c:pt>
                <c:pt idx="41">
                  <c:v>1129.4226713318346</c:v>
                </c:pt>
                <c:pt idx="42">
                  <c:v>1170.1515225996309</c:v>
                </c:pt>
                <c:pt idx="43">
                  <c:v>1212.3485198667295</c:v>
                </c:pt>
                <c:pt idx="44">
                  <c:v>1256.0665408112663</c:v>
                </c:pt>
                <c:pt idx="45">
                  <c:v>1301.3603643326003</c:v>
                </c:pt>
                <c:pt idx="46">
                  <c:v>1348.2867386708667</c:v>
                </c:pt>
                <c:pt idx="47">
                  <c:v>1396.904451949662</c:v>
                </c:pt>
                <c:pt idx="48">
                  <c:v>1447.2744052267403</c:v>
                </c:pt>
                <c:pt idx="49">
                  <c:v>1499.4596881405189</c:v>
                </c:pt>
                <c:pt idx="50">
                  <c:v>1553.5256572431192</c:v>
                </c:pt>
                <c:pt idx="51">
                  <c:v>1609.5400171137833</c:v>
                </c:pt>
                <c:pt idx="52">
                  <c:v>1667.5729043496208</c:v>
                </c:pt>
                <c:pt idx="53">
                  <c:v>1727.6969745339011</c:v>
                </c:pt>
                <c:pt idx="54">
                  <c:v>1789.9874922854901</c:v>
                </c:pt>
                <c:pt idx="55">
                  <c:v>1854.5224244964613</c:v>
                </c:pt>
                <c:pt idx="56">
                  <c:v>1921.3825368684566</c:v>
                </c:pt>
                <c:pt idx="57">
                  <c:v>1990.6514938620944</c:v>
                </c:pt>
                <c:pt idx="58">
                  <c:v>2062.4159621774379</c:v>
                </c:pt>
                <c:pt idx="59">
                  <c:v>2136.7657178874711</c:v>
                </c:pt>
                <c:pt idx="60">
                  <c:v>2213.7937573504832</c:v>
                </c:pt>
                <c:pt idx="61">
                  <c:v>2293.5964120314411</c:v>
                </c:pt>
                <c:pt idx="62">
                  <c:v>2376.2734673666055</c:v>
                </c:pt>
                <c:pt idx="63">
                  <c:v>2461.9282858100155</c:v>
                </c:pt>
                <c:pt idx="64">
                  <c:v>2550.6679342049752</c:v>
                </c:pt>
                <c:pt idx="65">
                  <c:v>2642.6033156282183</c:v>
                </c:pt>
                <c:pt idx="66">
                  <c:v>2737.849305859203</c:v>
                </c:pt>
                <c:pt idx="67">
                  <c:v>2836.5248946317806</c:v>
                </c:pt>
                <c:pt idx="68">
                  <c:v>2938.7533318305295</c:v>
                </c:pt>
                <c:pt idx="69">
                  <c:v>3044.6622787990991</c:v>
                </c:pt>
                <c:pt idx="70">
                  <c:v>3154.3839649331399</c:v>
                </c:pt>
                <c:pt idx="71">
                  <c:v>3268.0553497358287</c:v>
                </c:pt>
                <c:pt idx="72">
                  <c:v>3385.8182905194335</c:v>
                </c:pt>
                <c:pt idx="73">
                  <c:v>3507.819715941991</c:v>
                </c:pt>
                <c:pt idx="74">
                  <c:v>3634.2118055740129</c:v>
                </c:pt>
                <c:pt idx="75">
                  <c:v>3765.1521756959269</c:v>
                </c:pt>
                <c:pt idx="76">
                  <c:v>3900.804071533084</c:v>
                </c:pt>
                <c:pt idx="77">
                  <c:v>4041.3365661412122</c:v>
                </c:pt>
                <c:pt idx="78">
                  <c:v>4186.9247661616109</c:v>
                </c:pt>
                <c:pt idx="79">
                  <c:v>4337.7500246716891</c:v>
                </c:pt>
                <c:pt idx="80">
                  <c:v>4494.0001613630011</c:v>
                </c:pt>
                <c:pt idx="81">
                  <c:v>4655.8696902856555</c:v>
                </c:pt>
                <c:pt idx="82">
                  <c:v>4823.5600554046923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8184"/>
        <c:axId val="492850928"/>
      </c:scatterChart>
      <c:valAx>
        <c:axId val="49284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valAx>
        <c:axId val="492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0.14038028571428551</c:v>
                </c:pt>
                <c:pt idx="3">
                  <c:v>0.11230428571428586</c:v>
                </c:pt>
                <c:pt idx="4">
                  <c:v>0.26672242857142836</c:v>
                </c:pt>
                <c:pt idx="5">
                  <c:v>0.47729257142857151</c:v>
                </c:pt>
                <c:pt idx="6">
                  <c:v>0.43517857142857086</c:v>
                </c:pt>
                <c:pt idx="7">
                  <c:v>1.1090034285714294</c:v>
                </c:pt>
                <c:pt idx="8">
                  <c:v>1.810904428571428</c:v>
                </c:pt>
                <c:pt idx="9">
                  <c:v>2.7374134285714282</c:v>
                </c:pt>
                <c:pt idx="10">
                  <c:v>3.9446829999999986</c:v>
                </c:pt>
                <c:pt idx="11">
                  <c:v>5.4327128571428593</c:v>
                </c:pt>
                <c:pt idx="12">
                  <c:v>5.1800285714285694</c:v>
                </c:pt>
                <c:pt idx="13">
                  <c:v>9.9108405714285741</c:v>
                </c:pt>
                <c:pt idx="14">
                  <c:v>12.465759714285719</c:v>
                </c:pt>
                <c:pt idx="15">
                  <c:v>15.315477285714289</c:v>
                </c:pt>
                <c:pt idx="16">
                  <c:v>18.740753714285702</c:v>
                </c:pt>
                <c:pt idx="17">
                  <c:v>23.990972285714285</c:v>
                </c:pt>
                <c:pt idx="18">
                  <c:v>26.588005571428546</c:v>
                </c:pt>
                <c:pt idx="19">
                  <c:v>35.474070857142884</c:v>
                </c:pt>
                <c:pt idx="20">
                  <c:v>38.450130428571434</c:v>
                </c:pt>
                <c:pt idx="21">
                  <c:v>45.314721142857103</c:v>
                </c:pt>
                <c:pt idx="22">
                  <c:v>54.327128571428595</c:v>
                </c:pt>
                <c:pt idx="23">
                  <c:v>60.953072857142892</c:v>
                </c:pt>
                <c:pt idx="24">
                  <c:v>60.756540571428495</c:v>
                </c:pt>
                <c:pt idx="25">
                  <c:v>71.046407571428631</c:v>
                </c:pt>
                <c:pt idx="26">
                  <c:v>73.503060571428591</c:v>
                </c:pt>
                <c:pt idx="27">
                  <c:v>76.787956857142888</c:v>
                </c:pt>
                <c:pt idx="28">
                  <c:v>78.584822999999972</c:v>
                </c:pt>
                <c:pt idx="29">
                  <c:v>74.878786285714398</c:v>
                </c:pt>
                <c:pt idx="30">
                  <c:v>74.345341571428605</c:v>
                </c:pt>
                <c:pt idx="31">
                  <c:v>74.429569714285492</c:v>
                </c:pt>
                <c:pt idx="32">
                  <c:v>69.895290000000102</c:v>
                </c:pt>
                <c:pt idx="33">
                  <c:v>68.365146142856872</c:v>
                </c:pt>
                <c:pt idx="34">
                  <c:v>68.814362714286005</c:v>
                </c:pt>
                <c:pt idx="35">
                  <c:v>78.135606428571407</c:v>
                </c:pt>
                <c:pt idx="36">
                  <c:v>76.408930285714348</c:v>
                </c:pt>
                <c:pt idx="37">
                  <c:v>74.218999571428583</c:v>
                </c:pt>
                <c:pt idx="38">
                  <c:v>72.773083714285747</c:v>
                </c:pt>
                <c:pt idx="39">
                  <c:v>69.993556285714192</c:v>
                </c:pt>
                <c:pt idx="40">
                  <c:v>69.207427142857284</c:v>
                </c:pt>
                <c:pt idx="41">
                  <c:v>68.2949559999999</c:v>
                </c:pt>
                <c:pt idx="42">
                  <c:v>49.554202571428668</c:v>
                </c:pt>
                <c:pt idx="43">
                  <c:v>51.631829142856922</c:v>
                </c:pt>
                <c:pt idx="44">
                  <c:v>50.550901714285537</c:v>
                </c:pt>
                <c:pt idx="45">
                  <c:v>54.874611142857638</c:v>
                </c:pt>
                <c:pt idx="46">
                  <c:v>54.902687142856557</c:v>
                </c:pt>
                <c:pt idx="47">
                  <c:v>54.341166571429021</c:v>
                </c:pt>
                <c:pt idx="48">
                  <c:v>49.020757857142762</c:v>
                </c:pt>
                <c:pt idx="49">
                  <c:v>52.712756428571247</c:v>
                </c:pt>
                <c:pt idx="50">
                  <c:v>51.7581711428574</c:v>
                </c:pt>
                <c:pt idx="51">
                  <c:v>51.070308428571416</c:v>
                </c:pt>
                <c:pt idx="52">
                  <c:v>44.135527714285608</c:v>
                </c:pt>
                <c:pt idx="53">
                  <c:v>41.033125714286079</c:v>
                </c:pt>
                <c:pt idx="54">
                  <c:v>35.137158285714058</c:v>
                </c:pt>
                <c:pt idx="55">
                  <c:v>37.509583285714079</c:v>
                </c:pt>
                <c:pt idx="56">
                  <c:v>35.572336857143391</c:v>
                </c:pt>
                <c:pt idx="57">
                  <c:v>24.959595571428444</c:v>
                </c:pt>
                <c:pt idx="58">
                  <c:v>19.625148714285324</c:v>
                </c:pt>
                <c:pt idx="59">
                  <c:v>20.734152142857447</c:v>
                </c:pt>
                <c:pt idx="60">
                  <c:v>19.091704142856933</c:v>
                </c:pt>
                <c:pt idx="61">
                  <c:v>23.260995285714607</c:v>
                </c:pt>
                <c:pt idx="62">
                  <c:v>23.162729142856669</c:v>
                </c:pt>
                <c:pt idx="63">
                  <c:v>26.630119571428558</c:v>
                </c:pt>
                <c:pt idx="64">
                  <c:v>30.827486857142439</c:v>
                </c:pt>
                <c:pt idx="65">
                  <c:v>31.992642428572189</c:v>
                </c:pt>
                <c:pt idx="66">
                  <c:v>29.971167857142454</c:v>
                </c:pt>
                <c:pt idx="67">
                  <c:v>30.757296857142983</c:v>
                </c:pt>
                <c:pt idx="68">
                  <c:v>27.093374285714553</c:v>
                </c:pt>
                <c:pt idx="69">
                  <c:v>22.236220142856773</c:v>
                </c:pt>
                <c:pt idx="70">
                  <c:v>18.179232857142715</c:v>
                </c:pt>
                <c:pt idx="71">
                  <c:v>19.428616571428783</c:v>
                </c:pt>
                <c:pt idx="72">
                  <c:v>20.144555428571429</c:v>
                </c:pt>
                <c:pt idx="73">
                  <c:v>21.197406714285471</c:v>
                </c:pt>
                <c:pt idx="74">
                  <c:v>21.042988571428786</c:v>
                </c:pt>
                <c:pt idx="75">
                  <c:v>21.16933071428587</c:v>
                </c:pt>
                <c:pt idx="76">
                  <c:v>22.081801857142572</c:v>
                </c:pt>
                <c:pt idx="77">
                  <c:v>22.418714428571484</c:v>
                </c:pt>
                <c:pt idx="78">
                  <c:v>23.036387000000495</c:v>
                </c:pt>
                <c:pt idx="79">
                  <c:v>21.997573714285345</c:v>
                </c:pt>
                <c:pt idx="80">
                  <c:v>21.885269571429426</c:v>
                </c:pt>
                <c:pt idx="81">
                  <c:v>21.829117428570889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9.4297844959314609E-3</c:v>
                </c:pt>
                <c:pt idx="3">
                  <c:v>5.7346287633650482E-2</c:v>
                </c:pt>
                <c:pt idx="4">
                  <c:v>0.1647850513407339</c:v>
                </c:pt>
                <c:pt idx="5">
                  <c:v>0.34825362143185923</c:v>
                </c:pt>
                <c:pt idx="6">
                  <c:v>0.62177746602312201</c:v>
                </c:pt>
                <c:pt idx="7">
                  <c:v>0.99754377688931917</c:v>
                </c:pt>
                <c:pt idx="8">
                  <c:v>1.4861667433503853</c:v>
                </c:pt>
                <c:pt idx="9">
                  <c:v>2.0967940351546592</c:v>
                </c:pt>
                <c:pt idx="10">
                  <c:v>2.8371338184588026</c:v>
                </c:pt>
                <c:pt idx="11">
                  <c:v>3.7134387334144736</c:v>
                </c:pt>
                <c:pt idx="12">
                  <c:v>4.7304665061468452</c:v>
                </c:pt>
                <c:pt idx="13">
                  <c:v>5.8914292381356699</c:v>
                </c:pt>
                <c:pt idx="14">
                  <c:v>7.1979395350773787</c:v>
                </c:pt>
                <c:pt idx="15">
                  <c:v>8.6499594744618786</c:v>
                </c:pt>
                <c:pt idx="16">
                  <c:v>10.245757095923015</c:v>
                </c:pt>
                <c:pt idx="17">
                  <c:v>11.981874220409368</c:v>
                </c:pt>
                <c:pt idx="18">
                  <c:v>13.8531087548714</c:v>
                </c:pt>
                <c:pt idx="19">
                  <c:v>15.852514106430274</c:v>
                </c:pt>
                <c:pt idx="20">
                  <c:v>17.97141785134118</c:v>
                </c:pt>
                <c:pt idx="21">
                  <c:v>20.199461344081634</c:v>
                </c:pt>
                <c:pt idx="22">
                  <c:v>22.524661491020012</c:v>
                </c:pt>
                <c:pt idx="23">
                  <c:v>24.933495441641178</c:v>
                </c:pt>
                <c:pt idx="24">
                  <c:v>27.411008465019993</c:v>
                </c:pt>
                <c:pt idx="25">
                  <c:v>29.940944781467898</c:v>
                </c:pt>
                <c:pt idx="26">
                  <c:v>32.505900613649239</c:v>
                </c:pt>
                <c:pt idx="27">
                  <c:v>35.087498215030145</c:v>
                </c:pt>
                <c:pt idx="28">
                  <c:v>37.666579135135457</c:v>
                </c:pt>
                <c:pt idx="29">
                  <c:v>40.223414500866873</c:v>
                </c:pt>
                <c:pt idx="30">
                  <c:v>42.737929641984806</c:v>
                </c:pt>
                <c:pt idx="31">
                  <c:v>45.189939978018899</c:v>
                </c:pt>
                <c:pt idx="32">
                  <c:v>47.55939472449105</c:v>
                </c:pt>
                <c:pt idx="33">
                  <c:v>49.826624679024896</c:v>
                </c:pt>
                <c:pt idx="34">
                  <c:v>51.97259012235444</c:v>
                </c:pt>
                <c:pt idx="35">
                  <c:v>53.979124723780373</c:v>
                </c:pt>
                <c:pt idx="36">
                  <c:v>55.829171281921134</c:v>
                </c:pt>
                <c:pt idx="37">
                  <c:v>57.507005164330522</c:v>
                </c:pt>
                <c:pt idx="38">
                  <c:v>58.99844143611638</c:v>
                </c:pt>
                <c:pt idx="39">
                  <c:v>60.291021888050956</c:v>
                </c:pt>
                <c:pt idx="40">
                  <c:v>61.37417848620936</c:v>
                </c:pt>
                <c:pt idx="41">
                  <c:v>62.239370162695955</c:v>
                </c:pt>
                <c:pt idx="42">
                  <c:v>62.880190342764855</c:v>
                </c:pt>
                <c:pt idx="43">
                  <c:v>63.292443147445894</c:v>
                </c:pt>
                <c:pt idx="44">
                  <c:v>63.474186810313704</c:v>
                </c:pt>
                <c:pt idx="45">
                  <c:v>63.425743488084777</c:v>
                </c:pt>
                <c:pt idx="46">
                  <c:v>63.14967531161701</c:v>
                </c:pt>
                <c:pt idx="47">
                  <c:v>62.650727199919132</c:v>
                </c:pt>
                <c:pt idx="48">
                  <c:v>61.935737627719156</c:v>
                </c:pt>
                <c:pt idx="49">
                  <c:v>61.013519179764302</c:v>
                </c:pt>
                <c:pt idx="50">
                  <c:v>59.894711325634134</c:v>
                </c:pt>
                <c:pt idx="51">
                  <c:v>58.591608391828082</c:v>
                </c:pt>
                <c:pt idx="52">
                  <c:v>57.117966179189267</c:v>
                </c:pt>
                <c:pt idx="53">
                  <c:v>55.48879106133662</c:v>
                </c:pt>
                <c:pt idx="54">
                  <c:v>53.720115694105246</c:v>
                </c:pt>
                <c:pt idx="55">
                  <c:v>51.82876566017579</c:v>
                </c:pt>
                <c:pt idx="56">
                  <c:v>49.832121463196266</c:v>
                </c:pt>
                <c:pt idx="57">
                  <c:v>47.747880270905533</c:v>
                </c:pt>
                <c:pt idx="58">
                  <c:v>45.593821689269966</c:v>
                </c:pt>
                <c:pt idx="59">
                  <c:v>43.387581634616716</c:v>
                </c:pt>
                <c:pt idx="60">
                  <c:v>41.146438066125718</c:v>
                </c:pt>
                <c:pt idx="61">
                  <c:v>38.887111957222714</c:v>
                </c:pt>
                <c:pt idx="62">
                  <c:v>36.625586433872876</c:v>
                </c:pt>
                <c:pt idx="63">
                  <c:v>34.376946504610402</c:v>
                </c:pt>
                <c:pt idx="64">
                  <c:v>32.155241266589861</c:v>
                </c:pt>
                <c:pt idx="65">
                  <c:v>29.973369909844617</c:v>
                </c:pt>
                <c:pt idx="66">
                  <c:v>27.842992274197449</c:v>
                </c:pt>
                <c:pt idx="67">
                  <c:v>25.77446415533581</c:v>
                </c:pt>
                <c:pt idx="68">
                  <c:v>23.776797022956817</c:v>
                </c:pt>
                <c:pt idx="69">
                  <c:v>21.857641317733108</c:v>
                </c:pt>
                <c:pt idx="70">
                  <c:v>20.023292046528514</c:v>
                </c:pt>
                <c:pt idx="71">
                  <c:v>18.278715006142747</c:v>
                </c:pt>
                <c:pt idx="72">
                  <c:v>16.627591641960155</c:v>
                </c:pt>
                <c:pt idx="73">
                  <c:v>15.072380293943075</c:v>
                </c:pt>
                <c:pt idx="74">
                  <c:v>13.614391400758477</c:v>
                </c:pt>
                <c:pt idx="75">
                  <c:v>12.253874123458861</c:v>
                </c:pt>
                <c:pt idx="76">
                  <c:v>10.990111810857366</c:v>
                </c:pt>
                <c:pt idx="77">
                  <c:v>9.8215237553883448</c:v>
                </c:pt>
                <c:pt idx="78">
                  <c:v>8.7457707749673581</c:v>
                </c:pt>
                <c:pt idx="79">
                  <c:v>7.7598622959280288</c:v>
                </c:pt>
                <c:pt idx="80">
                  <c:v>6.8602627962431857</c:v>
                </c:pt>
                <c:pt idx="81">
                  <c:v>6.0429956879917412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6568"/>
        <c:axId val="495974608"/>
      </c:scatterChart>
      <c:valAx>
        <c:axId val="49597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608"/>
        <c:crosses val="autoZero"/>
        <c:crossBetween val="midCat"/>
      </c:valAx>
      <c:valAx>
        <c:axId val="4959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0.42114057142857131</c:v>
                </c:pt>
                <c:pt idx="3">
                  <c:v>0.81420514285714296</c:v>
                </c:pt>
                <c:pt idx="4">
                  <c:v>1.361687857142857</c:v>
                </c:pt>
                <c:pt idx="5">
                  <c:v>2.1197407142857143</c:v>
                </c:pt>
                <c:pt idx="6">
                  <c:v>2.835679571428571</c:v>
                </c:pt>
                <c:pt idx="7">
                  <c:v>4.2254432857142863</c:v>
                </c:pt>
                <c:pt idx="8">
                  <c:v>6.3171080000000002</c:v>
                </c:pt>
                <c:pt idx="9">
                  <c:v>9.3352817142857152</c:v>
                </c:pt>
                <c:pt idx="10">
                  <c:v>13.560725</c:v>
                </c:pt>
                <c:pt idx="11">
                  <c:v>19.274198142857145</c:v>
                </c:pt>
                <c:pt idx="12">
                  <c:v>24.734987</c:v>
                </c:pt>
                <c:pt idx="13">
                  <c:v>34.926587857142856</c:v>
                </c:pt>
                <c:pt idx="14">
                  <c:v>47.67310785714286</c:v>
                </c:pt>
                <c:pt idx="15">
                  <c:v>63.269345428571434</c:v>
                </c:pt>
                <c:pt idx="16">
                  <c:v>82.290859428571423</c:v>
                </c:pt>
                <c:pt idx="17">
                  <c:v>106.562592</c:v>
                </c:pt>
                <c:pt idx="18">
                  <c:v>133.43135785714284</c:v>
                </c:pt>
                <c:pt idx="19">
                  <c:v>169.18618900000001</c:v>
                </c:pt>
                <c:pt idx="20">
                  <c:v>207.91707971428573</c:v>
                </c:pt>
                <c:pt idx="21">
                  <c:v>253.51256114285712</c:v>
                </c:pt>
                <c:pt idx="22">
                  <c:v>308.12045000000001</c:v>
                </c:pt>
                <c:pt idx="23">
                  <c:v>369.35428314285718</c:v>
                </c:pt>
                <c:pt idx="24">
                  <c:v>430.39158399999997</c:v>
                </c:pt>
                <c:pt idx="25">
                  <c:v>501.71875185714288</c:v>
                </c:pt>
                <c:pt idx="26">
                  <c:v>575.50257271428575</c:v>
                </c:pt>
                <c:pt idx="27">
                  <c:v>652.57128985714292</c:v>
                </c:pt>
                <c:pt idx="28">
                  <c:v>731.43687314285717</c:v>
                </c:pt>
                <c:pt idx="29">
                  <c:v>806.59641971428584</c:v>
                </c:pt>
                <c:pt idx="30">
                  <c:v>881.22252157142873</c:v>
                </c:pt>
                <c:pt idx="31">
                  <c:v>955.9328515714285</c:v>
                </c:pt>
                <c:pt idx="32">
                  <c:v>1026.1089018571429</c:v>
                </c:pt>
                <c:pt idx="33">
                  <c:v>1094.754808285714</c:v>
                </c:pt>
                <c:pt idx="34">
                  <c:v>1163.8499312857143</c:v>
                </c:pt>
                <c:pt idx="35">
                  <c:v>1242.266298</c:v>
                </c:pt>
                <c:pt idx="36">
                  <c:v>1318.9559885714286</c:v>
                </c:pt>
                <c:pt idx="37">
                  <c:v>1393.4557484285715</c:v>
                </c:pt>
                <c:pt idx="38">
                  <c:v>1466.5095924285715</c:v>
                </c:pt>
                <c:pt idx="39">
                  <c:v>1536.783909</c:v>
                </c:pt>
                <c:pt idx="40">
                  <c:v>1606.2720964285716</c:v>
                </c:pt>
                <c:pt idx="41">
                  <c:v>1674.8478127142857</c:v>
                </c:pt>
                <c:pt idx="42">
                  <c:v>1724.6827755714287</c:v>
                </c:pt>
                <c:pt idx="43">
                  <c:v>1776.5953649999999</c:v>
                </c:pt>
                <c:pt idx="44">
                  <c:v>1827.4270269999997</c:v>
                </c:pt>
                <c:pt idx="45">
                  <c:v>1882.5823984285717</c:v>
                </c:pt>
                <c:pt idx="46">
                  <c:v>1937.7658458571425</c:v>
                </c:pt>
                <c:pt idx="47">
                  <c:v>1992.3877727142858</c:v>
                </c:pt>
                <c:pt idx="48">
                  <c:v>2041.6892908571429</c:v>
                </c:pt>
                <c:pt idx="49">
                  <c:v>2094.6828075714284</c:v>
                </c:pt>
                <c:pt idx="50">
                  <c:v>2146.7217390000001</c:v>
                </c:pt>
                <c:pt idx="51">
                  <c:v>2198.0728077142858</c:v>
                </c:pt>
                <c:pt idx="52">
                  <c:v>2242.4890957142857</c:v>
                </c:pt>
                <c:pt idx="53">
                  <c:v>2283.802981714286</c:v>
                </c:pt>
                <c:pt idx="54">
                  <c:v>2319.2209002857144</c:v>
                </c:pt>
                <c:pt idx="55">
                  <c:v>2357.0112438571427</c:v>
                </c:pt>
                <c:pt idx="56">
                  <c:v>2392.8643410000004</c:v>
                </c:pt>
                <c:pt idx="57">
                  <c:v>2418.1046968571432</c:v>
                </c:pt>
                <c:pt idx="58">
                  <c:v>2438.0106058571428</c:v>
                </c:pt>
                <c:pt idx="59">
                  <c:v>2459.0255182857145</c:v>
                </c:pt>
                <c:pt idx="60">
                  <c:v>2478.3979827142857</c:v>
                </c:pt>
                <c:pt idx="61">
                  <c:v>2501.9397382857146</c:v>
                </c:pt>
                <c:pt idx="62">
                  <c:v>2525.3832277142856</c:v>
                </c:pt>
                <c:pt idx="63">
                  <c:v>2552.2941075714284</c:v>
                </c:pt>
                <c:pt idx="64">
                  <c:v>2583.4023547142851</c:v>
                </c:pt>
                <c:pt idx="65">
                  <c:v>2615.6757574285716</c:v>
                </c:pt>
                <c:pt idx="66">
                  <c:v>2645.9276855714284</c:v>
                </c:pt>
                <c:pt idx="67">
                  <c:v>2676.9657427142856</c:v>
                </c:pt>
                <c:pt idx="68">
                  <c:v>2704.3398772857145</c:v>
                </c:pt>
                <c:pt idx="69">
                  <c:v>2726.8568577142855</c:v>
                </c:pt>
                <c:pt idx="70">
                  <c:v>2745.3168508571425</c:v>
                </c:pt>
                <c:pt idx="71">
                  <c:v>2765.0262277142856</c:v>
                </c:pt>
                <c:pt idx="72">
                  <c:v>2785.4515434285713</c:v>
                </c:pt>
                <c:pt idx="73">
                  <c:v>2806.9297104285711</c:v>
                </c:pt>
                <c:pt idx="74">
                  <c:v>2828.2534592857141</c:v>
                </c:pt>
                <c:pt idx="75">
                  <c:v>2849.7035502857143</c:v>
                </c:pt>
                <c:pt idx="76">
                  <c:v>2872.0661124285712</c:v>
                </c:pt>
                <c:pt idx="77">
                  <c:v>2894.7655871428569</c:v>
                </c:pt>
                <c:pt idx="78">
                  <c:v>2918.0827344285717</c:v>
                </c:pt>
                <c:pt idx="79">
                  <c:v>2940.3610684285713</c:v>
                </c:pt>
                <c:pt idx="80">
                  <c:v>2962.5270982857151</c:v>
                </c:pt>
                <c:pt idx="81">
                  <c:v>2984.6369760000002</c:v>
                </c:pt>
                <c:pt idx="82">
                  <c:v>3007.5470208571433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3.2700982493992781</c:v>
                </c:pt>
                <c:pt idx="3">
                  <c:v>11.422082790816013</c:v>
                </c:pt>
                <c:pt idx="4">
                  <c:v>58.788096223621764</c:v>
                </c:pt>
                <c:pt idx="5">
                  <c:v>85.799432792731068</c:v>
                </c:pt>
                <c:pt idx="6">
                  <c:v>85.799432792731068</c:v>
                </c:pt>
                <c:pt idx="7">
                  <c:v>85.799432792731068</c:v>
                </c:pt>
                <c:pt idx="8">
                  <c:v>85.799432792731068</c:v>
                </c:pt>
                <c:pt idx="9">
                  <c:v>85.799432792731068</c:v>
                </c:pt>
                <c:pt idx="10">
                  <c:v>85.799432792731068</c:v>
                </c:pt>
                <c:pt idx="11">
                  <c:v>85.799432792731068</c:v>
                </c:pt>
                <c:pt idx="12">
                  <c:v>85.799432792731068</c:v>
                </c:pt>
                <c:pt idx="13">
                  <c:v>85.799432792731068</c:v>
                </c:pt>
                <c:pt idx="14">
                  <c:v>85.799432792731068</c:v>
                </c:pt>
                <c:pt idx="15">
                  <c:v>85.799432792731068</c:v>
                </c:pt>
                <c:pt idx="16">
                  <c:v>85.799432792731068</c:v>
                </c:pt>
                <c:pt idx="17">
                  <c:v>85.799432792731068</c:v>
                </c:pt>
                <c:pt idx="18">
                  <c:v>85.799432792731068</c:v>
                </c:pt>
                <c:pt idx="19">
                  <c:v>85.799432792731068</c:v>
                </c:pt>
                <c:pt idx="20">
                  <c:v>85.799432792731068</c:v>
                </c:pt>
                <c:pt idx="21">
                  <c:v>85.799432792731068</c:v>
                </c:pt>
                <c:pt idx="22">
                  <c:v>85.799432792731068</c:v>
                </c:pt>
                <c:pt idx="23">
                  <c:v>85.799432792731068</c:v>
                </c:pt>
                <c:pt idx="24">
                  <c:v>85.799432792731068</c:v>
                </c:pt>
                <c:pt idx="25">
                  <c:v>85.799432792731068</c:v>
                </c:pt>
                <c:pt idx="26">
                  <c:v>85.799432792731068</c:v>
                </c:pt>
                <c:pt idx="27">
                  <c:v>85.799432792731068</c:v>
                </c:pt>
                <c:pt idx="28">
                  <c:v>85.799432792731068</c:v>
                </c:pt>
                <c:pt idx="29">
                  <c:v>85.799432792731068</c:v>
                </c:pt>
                <c:pt idx="30">
                  <c:v>85.799432792731068</c:v>
                </c:pt>
                <c:pt idx="31">
                  <c:v>85.799432792731068</c:v>
                </c:pt>
                <c:pt idx="32">
                  <c:v>85.799432792731068</c:v>
                </c:pt>
                <c:pt idx="33">
                  <c:v>85.799432792731068</c:v>
                </c:pt>
                <c:pt idx="34">
                  <c:v>85.799432792731068</c:v>
                </c:pt>
                <c:pt idx="35">
                  <c:v>85.799432792731068</c:v>
                </c:pt>
                <c:pt idx="36">
                  <c:v>85.799432792731068</c:v>
                </c:pt>
                <c:pt idx="37">
                  <c:v>85.799432792731068</c:v>
                </c:pt>
                <c:pt idx="38">
                  <c:v>85.799432792731068</c:v>
                </c:pt>
                <c:pt idx="39">
                  <c:v>85.799432792731068</c:v>
                </c:pt>
                <c:pt idx="40">
                  <c:v>85.799432792731068</c:v>
                </c:pt>
                <c:pt idx="41">
                  <c:v>85.799432792731068</c:v>
                </c:pt>
                <c:pt idx="42">
                  <c:v>85.799432792731068</c:v>
                </c:pt>
                <c:pt idx="43">
                  <c:v>85.799432792731068</c:v>
                </c:pt>
                <c:pt idx="44">
                  <c:v>85.799432792731068</c:v>
                </c:pt>
                <c:pt idx="45">
                  <c:v>85.799432792731068</c:v>
                </c:pt>
                <c:pt idx="46">
                  <c:v>85.799432792731068</c:v>
                </c:pt>
                <c:pt idx="47">
                  <c:v>85.799432792731068</c:v>
                </c:pt>
                <c:pt idx="48">
                  <c:v>85.799432792731068</c:v>
                </c:pt>
                <c:pt idx="49">
                  <c:v>85.799432792731068</c:v>
                </c:pt>
                <c:pt idx="50">
                  <c:v>85.799432792731068</c:v>
                </c:pt>
                <c:pt idx="51">
                  <c:v>85.799432792731068</c:v>
                </c:pt>
                <c:pt idx="52">
                  <c:v>85.799432792731068</c:v>
                </c:pt>
                <c:pt idx="53">
                  <c:v>85.799432792731068</c:v>
                </c:pt>
                <c:pt idx="54">
                  <c:v>85.799432792731068</c:v>
                </c:pt>
                <c:pt idx="55">
                  <c:v>85.799432792731068</c:v>
                </c:pt>
                <c:pt idx="56">
                  <c:v>85.799432792731068</c:v>
                </c:pt>
                <c:pt idx="57">
                  <c:v>85.799432792731068</c:v>
                </c:pt>
                <c:pt idx="58">
                  <c:v>85.799432792731068</c:v>
                </c:pt>
                <c:pt idx="59">
                  <c:v>85.799432792731068</c:v>
                </c:pt>
                <c:pt idx="60">
                  <c:v>85.799432792731068</c:v>
                </c:pt>
                <c:pt idx="61">
                  <c:v>85.799432792731068</c:v>
                </c:pt>
                <c:pt idx="62">
                  <c:v>85.799432792731068</c:v>
                </c:pt>
                <c:pt idx="63">
                  <c:v>85.799432792731068</c:v>
                </c:pt>
                <c:pt idx="64">
                  <c:v>85.799432792731068</c:v>
                </c:pt>
                <c:pt idx="65">
                  <c:v>85.799432792731068</c:v>
                </c:pt>
                <c:pt idx="66">
                  <c:v>85.799432792731068</c:v>
                </c:pt>
                <c:pt idx="67">
                  <c:v>85.799432792731068</c:v>
                </c:pt>
                <c:pt idx="68">
                  <c:v>85.799432792731068</c:v>
                </c:pt>
                <c:pt idx="69">
                  <c:v>85.799432792731068</c:v>
                </c:pt>
                <c:pt idx="70">
                  <c:v>85.799432792731068</c:v>
                </c:pt>
                <c:pt idx="71">
                  <c:v>85.799432792731068</c:v>
                </c:pt>
                <c:pt idx="72">
                  <c:v>85.799432792731068</c:v>
                </c:pt>
                <c:pt idx="73">
                  <c:v>85.799432792731068</c:v>
                </c:pt>
                <c:pt idx="74">
                  <c:v>85.799432792731068</c:v>
                </c:pt>
                <c:pt idx="75">
                  <c:v>85.799432792731068</c:v>
                </c:pt>
                <c:pt idx="76">
                  <c:v>85.799432792731068</c:v>
                </c:pt>
                <c:pt idx="77">
                  <c:v>85.799432792731068</c:v>
                </c:pt>
                <c:pt idx="78">
                  <c:v>85.799432792731068</c:v>
                </c:pt>
                <c:pt idx="79">
                  <c:v>85.799432792731068</c:v>
                </c:pt>
                <c:pt idx="80">
                  <c:v>85.799432792731068</c:v>
                </c:pt>
                <c:pt idx="81">
                  <c:v>85.799432792731068</c:v>
                </c:pt>
                <c:pt idx="82">
                  <c:v>85.799432792731068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6960"/>
        <c:axId val="495976176"/>
      </c:scatterChart>
      <c:valAx>
        <c:axId val="4959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6176"/>
        <c:crosses val="autoZero"/>
        <c:crossBetween val="midCat"/>
      </c:valAx>
      <c:valAx>
        <c:axId val="495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0.14038028571428551</c:v>
                </c:pt>
                <c:pt idx="3">
                  <c:v>0.11230428571428586</c:v>
                </c:pt>
                <c:pt idx="4">
                  <c:v>0.26672242857142836</c:v>
                </c:pt>
                <c:pt idx="5">
                  <c:v>0.47729257142857151</c:v>
                </c:pt>
                <c:pt idx="6">
                  <c:v>0.43517857142857086</c:v>
                </c:pt>
                <c:pt idx="7">
                  <c:v>1.1090034285714294</c:v>
                </c:pt>
                <c:pt idx="8">
                  <c:v>1.810904428571428</c:v>
                </c:pt>
                <c:pt idx="9">
                  <c:v>2.7374134285714282</c:v>
                </c:pt>
                <c:pt idx="10">
                  <c:v>3.9446829999999986</c:v>
                </c:pt>
                <c:pt idx="11">
                  <c:v>5.4327128571428593</c:v>
                </c:pt>
                <c:pt idx="12">
                  <c:v>5.1800285714285694</c:v>
                </c:pt>
                <c:pt idx="13">
                  <c:v>9.9108405714285741</c:v>
                </c:pt>
                <c:pt idx="14">
                  <c:v>12.465759714285719</c:v>
                </c:pt>
                <c:pt idx="15">
                  <c:v>15.315477285714289</c:v>
                </c:pt>
                <c:pt idx="16">
                  <c:v>18.740753714285702</c:v>
                </c:pt>
                <c:pt idx="17">
                  <c:v>23.990972285714285</c:v>
                </c:pt>
                <c:pt idx="18">
                  <c:v>26.588005571428546</c:v>
                </c:pt>
                <c:pt idx="19">
                  <c:v>35.474070857142884</c:v>
                </c:pt>
                <c:pt idx="20">
                  <c:v>38.450130428571434</c:v>
                </c:pt>
                <c:pt idx="21">
                  <c:v>45.314721142857103</c:v>
                </c:pt>
                <c:pt idx="22">
                  <c:v>54.327128571428595</c:v>
                </c:pt>
                <c:pt idx="23">
                  <c:v>60.953072857142892</c:v>
                </c:pt>
                <c:pt idx="24">
                  <c:v>60.756540571428495</c:v>
                </c:pt>
                <c:pt idx="25">
                  <c:v>71.046407571428631</c:v>
                </c:pt>
                <c:pt idx="26">
                  <c:v>73.503060571428591</c:v>
                </c:pt>
                <c:pt idx="27">
                  <c:v>76.787956857142888</c:v>
                </c:pt>
                <c:pt idx="28">
                  <c:v>78.584822999999972</c:v>
                </c:pt>
                <c:pt idx="29">
                  <c:v>74.878786285714398</c:v>
                </c:pt>
                <c:pt idx="30">
                  <c:v>74.345341571428605</c:v>
                </c:pt>
                <c:pt idx="31">
                  <c:v>74.429569714285492</c:v>
                </c:pt>
                <c:pt idx="32">
                  <c:v>69.895290000000102</c:v>
                </c:pt>
                <c:pt idx="33">
                  <c:v>68.365146142856872</c:v>
                </c:pt>
                <c:pt idx="34">
                  <c:v>68.814362714286005</c:v>
                </c:pt>
                <c:pt idx="35">
                  <c:v>78.135606428571407</c:v>
                </c:pt>
                <c:pt idx="36">
                  <c:v>76.408930285714348</c:v>
                </c:pt>
                <c:pt idx="37">
                  <c:v>74.218999571428583</c:v>
                </c:pt>
                <c:pt idx="38">
                  <c:v>72.773083714285747</c:v>
                </c:pt>
                <c:pt idx="39">
                  <c:v>69.993556285714192</c:v>
                </c:pt>
                <c:pt idx="40">
                  <c:v>69.207427142857284</c:v>
                </c:pt>
                <c:pt idx="41">
                  <c:v>68.2949559999999</c:v>
                </c:pt>
                <c:pt idx="42">
                  <c:v>49.554202571428668</c:v>
                </c:pt>
                <c:pt idx="43">
                  <c:v>51.631829142856922</c:v>
                </c:pt>
                <c:pt idx="44">
                  <c:v>50.550901714285537</c:v>
                </c:pt>
                <c:pt idx="45">
                  <c:v>54.874611142857638</c:v>
                </c:pt>
                <c:pt idx="46">
                  <c:v>54.902687142856557</c:v>
                </c:pt>
                <c:pt idx="47">
                  <c:v>54.341166571429021</c:v>
                </c:pt>
                <c:pt idx="48">
                  <c:v>49.020757857142762</c:v>
                </c:pt>
                <c:pt idx="49">
                  <c:v>52.712756428571247</c:v>
                </c:pt>
                <c:pt idx="50">
                  <c:v>51.7581711428574</c:v>
                </c:pt>
                <c:pt idx="51">
                  <c:v>51.070308428571416</c:v>
                </c:pt>
                <c:pt idx="52">
                  <c:v>44.135527714285608</c:v>
                </c:pt>
                <c:pt idx="53">
                  <c:v>41.033125714286079</c:v>
                </c:pt>
                <c:pt idx="54">
                  <c:v>35.137158285714058</c:v>
                </c:pt>
                <c:pt idx="55">
                  <c:v>37.509583285714079</c:v>
                </c:pt>
                <c:pt idx="56">
                  <c:v>35.572336857143391</c:v>
                </c:pt>
                <c:pt idx="57">
                  <c:v>24.959595571428444</c:v>
                </c:pt>
                <c:pt idx="58">
                  <c:v>19.625148714285324</c:v>
                </c:pt>
                <c:pt idx="59">
                  <c:v>20.734152142857447</c:v>
                </c:pt>
                <c:pt idx="60">
                  <c:v>19.091704142856933</c:v>
                </c:pt>
                <c:pt idx="61">
                  <c:v>23.260995285714607</c:v>
                </c:pt>
                <c:pt idx="62">
                  <c:v>23.162729142856669</c:v>
                </c:pt>
                <c:pt idx="63">
                  <c:v>26.630119571428558</c:v>
                </c:pt>
                <c:pt idx="64">
                  <c:v>30.827486857142439</c:v>
                </c:pt>
                <c:pt idx="65">
                  <c:v>31.992642428572189</c:v>
                </c:pt>
                <c:pt idx="66">
                  <c:v>29.971167857142454</c:v>
                </c:pt>
                <c:pt idx="67">
                  <c:v>30.757296857142983</c:v>
                </c:pt>
                <c:pt idx="68">
                  <c:v>27.093374285714553</c:v>
                </c:pt>
                <c:pt idx="69">
                  <c:v>22.236220142856773</c:v>
                </c:pt>
                <c:pt idx="70">
                  <c:v>18.179232857142715</c:v>
                </c:pt>
                <c:pt idx="71">
                  <c:v>19.428616571428783</c:v>
                </c:pt>
                <c:pt idx="72">
                  <c:v>20.144555428571429</c:v>
                </c:pt>
                <c:pt idx="73">
                  <c:v>21.197406714285471</c:v>
                </c:pt>
                <c:pt idx="74">
                  <c:v>21.042988571428786</c:v>
                </c:pt>
                <c:pt idx="75">
                  <c:v>21.16933071428587</c:v>
                </c:pt>
                <c:pt idx="76">
                  <c:v>22.081801857142572</c:v>
                </c:pt>
                <c:pt idx="77">
                  <c:v>22.418714428571484</c:v>
                </c:pt>
                <c:pt idx="78">
                  <c:v>23.036387000000495</c:v>
                </c:pt>
                <c:pt idx="79">
                  <c:v>21.997573714285345</c:v>
                </c:pt>
                <c:pt idx="80">
                  <c:v>21.885269571429426</c:v>
                </c:pt>
                <c:pt idx="81">
                  <c:v>21.829117428570889</c:v>
                </c:pt>
                <c:pt idx="82">
                  <c:v>22.629284571428734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3.2700982493992781</c:v>
                </c:pt>
                <c:pt idx="3">
                  <c:v>8.151984541416736</c:v>
                </c:pt>
                <c:pt idx="4">
                  <c:v>47.366013432805751</c:v>
                </c:pt>
                <c:pt idx="5">
                  <c:v>27.011336569109311</c:v>
                </c:pt>
                <c:pt idx="6">
                  <c:v>4.1373207299453312E-17</c:v>
                </c:pt>
                <c:pt idx="7">
                  <c:v>2.8544547491150275E-192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7744"/>
        <c:axId val="495978136"/>
      </c:scatterChart>
      <c:valAx>
        <c:axId val="4959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8136"/>
        <c:crosses val="autoZero"/>
        <c:crossBetween val="midCat"/>
      </c:valAx>
      <c:valAx>
        <c:axId val="4959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0.14038028571428551</c:v>
                </c:pt>
                <c:pt idx="3">
                  <c:v>0.11230428571428586</c:v>
                </c:pt>
                <c:pt idx="4">
                  <c:v>0.26672242857142836</c:v>
                </c:pt>
                <c:pt idx="5">
                  <c:v>0.47729257142857151</c:v>
                </c:pt>
                <c:pt idx="6">
                  <c:v>0.43517857142857086</c:v>
                </c:pt>
                <c:pt idx="7">
                  <c:v>1.1090034285714294</c:v>
                </c:pt>
                <c:pt idx="8">
                  <c:v>1.810904428571428</c:v>
                </c:pt>
                <c:pt idx="9">
                  <c:v>2.7374134285714282</c:v>
                </c:pt>
                <c:pt idx="10">
                  <c:v>3.9446829999999986</c:v>
                </c:pt>
                <c:pt idx="11">
                  <c:v>5.4327128571428593</c:v>
                </c:pt>
                <c:pt idx="12">
                  <c:v>5.1800285714285694</c:v>
                </c:pt>
                <c:pt idx="13">
                  <c:v>9.9108405714285741</c:v>
                </c:pt>
                <c:pt idx="14">
                  <c:v>12.465759714285719</c:v>
                </c:pt>
                <c:pt idx="15">
                  <c:v>15.315477285714289</c:v>
                </c:pt>
                <c:pt idx="16">
                  <c:v>18.740753714285702</c:v>
                </c:pt>
                <c:pt idx="17">
                  <c:v>23.990972285714285</c:v>
                </c:pt>
                <c:pt idx="18">
                  <c:v>26.588005571428546</c:v>
                </c:pt>
                <c:pt idx="19">
                  <c:v>35.474070857142884</c:v>
                </c:pt>
                <c:pt idx="20">
                  <c:v>38.450130428571434</c:v>
                </c:pt>
                <c:pt idx="21">
                  <c:v>45.314721142857103</c:v>
                </c:pt>
                <c:pt idx="22">
                  <c:v>54.327128571428595</c:v>
                </c:pt>
                <c:pt idx="23">
                  <c:v>60.953072857142892</c:v>
                </c:pt>
                <c:pt idx="24">
                  <c:v>60.756540571428495</c:v>
                </c:pt>
                <c:pt idx="25">
                  <c:v>71.046407571428631</c:v>
                </c:pt>
                <c:pt idx="26">
                  <c:v>73.503060571428591</c:v>
                </c:pt>
                <c:pt idx="27">
                  <c:v>76.787956857142888</c:v>
                </c:pt>
                <c:pt idx="28">
                  <c:v>78.584822999999972</c:v>
                </c:pt>
                <c:pt idx="29">
                  <c:v>74.878786285714398</c:v>
                </c:pt>
                <c:pt idx="30">
                  <c:v>74.345341571428605</c:v>
                </c:pt>
                <c:pt idx="31">
                  <c:v>74.429569714285492</c:v>
                </c:pt>
                <c:pt idx="32">
                  <c:v>69.895290000000102</c:v>
                </c:pt>
                <c:pt idx="33">
                  <c:v>68.365146142856872</c:v>
                </c:pt>
                <c:pt idx="34">
                  <c:v>68.814362714286005</c:v>
                </c:pt>
                <c:pt idx="35">
                  <c:v>78.135606428571407</c:v>
                </c:pt>
                <c:pt idx="36">
                  <c:v>76.408930285714348</c:v>
                </c:pt>
                <c:pt idx="37">
                  <c:v>74.218999571428583</c:v>
                </c:pt>
                <c:pt idx="38">
                  <c:v>72.773083714285747</c:v>
                </c:pt>
                <c:pt idx="39">
                  <c:v>69.993556285714192</c:v>
                </c:pt>
                <c:pt idx="40">
                  <c:v>69.207427142857284</c:v>
                </c:pt>
                <c:pt idx="41">
                  <c:v>68.2949559999999</c:v>
                </c:pt>
                <c:pt idx="42">
                  <c:v>49.554202571428668</c:v>
                </c:pt>
                <c:pt idx="43">
                  <c:v>51.631829142856922</c:v>
                </c:pt>
                <c:pt idx="44">
                  <c:v>50.550901714285537</c:v>
                </c:pt>
                <c:pt idx="45">
                  <c:v>54.874611142857638</c:v>
                </c:pt>
                <c:pt idx="46">
                  <c:v>54.902687142856557</c:v>
                </c:pt>
                <c:pt idx="47">
                  <c:v>54.341166571429021</c:v>
                </c:pt>
                <c:pt idx="48">
                  <c:v>49.020757857142762</c:v>
                </c:pt>
                <c:pt idx="49">
                  <c:v>52.712756428571247</c:v>
                </c:pt>
                <c:pt idx="50">
                  <c:v>51.7581711428574</c:v>
                </c:pt>
                <c:pt idx="51">
                  <c:v>51.070308428571416</c:v>
                </c:pt>
                <c:pt idx="52">
                  <c:v>44.135527714285608</c:v>
                </c:pt>
                <c:pt idx="53">
                  <c:v>41.033125714286079</c:v>
                </c:pt>
                <c:pt idx="54">
                  <c:v>35.137158285714058</c:v>
                </c:pt>
                <c:pt idx="55">
                  <c:v>37.509583285714079</c:v>
                </c:pt>
                <c:pt idx="56">
                  <c:v>35.572336857143391</c:v>
                </c:pt>
                <c:pt idx="57">
                  <c:v>24.959595571428444</c:v>
                </c:pt>
                <c:pt idx="58">
                  <c:v>19.625148714285324</c:v>
                </c:pt>
                <c:pt idx="59">
                  <c:v>20.734152142857447</c:v>
                </c:pt>
                <c:pt idx="60">
                  <c:v>19.091704142856933</c:v>
                </c:pt>
                <c:pt idx="61">
                  <c:v>23.260995285714607</c:v>
                </c:pt>
                <c:pt idx="62">
                  <c:v>23.162729142856669</c:v>
                </c:pt>
                <c:pt idx="63">
                  <c:v>26.630119571428558</c:v>
                </c:pt>
                <c:pt idx="64">
                  <c:v>30.827486857142439</c:v>
                </c:pt>
                <c:pt idx="65">
                  <c:v>31.992642428572189</c:v>
                </c:pt>
                <c:pt idx="66">
                  <c:v>29.971167857142454</c:v>
                </c:pt>
                <c:pt idx="67">
                  <c:v>30.757296857142983</c:v>
                </c:pt>
                <c:pt idx="68">
                  <c:v>27.093374285714553</c:v>
                </c:pt>
                <c:pt idx="69">
                  <c:v>22.236220142856773</c:v>
                </c:pt>
                <c:pt idx="70">
                  <c:v>18.179232857142715</c:v>
                </c:pt>
                <c:pt idx="71">
                  <c:v>19.428616571428783</c:v>
                </c:pt>
                <c:pt idx="72">
                  <c:v>20.144555428571429</c:v>
                </c:pt>
                <c:pt idx="73">
                  <c:v>21.197406714285471</c:v>
                </c:pt>
                <c:pt idx="74">
                  <c:v>21.042988571428786</c:v>
                </c:pt>
                <c:pt idx="75">
                  <c:v>21.16933071428587</c:v>
                </c:pt>
                <c:pt idx="76">
                  <c:v>22.081801857142572</c:v>
                </c:pt>
                <c:pt idx="77">
                  <c:v>22.418714428571484</c:v>
                </c:pt>
                <c:pt idx="78">
                  <c:v>23.036387000000495</c:v>
                </c:pt>
                <c:pt idx="79">
                  <c:v>21.997573714285345</c:v>
                </c:pt>
                <c:pt idx="80">
                  <c:v>21.885269571429426</c:v>
                </c:pt>
                <c:pt idx="81">
                  <c:v>21.829117428570889</c:v>
                </c:pt>
                <c:pt idx="82">
                  <c:v>22.629284571428734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9.9808928934560601</c:v>
                </c:pt>
                <c:pt idx="2">
                  <c:v>10.330767254148848</c:v>
                </c:pt>
                <c:pt idx="3">
                  <c:v>10.693258728681421</c:v>
                </c:pt>
                <c:pt idx="4">
                  <c:v>11.068822128739567</c:v>
                </c:pt>
                <c:pt idx="5">
                  <c:v>11.45792864713486</c:v>
                </c:pt>
                <c:pt idx="6">
                  <c:v>11.861066446813474</c:v>
                </c:pt>
                <c:pt idx="7">
                  <c:v>12.278741270970501</c:v>
                </c:pt>
                <c:pt idx="8">
                  <c:v>12.711477075020641</c:v>
                </c:pt>
                <c:pt idx="9">
                  <c:v>13.159816681202422</c:v>
                </c:pt>
                <c:pt idx="10">
                  <c:v>13.624322456620462</c:v>
                </c:pt>
                <c:pt idx="11">
                  <c:v>14.105577015557994</c:v>
                </c:pt>
                <c:pt idx="12">
                  <c:v>14.604183946921699</c:v>
                </c:pt>
                <c:pt idx="13">
                  <c:v>15.120768567710115</c:v>
                </c:pt>
                <c:pt idx="14">
                  <c:v>15.655978703428572</c:v>
                </c:pt>
                <c:pt idx="15">
                  <c:v>16.210485496405415</c:v>
                </c:pt>
                <c:pt idx="16">
                  <c:v>16.784984242997638</c:v>
                </c:pt>
                <c:pt idx="17">
                  <c:v>17.380195260707929</c:v>
                </c:pt>
                <c:pt idx="18">
                  <c:v>17.996864786271313</c:v>
                </c:pt>
                <c:pt idx="19">
                  <c:v>18.635765905805325</c:v>
                </c:pt>
                <c:pt idx="20">
                  <c:v>19.29769951815604</c:v>
                </c:pt>
                <c:pt idx="21">
                  <c:v>19.98349533261101</c:v>
                </c:pt>
                <c:pt idx="22">
                  <c:v>20.694012902190646</c:v>
                </c:pt>
                <c:pt idx="23">
                  <c:v>21.430142693771277</c:v>
                </c:pt>
                <c:pt idx="24">
                  <c:v>22.19280719633548</c:v>
                </c:pt>
                <c:pt idx="25">
                  <c:v>22.98296206869086</c:v>
                </c:pt>
                <c:pt idx="26">
                  <c:v>23.801597328042917</c:v>
                </c:pt>
                <c:pt idx="27">
                  <c:v>24.649738580855871</c:v>
                </c:pt>
                <c:pt idx="28">
                  <c:v>25.52844829748345</c:v>
                </c:pt>
                <c:pt idx="29">
                  <c:v>26.438827132102382</c:v>
                </c:pt>
                <c:pt idx="30">
                  <c:v>27.382015289533225</c:v>
                </c:pt>
                <c:pt idx="31">
                  <c:v>28.359193940585779</c:v>
                </c:pt>
                <c:pt idx="32">
                  <c:v>29.371586687623271</c:v>
                </c:pt>
                <c:pt idx="33">
                  <c:v>30.420461082094519</c:v>
                </c:pt>
                <c:pt idx="34">
                  <c:v>31.5071301958431</c:v>
                </c:pt>
                <c:pt idx="35">
                  <c:v>32.632954248062546</c:v>
                </c:pt>
                <c:pt idx="36">
                  <c:v>33.799342289828722</c:v>
                </c:pt>
                <c:pt idx="37">
                  <c:v>35.007753948205291</c:v>
                </c:pt>
                <c:pt idx="38">
                  <c:v>36.259701231982767</c:v>
                </c:pt>
                <c:pt idx="39">
                  <c:v>37.556750401181631</c:v>
                </c:pt>
                <c:pt idx="40">
                  <c:v>38.900523902518195</c:v>
                </c:pt>
                <c:pt idx="41">
                  <c:v>40.292702373104511</c:v>
                </c:pt>
                <c:pt idx="42">
                  <c:v>41.735026714728242</c:v>
                </c:pt>
                <c:pt idx="43">
                  <c:v>43.229300241132997</c:v>
                </c:pt>
                <c:pt idx="44">
                  <c:v>44.777390900799787</c:v>
                </c:pt>
                <c:pt idx="45">
                  <c:v>46.381233577809404</c:v>
                </c:pt>
                <c:pt idx="46">
                  <c:v>48.04283247344798</c:v>
                </c:pt>
                <c:pt idx="47">
                  <c:v>49.764263571304042</c:v>
                </c:pt>
                <c:pt idx="48">
                  <c:v>51.547677188691317</c:v>
                </c:pt>
                <c:pt idx="49">
                  <c:v>53.39530061732124</c:v>
                </c:pt>
                <c:pt idx="50">
                  <c:v>55.309440856240599</c:v>
                </c:pt>
                <c:pt idx="51">
                  <c:v>57.292487440144185</c:v>
                </c:pt>
                <c:pt idx="52">
                  <c:v>59.346915366268156</c:v>
                </c:pt>
                <c:pt idx="53">
                  <c:v>61.475288123167779</c:v>
                </c:pt>
                <c:pt idx="54">
                  <c:v>63.680260824785243</c:v>
                </c:pt>
                <c:pt idx="55">
                  <c:v>65.964583453316166</c:v>
                </c:pt>
                <c:pt idx="56">
                  <c:v>68.331104214487354</c:v>
                </c:pt>
                <c:pt idx="57">
                  <c:v>70.782773008968562</c:v>
                </c:pt>
                <c:pt idx="58">
                  <c:v>73.322645023749089</c:v>
                </c:pt>
                <c:pt idx="59">
                  <c:v>75.953884447423505</c:v>
                </c:pt>
                <c:pt idx="60">
                  <c:v>78.679768313443518</c:v>
                </c:pt>
                <c:pt idx="61">
                  <c:v>81.503690475511888</c:v>
                </c:pt>
                <c:pt idx="62">
                  <c:v>84.429165719411216</c:v>
                </c:pt>
                <c:pt idx="63">
                  <c:v>87.459834015680187</c:v>
                </c:pt>
                <c:pt idx="64">
                  <c:v>90.599464917675206</c:v>
                </c:pt>
                <c:pt idx="65">
                  <c:v>93.851962109676066</c:v>
                </c:pt>
                <c:pt idx="66">
                  <c:v>97.221368109822777</c:v>
                </c:pt>
                <c:pt idx="67">
                  <c:v>100.71186913279583</c:v>
                </c:pt>
                <c:pt idx="68">
                  <c:v>104.32780011728291</c:v>
                </c:pt>
                <c:pt idx="69">
                  <c:v>108.07364992340339</c:v>
                </c:pt>
                <c:pt idx="70">
                  <c:v>111.95406670539248</c:v>
                </c:pt>
                <c:pt idx="71">
                  <c:v>115.97386346497996</c:v>
                </c:pt>
                <c:pt idx="72">
                  <c:v>120.1380237910292</c:v>
                </c:pt>
                <c:pt idx="73">
                  <c:v>124.45170779113317</c:v>
                </c:pt>
                <c:pt idx="74">
                  <c:v>128.92025822099933</c:v>
                </c:pt>
                <c:pt idx="75">
                  <c:v>133.54920681758318</c:v>
                </c:pt>
                <c:pt idx="76">
                  <c:v>138.34428084206377</c:v>
                </c:pt>
                <c:pt idx="77">
                  <c:v>143.31140983888085</c:v>
                </c:pt>
                <c:pt idx="78">
                  <c:v>148.45673261718431</c:v>
                </c:pt>
                <c:pt idx="79">
                  <c:v>153.78660446116956</c:v>
                </c:pt>
                <c:pt idx="80">
                  <c:v>159.30760457589398</c:v>
                </c:pt>
                <c:pt idx="81">
                  <c:v>165.02654377529257</c:v>
                </c:pt>
                <c:pt idx="82">
                  <c:v>170.95047241922191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8576"/>
        <c:axId val="492849360"/>
      </c:scatterChart>
      <c:valAx>
        <c:axId val="4928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360"/>
        <c:crosses val="autoZero"/>
        <c:crossBetween val="midCat"/>
      </c:valAx>
      <c:valAx>
        <c:axId val="492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0.39306457142857165</c:v>
                </c:pt>
                <c:pt idx="4">
                  <c:v>0.94054728571428581</c:v>
                </c:pt>
                <c:pt idx="5">
                  <c:v>1.6986001428571431</c:v>
                </c:pt>
                <c:pt idx="6">
                  <c:v>2.4145389999999995</c:v>
                </c:pt>
                <c:pt idx="7">
                  <c:v>3.8043027142857149</c:v>
                </c:pt>
                <c:pt idx="8">
                  <c:v>5.8959674285714287</c:v>
                </c:pt>
                <c:pt idx="9">
                  <c:v>8.9141411428571438</c:v>
                </c:pt>
                <c:pt idx="10">
                  <c:v>13.139584428571428</c:v>
                </c:pt>
                <c:pt idx="11">
                  <c:v>18.853057571428572</c:v>
                </c:pt>
                <c:pt idx="12">
                  <c:v>24.313846428571427</c:v>
                </c:pt>
                <c:pt idx="13">
                  <c:v>34.50544728571429</c:v>
                </c:pt>
                <c:pt idx="14">
                  <c:v>47.251967285714294</c:v>
                </c:pt>
                <c:pt idx="15">
                  <c:v>62.848204857142868</c:v>
                </c:pt>
                <c:pt idx="16">
                  <c:v>81.869718857142857</c:v>
                </c:pt>
                <c:pt idx="17">
                  <c:v>106.14145142857143</c:v>
                </c:pt>
                <c:pt idx="18">
                  <c:v>133.01021728571425</c:v>
                </c:pt>
                <c:pt idx="19">
                  <c:v>168.76504842857142</c:v>
                </c:pt>
                <c:pt idx="20">
                  <c:v>207.49593914285714</c:v>
                </c:pt>
                <c:pt idx="21">
                  <c:v>253.09142057142853</c:v>
                </c:pt>
                <c:pt idx="22">
                  <c:v>307.69930942857144</c:v>
                </c:pt>
                <c:pt idx="23">
                  <c:v>368.93314257142862</c:v>
                </c:pt>
                <c:pt idx="24">
                  <c:v>429.9704434285714</c:v>
                </c:pt>
                <c:pt idx="25">
                  <c:v>501.29761128571431</c:v>
                </c:pt>
                <c:pt idx="26">
                  <c:v>575.08143214285712</c:v>
                </c:pt>
                <c:pt idx="27">
                  <c:v>652.15014928571429</c:v>
                </c:pt>
                <c:pt idx="28">
                  <c:v>731.01573257142854</c:v>
                </c:pt>
                <c:pt idx="29">
                  <c:v>806.17527914285722</c:v>
                </c:pt>
                <c:pt idx="30">
                  <c:v>880.80138100000011</c:v>
                </c:pt>
                <c:pt idx="31">
                  <c:v>955.51171099999988</c:v>
                </c:pt>
                <c:pt idx="32">
                  <c:v>1025.6877612857143</c:v>
                </c:pt>
                <c:pt idx="33">
                  <c:v>1094.3336677142854</c:v>
                </c:pt>
                <c:pt idx="34">
                  <c:v>1163.4287907142857</c:v>
                </c:pt>
                <c:pt idx="35">
                  <c:v>1241.8451574285714</c:v>
                </c:pt>
                <c:pt idx="36">
                  <c:v>1318.534848</c:v>
                </c:pt>
                <c:pt idx="37">
                  <c:v>1393.0346078571429</c:v>
                </c:pt>
                <c:pt idx="38">
                  <c:v>1466.0884518571429</c:v>
                </c:pt>
                <c:pt idx="39">
                  <c:v>1536.3627684285714</c:v>
                </c:pt>
                <c:pt idx="40">
                  <c:v>1605.8509558571429</c:v>
                </c:pt>
                <c:pt idx="41">
                  <c:v>1674.4266721428571</c:v>
                </c:pt>
                <c:pt idx="42">
                  <c:v>1724.2616350000001</c:v>
                </c:pt>
                <c:pt idx="43">
                  <c:v>1776.1742244285713</c:v>
                </c:pt>
                <c:pt idx="44">
                  <c:v>1827.0058864285711</c:v>
                </c:pt>
                <c:pt idx="45">
                  <c:v>1882.161257857143</c:v>
                </c:pt>
                <c:pt idx="46">
                  <c:v>1937.3447052857139</c:v>
                </c:pt>
                <c:pt idx="47">
                  <c:v>1991.9666321428572</c:v>
                </c:pt>
                <c:pt idx="48">
                  <c:v>2041.2681502857142</c:v>
                </c:pt>
                <c:pt idx="49">
                  <c:v>2094.2616669999998</c:v>
                </c:pt>
                <c:pt idx="50">
                  <c:v>2146.3005984285714</c:v>
                </c:pt>
                <c:pt idx="51">
                  <c:v>2197.6516671428571</c:v>
                </c:pt>
                <c:pt idx="52">
                  <c:v>2242.067955142857</c:v>
                </c:pt>
                <c:pt idx="53">
                  <c:v>2283.3818411428574</c:v>
                </c:pt>
                <c:pt idx="54">
                  <c:v>2318.7997597142858</c:v>
                </c:pt>
                <c:pt idx="55">
                  <c:v>2356.5901032857141</c:v>
                </c:pt>
                <c:pt idx="56">
                  <c:v>2392.4432004285718</c:v>
                </c:pt>
                <c:pt idx="57">
                  <c:v>2417.6835562857145</c:v>
                </c:pt>
                <c:pt idx="58">
                  <c:v>2437.5894652857141</c:v>
                </c:pt>
                <c:pt idx="59">
                  <c:v>2458.6043777142859</c:v>
                </c:pt>
                <c:pt idx="60">
                  <c:v>2477.9768421428571</c:v>
                </c:pt>
                <c:pt idx="61">
                  <c:v>2501.518597714286</c:v>
                </c:pt>
                <c:pt idx="62">
                  <c:v>2524.9620871428569</c:v>
                </c:pt>
                <c:pt idx="63">
                  <c:v>2551.8729669999998</c:v>
                </c:pt>
                <c:pt idx="64">
                  <c:v>2582.9812141428565</c:v>
                </c:pt>
                <c:pt idx="65">
                  <c:v>2615.254616857143</c:v>
                </c:pt>
                <c:pt idx="66">
                  <c:v>2645.5065449999997</c:v>
                </c:pt>
                <c:pt idx="67">
                  <c:v>2676.544602142857</c:v>
                </c:pt>
                <c:pt idx="68">
                  <c:v>2703.9187367142858</c:v>
                </c:pt>
                <c:pt idx="69">
                  <c:v>2726.4357171428569</c:v>
                </c:pt>
                <c:pt idx="70">
                  <c:v>2744.8957102857139</c:v>
                </c:pt>
                <c:pt idx="71">
                  <c:v>2764.605087142857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1.1234186530055911E-10</c:v>
                </c:pt>
                <c:pt idx="3">
                  <c:v>2.235389200496557E-6</c:v>
                </c:pt>
                <c:pt idx="4">
                  <c:v>2.6272003791754652E-4</c:v>
                </c:pt>
                <c:pt idx="5">
                  <c:v>5.0636322089043931E-3</c:v>
                </c:pt>
                <c:pt idx="6">
                  <c:v>4.0403735883436279E-2</c:v>
                </c:pt>
                <c:pt idx="7">
                  <c:v>0.19254059094127313</c:v>
                </c:pt>
                <c:pt idx="8">
                  <c:v>0.65605170455550632</c:v>
                </c:pt>
                <c:pt idx="9">
                  <c:v>1.7691126571036662</c:v>
                </c:pt>
                <c:pt idx="10">
                  <c:v>4.0198526822070724</c:v>
                </c:pt>
                <c:pt idx="11">
                  <c:v>8.021361775168355</c:v>
                </c:pt>
                <c:pt idx="12">
                  <c:v>14.463666391166839</c:v>
                </c:pt>
                <c:pt idx="13">
                  <c:v>24.05523157058153</c:v>
                </c:pt>
                <c:pt idx="14">
                  <c:v>37.465608863244732</c:v>
                </c:pt>
                <c:pt idx="15">
                  <c:v>55.277368169624452</c:v>
                </c:pt>
                <c:pt idx="16">
                  <c:v>77.951521735177522</c:v>
                </c:pt>
                <c:pt idx="17">
                  <c:v>105.80740164759364</c:v>
                </c:pt>
                <c:pt idx="18">
                  <c:v>139.01576274348432</c:v>
                </c:pt>
                <c:pt idx="19">
                  <c:v>177.60269420264316</c:v>
                </c:pt>
                <c:pt idx="20">
                  <c:v>221.461501057361</c:v>
                </c:pt>
                <c:pt idx="21">
                  <c:v>270.36979847413664</c:v>
                </c:pt>
                <c:pt idx="22">
                  <c:v>324.00942412693519</c:v>
                </c:pt>
                <c:pt idx="23">
                  <c:v>381.98725505718346</c:v>
                </c:pt>
                <c:pt idx="24">
                  <c:v>443.85551033013678</c:v>
                </c:pt>
                <c:pt idx="25">
                  <c:v>509.13057006712882</c:v>
                </c:pt>
                <c:pt idx="26">
                  <c:v>577.30971741301687</c:v>
                </c:pt>
                <c:pt idx="27">
                  <c:v>647.88550537851961</c:v>
                </c:pt>
                <c:pt idx="28">
                  <c:v>720.35766967440827</c:v>
                </c:pt>
                <c:pt idx="29">
                  <c:v>794.24266181090422</c:v>
                </c:pt>
                <c:pt idx="30">
                  <c:v>869.08097608489788</c:v>
                </c:pt>
                <c:pt idx="31">
                  <c:v>944.44250167933956</c:v>
                </c:pt>
                <c:pt idx="32">
                  <c:v>1019.9301577305711</c:v>
                </c:pt>
                <c:pt idx="33">
                  <c:v>1095.1820739146578</c:v>
                </c:pt>
                <c:pt idx="34">
                  <c:v>1169.8725690859719</c:v>
                </c:pt>
                <c:pt idx="35">
                  <c:v>1243.7121613233194</c:v>
                </c:pt>
                <c:pt idx="36">
                  <c:v>1316.4468185186888</c:v>
                </c:pt>
                <c:pt idx="37">
                  <c:v>1387.8566323245846</c:v>
                </c:pt>
                <c:pt idx="38">
                  <c:v>1457.7540718754121</c:v>
                </c:pt>
                <c:pt idx="39">
                  <c:v>1525.9819485270591</c:v>
                </c:pt>
                <c:pt idx="40">
                  <c:v>1592.4111997031032</c:v>
                </c:pt>
                <c:pt idx="41">
                  <c:v>1656.9385792053213</c:v>
                </c:pt>
                <c:pt idx="42">
                  <c:v>1719.4843231872642</c:v>
                </c:pt>
                <c:pt idx="43">
                  <c:v>1779.9898453741503</c:v>
                </c:pt>
                <c:pt idx="44">
                  <c:v>1838.4155019010016</c:v>
                </c:pt>
                <c:pt idx="45">
                  <c:v>1894.7384551304808</c:v>
                </c:pt>
                <c:pt idx="46">
                  <c:v>1948.9506567677806</c:v>
                </c:pt>
                <c:pt idx="47">
                  <c:v>2001.0569632688012</c:v>
                </c:pt>
                <c:pt idx="48">
                  <c:v>2051.0733907022086</c:v>
                </c:pt>
                <c:pt idx="49">
                  <c:v>2099.0255116530839</c:v>
                </c:pt>
                <c:pt idx="50">
                  <c:v>2144.9469932428792</c:v>
                </c:pt>
                <c:pt idx="51">
                  <c:v>2188.8782727064831</c:v>
                </c:pt>
                <c:pt idx="52">
                  <c:v>2230.8653650540473</c:v>
                </c:pt>
                <c:pt idx="53">
                  <c:v>2270.9587960161539</c:v>
                </c:pt>
                <c:pt idx="54">
                  <c:v>2309.2126526094385</c:v>
                </c:pt>
                <c:pt idx="55">
                  <c:v>2345.6837431676818</c:v>
                </c:pt>
                <c:pt idx="56">
                  <c:v>2380.4308584787032</c:v>
                </c:pt>
                <c:pt idx="57">
                  <c:v>2413.5141256823604</c:v>
                </c:pt>
                <c:pt idx="58">
                  <c:v>2444.9944467641171</c:v>
                </c:pt>
                <c:pt idx="59">
                  <c:v>2474.9330137769603</c:v>
                </c:pt>
                <c:pt idx="60">
                  <c:v>2503.3908933058051</c:v>
                </c:pt>
                <c:pt idx="61">
                  <c:v>2530.4286731242037</c:v>
                </c:pt>
                <c:pt idx="62">
                  <c:v>2556.106164460582</c:v>
                </c:pt>
                <c:pt idx="63">
                  <c:v>2580.4821537729672</c:v>
                </c:pt>
                <c:pt idx="64">
                  <c:v>2603.6141984138658</c:v>
                </c:pt>
                <c:pt idx="65">
                  <c:v>2625.5584610407514</c:v>
                </c:pt>
                <c:pt idx="66">
                  <c:v>2646.3695780852677</c:v>
                </c:pt>
                <c:pt idx="67">
                  <c:v>2666.1005580307565</c:v>
                </c:pt>
                <c:pt idx="68">
                  <c:v>2684.8027056597457</c:v>
                </c:pt>
                <c:pt idx="69">
                  <c:v>2702.525568818623</c:v>
                </c:pt>
                <c:pt idx="70">
                  <c:v>2719.3169046049429</c:v>
                </c:pt>
                <c:pt idx="71">
                  <c:v>2735.2226622135158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1320"/>
        <c:axId val="492847792"/>
      </c:scatterChart>
      <c:valAx>
        <c:axId val="4928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valAx>
        <c:axId val="492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0.280760286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-2.8075999999999657E-2</c:v>
                </c:pt>
                <c:pt idx="4">
                  <c:v>0.12634214285714285</c:v>
                </c:pt>
                <c:pt idx="5">
                  <c:v>0.336912285714286</c:v>
                </c:pt>
                <c:pt idx="6">
                  <c:v>0.29479828571428535</c:v>
                </c:pt>
                <c:pt idx="7">
                  <c:v>0.96862314285714401</c:v>
                </c:pt>
                <c:pt idx="8">
                  <c:v>1.6705241428571425</c:v>
                </c:pt>
                <c:pt idx="9">
                  <c:v>2.5970331428571427</c:v>
                </c:pt>
                <c:pt idx="10">
                  <c:v>3.8043027142857131</c:v>
                </c:pt>
                <c:pt idx="11">
                  <c:v>5.2923325714285738</c:v>
                </c:pt>
                <c:pt idx="12">
                  <c:v>5.0396482857142839</c:v>
                </c:pt>
                <c:pt idx="13">
                  <c:v>9.7704602857142877</c:v>
                </c:pt>
                <c:pt idx="14">
                  <c:v>12.325379428571432</c:v>
                </c:pt>
                <c:pt idx="15">
                  <c:v>15.175097000000003</c:v>
                </c:pt>
                <c:pt idx="16">
                  <c:v>18.60037342857142</c:v>
                </c:pt>
                <c:pt idx="17">
                  <c:v>23.850592000000002</c:v>
                </c:pt>
                <c:pt idx="18">
                  <c:v>26.447625285714263</c:v>
                </c:pt>
                <c:pt idx="19">
                  <c:v>35.333690571428598</c:v>
                </c:pt>
                <c:pt idx="20">
                  <c:v>38.309750142857148</c:v>
                </c:pt>
                <c:pt idx="21">
                  <c:v>45.174340857142816</c:v>
                </c:pt>
                <c:pt idx="22">
                  <c:v>54.186748285714309</c:v>
                </c:pt>
                <c:pt idx="23">
                  <c:v>60.812692571428606</c:v>
                </c:pt>
                <c:pt idx="24">
                  <c:v>60.616160285714209</c:v>
                </c:pt>
                <c:pt idx="25">
                  <c:v>70.906027285714345</c:v>
                </c:pt>
                <c:pt idx="26">
                  <c:v>73.362680285714305</c:v>
                </c:pt>
                <c:pt idx="27">
                  <c:v>76.647576571428601</c:v>
                </c:pt>
                <c:pt idx="28">
                  <c:v>78.444442714285685</c:v>
                </c:pt>
                <c:pt idx="29">
                  <c:v>74.738406000000111</c:v>
                </c:pt>
                <c:pt idx="30">
                  <c:v>74.204961285714319</c:v>
                </c:pt>
                <c:pt idx="31">
                  <c:v>74.289189428571206</c:v>
                </c:pt>
                <c:pt idx="32">
                  <c:v>69.754909714285816</c:v>
                </c:pt>
                <c:pt idx="33">
                  <c:v>68.224765857142586</c:v>
                </c:pt>
                <c:pt idx="34">
                  <c:v>68.673982428571719</c:v>
                </c:pt>
                <c:pt idx="35">
                  <c:v>77.995226142857121</c:v>
                </c:pt>
                <c:pt idx="36">
                  <c:v>76.268550000000062</c:v>
                </c:pt>
                <c:pt idx="37">
                  <c:v>74.078619285714296</c:v>
                </c:pt>
                <c:pt idx="38">
                  <c:v>72.63270342857146</c:v>
                </c:pt>
                <c:pt idx="39">
                  <c:v>69.853175999999905</c:v>
                </c:pt>
                <c:pt idx="40">
                  <c:v>69.067046857142998</c:v>
                </c:pt>
                <c:pt idx="41">
                  <c:v>68.154575714285613</c:v>
                </c:pt>
                <c:pt idx="42">
                  <c:v>49.413822285714382</c:v>
                </c:pt>
                <c:pt idx="43">
                  <c:v>51.491448857142636</c:v>
                </c:pt>
                <c:pt idx="44">
                  <c:v>50.410521428571251</c:v>
                </c:pt>
                <c:pt idx="45">
                  <c:v>54.734230857143352</c:v>
                </c:pt>
                <c:pt idx="46">
                  <c:v>54.762306857142271</c:v>
                </c:pt>
                <c:pt idx="47">
                  <c:v>54.200786285714734</c:v>
                </c:pt>
                <c:pt idx="48">
                  <c:v>48.880377571428475</c:v>
                </c:pt>
                <c:pt idx="49">
                  <c:v>52.57237614285696</c:v>
                </c:pt>
                <c:pt idx="50">
                  <c:v>51.617790857143113</c:v>
                </c:pt>
                <c:pt idx="51">
                  <c:v>50.929928142857129</c:v>
                </c:pt>
                <c:pt idx="52">
                  <c:v>43.995147428571322</c:v>
                </c:pt>
                <c:pt idx="53">
                  <c:v>40.892745428571793</c:v>
                </c:pt>
                <c:pt idx="54">
                  <c:v>34.996777999999772</c:v>
                </c:pt>
                <c:pt idx="55">
                  <c:v>37.369202999999793</c:v>
                </c:pt>
                <c:pt idx="56">
                  <c:v>35.431956571429104</c:v>
                </c:pt>
                <c:pt idx="57">
                  <c:v>24.819215285714161</c:v>
                </c:pt>
                <c:pt idx="58">
                  <c:v>19.484768428571041</c:v>
                </c:pt>
                <c:pt idx="59">
                  <c:v>20.593771857143164</c:v>
                </c:pt>
                <c:pt idx="60">
                  <c:v>18.951323857142651</c:v>
                </c:pt>
                <c:pt idx="61">
                  <c:v>23.120615000000324</c:v>
                </c:pt>
                <c:pt idx="62">
                  <c:v>23.022348857142386</c:v>
                </c:pt>
                <c:pt idx="63">
                  <c:v>26.489739285714275</c:v>
                </c:pt>
                <c:pt idx="64">
                  <c:v>30.687106571428156</c:v>
                </c:pt>
                <c:pt idx="65">
                  <c:v>31.852262142857906</c:v>
                </c:pt>
                <c:pt idx="66">
                  <c:v>29.830787571428171</c:v>
                </c:pt>
                <c:pt idx="67">
                  <c:v>30.6169165714287</c:v>
                </c:pt>
                <c:pt idx="68">
                  <c:v>26.95299400000027</c:v>
                </c:pt>
                <c:pt idx="69">
                  <c:v>22.09583985714249</c:v>
                </c:pt>
                <c:pt idx="70">
                  <c:v>18.038852571428432</c:v>
                </c:pt>
                <c:pt idx="71">
                  <c:v>19.2882362857145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1.1234186530055911E-10</c:v>
                </c:pt>
                <c:pt idx="3">
                  <c:v>2.2352768586312565E-6</c:v>
                </c:pt>
                <c:pt idx="4">
                  <c:v>2.6048464871704998E-4</c:v>
                </c:pt>
                <c:pt idx="5">
                  <c:v>4.8009121709868463E-3</c:v>
                </c:pt>
                <c:pt idx="6">
                  <c:v>3.5340103674531886E-2</c:v>
                </c:pt>
                <c:pt idx="7">
                  <c:v>0.15213685505783683</c:v>
                </c:pt>
                <c:pt idx="8">
                  <c:v>0.46351111361423319</c:v>
                </c:pt>
                <c:pt idx="9">
                  <c:v>1.1130609525481598</c:v>
                </c:pt>
                <c:pt idx="10">
                  <c:v>2.2507400251034064</c:v>
                </c:pt>
                <c:pt idx="11">
                  <c:v>4.0015090929612835</c:v>
                </c:pt>
                <c:pt idx="12">
                  <c:v>6.4423046159984851</c:v>
                </c:pt>
                <c:pt idx="13">
                  <c:v>9.5915651794146903</c:v>
                </c:pt>
                <c:pt idx="14">
                  <c:v>13.410377292663204</c:v>
                </c:pt>
                <c:pt idx="15">
                  <c:v>17.81175930637972</c:v>
                </c:pt>
                <c:pt idx="16">
                  <c:v>22.674153565553066</c:v>
                </c:pt>
                <c:pt idx="17">
                  <c:v>27.855879912416118</c:v>
                </c:pt>
                <c:pt idx="18">
                  <c:v>33.208361095890687</c:v>
                </c:pt>
                <c:pt idx="19">
                  <c:v>38.586931459158855</c:v>
                </c:pt>
                <c:pt idx="20">
                  <c:v>43.858806854717848</c:v>
                </c:pt>
                <c:pt idx="21">
                  <c:v>48.908297416775618</c:v>
                </c:pt>
                <c:pt idx="22">
                  <c:v>53.639625652798529</c:v>
                </c:pt>
                <c:pt idx="23">
                  <c:v>57.977830930248246</c:v>
                </c:pt>
                <c:pt idx="24">
                  <c:v>61.868255272953341</c:v>
                </c:pt>
                <c:pt idx="25">
                  <c:v>65.275059736992063</c:v>
                </c:pt>
                <c:pt idx="26">
                  <c:v>68.179147345888055</c:v>
                </c:pt>
                <c:pt idx="27">
                  <c:v>70.575787965502784</c:v>
                </c:pt>
                <c:pt idx="28">
                  <c:v>72.472164295888632</c:v>
                </c:pt>
                <c:pt idx="29">
                  <c:v>73.884992136495924</c:v>
                </c:pt>
                <c:pt idx="30">
                  <c:v>74.838314273993618</c:v>
                </c:pt>
                <c:pt idx="31">
                  <c:v>75.361525594441616</c:v>
                </c:pt>
                <c:pt idx="32">
                  <c:v>75.487656051231539</c:v>
                </c:pt>
                <c:pt idx="33">
                  <c:v>75.251916184086809</c:v>
                </c:pt>
                <c:pt idx="34">
                  <c:v>74.690495171314069</c:v>
                </c:pt>
                <c:pt idx="35">
                  <c:v>73.83959223734746</c:v>
                </c:pt>
                <c:pt idx="36">
                  <c:v>72.734657195369479</c:v>
                </c:pt>
                <c:pt idx="37">
                  <c:v>71.409813805895752</c:v>
                </c:pt>
                <c:pt idx="38">
                  <c:v>69.897439550827542</c:v>
                </c:pt>
                <c:pt idx="39">
                  <c:v>68.22787665164698</c:v>
                </c:pt>
                <c:pt idx="40">
                  <c:v>66.429251176044133</c:v>
                </c:pt>
                <c:pt idx="41">
                  <c:v>64.527379502218196</c:v>
                </c:pt>
                <c:pt idx="42">
                  <c:v>62.545743981942877</c:v>
                </c:pt>
                <c:pt idx="43">
                  <c:v>60.505522186886196</c:v>
                </c:pt>
                <c:pt idx="44">
                  <c:v>58.425656526851363</c:v>
                </c:pt>
                <c:pt idx="45">
                  <c:v>56.322953229479204</c:v>
                </c:pt>
                <c:pt idx="46">
                  <c:v>54.212201637299827</c:v>
                </c:pt>
                <c:pt idx="47">
                  <c:v>52.106306501020626</c:v>
                </c:pt>
                <c:pt idx="48">
                  <c:v>50.016427433407323</c:v>
                </c:pt>
                <c:pt idx="49">
                  <c:v>47.952120950875262</c:v>
                </c:pt>
                <c:pt idx="50">
                  <c:v>45.921481589795256</c:v>
                </c:pt>
                <c:pt idx="51">
                  <c:v>43.931279463604049</c:v>
                </c:pt>
                <c:pt idx="52">
                  <c:v>41.987092347564158</c:v>
                </c:pt>
                <c:pt idx="53">
                  <c:v>40.093430962106623</c:v>
                </c:pt>
                <c:pt idx="54">
                  <c:v>38.253856593284738</c:v>
                </c:pt>
                <c:pt idx="55">
                  <c:v>36.471090558243482</c:v>
                </c:pt>
                <c:pt idx="56">
                  <c:v>34.747115311021162</c:v>
                </c:pt>
                <c:pt idx="57">
                  <c:v>33.08326720365703</c:v>
                </c:pt>
                <c:pt idx="58">
                  <c:v>31.480321081756973</c:v>
                </c:pt>
                <c:pt idx="59">
                  <c:v>29.938567012843151</c:v>
                </c:pt>
                <c:pt idx="60">
                  <c:v>28.457879528845023</c:v>
                </c:pt>
                <c:pt idx="61">
                  <c:v>27.037779818398569</c:v>
                </c:pt>
                <c:pt idx="62">
                  <c:v>25.677491336378534</c:v>
                </c:pt>
                <c:pt idx="63">
                  <c:v>24.375989312385247</c:v>
                </c:pt>
                <c:pt idx="64">
                  <c:v>23.13204464089862</c:v>
                </c:pt>
                <c:pt idx="65">
                  <c:v>21.944262626885475</c:v>
                </c:pt>
                <c:pt idx="66">
                  <c:v>20.811117044516191</c:v>
                </c:pt>
                <c:pt idx="67">
                  <c:v>19.730979945488787</c:v>
                </c:pt>
                <c:pt idx="68">
                  <c:v>18.70214762898906</c:v>
                </c:pt>
                <c:pt idx="69">
                  <c:v>17.722863158877136</c:v>
                </c:pt>
                <c:pt idx="70">
                  <c:v>16.79133578631993</c:v>
                </c:pt>
                <c:pt idx="71">
                  <c:v>15.905757608572699</c:v>
                </c:pt>
                <c:pt idx="73">
                  <c:v>75.487656051231539</c:v>
                </c:pt>
                <c:pt idx="74">
                  <c:v>50.325104034154357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080"/>
        <c:axId val="251648472"/>
      </c:scatterChart>
      <c:valAx>
        <c:axId val="251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valAx>
        <c:axId val="2516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0.42114057142857131</c:v>
                </c:pt>
                <c:pt idx="3">
                  <c:v>0.81420514285714296</c:v>
                </c:pt>
                <c:pt idx="4">
                  <c:v>1.361687857142857</c:v>
                </c:pt>
                <c:pt idx="5">
                  <c:v>2.1197407142857143</c:v>
                </c:pt>
                <c:pt idx="6">
                  <c:v>2.835679571428571</c:v>
                </c:pt>
                <c:pt idx="7">
                  <c:v>4.2254432857142863</c:v>
                </c:pt>
                <c:pt idx="8">
                  <c:v>6.3171080000000002</c:v>
                </c:pt>
                <c:pt idx="9">
                  <c:v>9.3352817142857152</c:v>
                </c:pt>
                <c:pt idx="10">
                  <c:v>13.560725</c:v>
                </c:pt>
                <c:pt idx="11">
                  <c:v>19.274198142857145</c:v>
                </c:pt>
                <c:pt idx="12">
                  <c:v>24.734987</c:v>
                </c:pt>
                <c:pt idx="13">
                  <c:v>34.926587857142856</c:v>
                </c:pt>
                <c:pt idx="14">
                  <c:v>47.67310785714286</c:v>
                </c:pt>
                <c:pt idx="15">
                  <c:v>63.269345428571434</c:v>
                </c:pt>
                <c:pt idx="16">
                  <c:v>82.290859428571423</c:v>
                </c:pt>
                <c:pt idx="17">
                  <c:v>106.562592</c:v>
                </c:pt>
                <c:pt idx="18">
                  <c:v>133.43135785714284</c:v>
                </c:pt>
                <c:pt idx="19">
                  <c:v>169.18618900000001</c:v>
                </c:pt>
                <c:pt idx="20">
                  <c:v>207.91707971428573</c:v>
                </c:pt>
                <c:pt idx="21">
                  <c:v>253.51256114285712</c:v>
                </c:pt>
                <c:pt idx="22">
                  <c:v>308.12045000000001</c:v>
                </c:pt>
                <c:pt idx="23">
                  <c:v>369.35428314285718</c:v>
                </c:pt>
                <c:pt idx="24">
                  <c:v>430.39158399999997</c:v>
                </c:pt>
                <c:pt idx="25">
                  <c:v>501.71875185714288</c:v>
                </c:pt>
                <c:pt idx="26">
                  <c:v>575.50257271428575</c:v>
                </c:pt>
                <c:pt idx="27">
                  <c:v>652.57128985714292</c:v>
                </c:pt>
                <c:pt idx="28">
                  <c:v>731.43687314285717</c:v>
                </c:pt>
                <c:pt idx="29">
                  <c:v>806.59641971428584</c:v>
                </c:pt>
                <c:pt idx="30">
                  <c:v>881.22252157142873</c:v>
                </c:pt>
                <c:pt idx="31">
                  <c:v>955.9328515714285</c:v>
                </c:pt>
                <c:pt idx="32">
                  <c:v>1026.1089018571429</c:v>
                </c:pt>
                <c:pt idx="33">
                  <c:v>1094.754808285714</c:v>
                </c:pt>
                <c:pt idx="34">
                  <c:v>1163.8499312857143</c:v>
                </c:pt>
                <c:pt idx="35">
                  <c:v>1242.266298</c:v>
                </c:pt>
                <c:pt idx="36">
                  <c:v>1318.9559885714286</c:v>
                </c:pt>
                <c:pt idx="37">
                  <c:v>1393.4557484285715</c:v>
                </c:pt>
                <c:pt idx="38">
                  <c:v>1466.5095924285715</c:v>
                </c:pt>
                <c:pt idx="39">
                  <c:v>1536.783909</c:v>
                </c:pt>
                <c:pt idx="40">
                  <c:v>1606.2720964285716</c:v>
                </c:pt>
                <c:pt idx="41">
                  <c:v>1674.8478127142857</c:v>
                </c:pt>
                <c:pt idx="42">
                  <c:v>1724.6827755714287</c:v>
                </c:pt>
                <c:pt idx="43">
                  <c:v>1776.5953649999999</c:v>
                </c:pt>
                <c:pt idx="44">
                  <c:v>1827.4270269999997</c:v>
                </c:pt>
                <c:pt idx="45">
                  <c:v>1882.5823984285717</c:v>
                </c:pt>
                <c:pt idx="46">
                  <c:v>1937.7658458571425</c:v>
                </c:pt>
                <c:pt idx="47">
                  <c:v>1992.3877727142858</c:v>
                </c:pt>
                <c:pt idx="48">
                  <c:v>2041.6892908571429</c:v>
                </c:pt>
                <c:pt idx="49">
                  <c:v>2094.6828075714284</c:v>
                </c:pt>
                <c:pt idx="50">
                  <c:v>2146.7217390000001</c:v>
                </c:pt>
                <c:pt idx="51">
                  <c:v>2198.0728077142858</c:v>
                </c:pt>
                <c:pt idx="52">
                  <c:v>2242.4890957142857</c:v>
                </c:pt>
                <c:pt idx="53">
                  <c:v>2283.802981714286</c:v>
                </c:pt>
                <c:pt idx="54">
                  <c:v>2319.2209002857144</c:v>
                </c:pt>
                <c:pt idx="55">
                  <c:v>2357.0112438571427</c:v>
                </c:pt>
                <c:pt idx="56">
                  <c:v>2392.8643410000004</c:v>
                </c:pt>
                <c:pt idx="57">
                  <c:v>2418.1046968571432</c:v>
                </c:pt>
                <c:pt idx="58">
                  <c:v>2438.0106058571428</c:v>
                </c:pt>
                <c:pt idx="59">
                  <c:v>2459.0255182857145</c:v>
                </c:pt>
                <c:pt idx="60">
                  <c:v>2478.3979827142857</c:v>
                </c:pt>
                <c:pt idx="61">
                  <c:v>2501.9397382857146</c:v>
                </c:pt>
                <c:pt idx="62">
                  <c:v>2525.3832277142856</c:v>
                </c:pt>
                <c:pt idx="63">
                  <c:v>2552.2941075714284</c:v>
                </c:pt>
                <c:pt idx="64">
                  <c:v>2583.4023547142851</c:v>
                </c:pt>
                <c:pt idx="65">
                  <c:v>2615.6757574285716</c:v>
                </c:pt>
                <c:pt idx="66">
                  <c:v>2645.9276855714284</c:v>
                </c:pt>
                <c:pt idx="67">
                  <c:v>2676.9657427142856</c:v>
                </c:pt>
                <c:pt idx="68">
                  <c:v>2704.3398772857145</c:v>
                </c:pt>
                <c:pt idx="69">
                  <c:v>2726.8568577142855</c:v>
                </c:pt>
                <c:pt idx="70">
                  <c:v>2745.3168508571425</c:v>
                </c:pt>
                <c:pt idx="71">
                  <c:v>2765.0262277142856</c:v>
                </c:pt>
                <c:pt idx="72">
                  <c:v>2785.4515434285713</c:v>
                </c:pt>
                <c:pt idx="73">
                  <c:v>2806.9297104285711</c:v>
                </c:pt>
                <c:pt idx="74">
                  <c:v>2828.2534592857141</c:v>
                </c:pt>
                <c:pt idx="75">
                  <c:v>2849.7035502857143</c:v>
                </c:pt>
                <c:pt idx="76">
                  <c:v>2872.0661124285712</c:v>
                </c:pt>
                <c:pt idx="77">
                  <c:v>2894.7655871428569</c:v>
                </c:pt>
                <c:pt idx="78">
                  <c:v>2918.0827344285717</c:v>
                </c:pt>
                <c:pt idx="79">
                  <c:v>2940.3610684285713</c:v>
                </c:pt>
                <c:pt idx="80">
                  <c:v>2962.5270982857151</c:v>
                </c:pt>
                <c:pt idx="81">
                  <c:v>2984.6369760000002</c:v>
                </c:pt>
                <c:pt idx="82">
                  <c:v>3007.5470208571433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3.9273736399620933</c:v>
                </c:pt>
                <c:pt idx="3">
                  <c:v>8.4798975441222169</c:v>
                </c:pt>
                <c:pt idx="4">
                  <c:v>13.731743954617485</c:v>
                </c:pt>
                <c:pt idx="5">
                  <c:v>19.761247661572952</c:v>
                </c:pt>
                <c:pt idx="6">
                  <c:v>26.650322206711387</c:v>
                </c:pt>
                <c:pt idx="7">
                  <c:v>34.483716184174163</c:v>
                </c:pt>
                <c:pt idx="8">
                  <c:v>43.348105533177439</c:v>
                </c:pt>
                <c:pt idx="9">
                  <c:v>53.331022172501648</c:v>
                </c:pt>
                <c:pt idx="10">
                  <c:v>64.519624390729547</c:v>
                </c:pt>
                <c:pt idx="11">
                  <c:v>76.999319955138503</c:v>
                </c:pt>
                <c:pt idx="12">
                  <c:v>90.852258774003616</c:v>
                </c:pt>
                <c:pt idx="13">
                  <c:v>106.15571794398669</c:v>
                </c:pt>
                <c:pt idx="14">
                  <c:v>122.98040790844811</c:v>
                </c:pt>
                <c:pt idx="15">
                  <c:v>141.38873399397443</c:v>
                </c:pt>
                <c:pt idx="16">
                  <c:v>161.43305251914558</c:v>
                </c:pt>
                <c:pt idx="17">
                  <c:v>183.15396471934488</c:v>
                </c:pt>
                <c:pt idx="18">
                  <c:v>206.57869465493624</c:v>
                </c:pt>
                <c:pt idx="19">
                  <c:v>231.71959884477565</c:v>
                </c:pt>
                <c:pt idx="20">
                  <c:v>258.57285541046008</c:v>
                </c:pt>
                <c:pt idx="21">
                  <c:v>287.11737889957072</c:v>
                </c:pt>
                <c:pt idx="22">
                  <c:v>317.3140036128417</c:v>
                </c:pt>
                <c:pt idx="23">
                  <c:v>349.10497319710436</c:v>
                </c:pt>
                <c:pt idx="24">
                  <c:v>382.4137675664025</c:v>
                </c:pt>
                <c:pt idx="25">
                  <c:v>417.14529003928243</c:v>
                </c:pt>
                <c:pt idx="26">
                  <c:v>453.18642816739282</c:v>
                </c:pt>
                <c:pt idx="27">
                  <c:v>490.40699138336674</c:v>
                </c:pt>
                <c:pt idx="28">
                  <c:v>528.6610176750836</c:v>
                </c:pt>
                <c:pt idx="29">
                  <c:v>567.78843040086599</c:v>
                </c:pt>
                <c:pt idx="30">
                  <c:v>607.61701552163186</c:v>
                </c:pt>
                <c:pt idx="31">
                  <c:v>647.9646793709926</c:v>
                </c:pt>
                <c:pt idx="32">
                  <c:v>688.64193802538637</c:v>
                </c:pt>
                <c:pt idx="33">
                  <c:v>729.45458174886301</c:v>
                </c:pt>
                <c:pt idx="34">
                  <c:v>770.20645219012692</c:v>
                </c:pt>
                <c:pt idx="35">
                  <c:v>810.7022662492808</c:v>
                </c:pt>
                <c:pt idx="36">
                  <c:v>850.75041896936671</c:v>
                </c:pt>
                <c:pt idx="37">
                  <c:v>890.16569851040947</c:v>
                </c:pt>
                <c:pt idx="38">
                  <c:v>928.7718492010149</c:v>
                </c:pt>
                <c:pt idx="39">
                  <c:v>966.4039237086954</c:v>
                </c:pt>
                <c:pt idx="40">
                  <c:v>1002.9103723098306</c:v>
                </c:pt>
                <c:pt idx="41">
                  <c:v>1038.1548257804027</c:v>
                </c:pt>
                <c:pt idx="42">
                  <c:v>1072.017538213375</c:v>
                </c:pt>
                <c:pt idx="43">
                  <c:v>1104.3964666970446</c:v>
                </c:pt>
                <c:pt idx="44">
                  <c:v>1135.2079758353648</c:v>
                </c:pt>
                <c:pt idx="45">
                  <c:v>1164.3871661265705</c:v>
                </c:pt>
                <c:pt idx="46">
                  <c:v>1191.8878358271679</c:v>
                </c:pt>
                <c:pt idx="47">
                  <c:v>1217.6820957361654</c:v>
                </c:pt>
                <c:pt idx="48">
                  <c:v>1241.7596650121263</c:v>
                </c:pt>
                <c:pt idx="49">
                  <c:v>1264.126883419892</c:v>
                </c:pt>
                <c:pt idx="50">
                  <c:v>1284.8054811040363</c:v>
                </c:pt>
                <c:pt idx="51">
                  <c:v>1303.8311509891228</c:v>
                </c:pt>
                <c:pt idx="52">
                  <c:v>1321.2519711772511</c:v>
                </c:pt>
                <c:pt idx="53">
                  <c:v>1337.1267252902205</c:v>
                </c:pt>
                <c:pt idx="54">
                  <c:v>1351.523167693128</c:v>
                </c:pt>
                <c:pt idx="55">
                  <c:v>1364.5162781019385</c:v>
                </c:pt>
                <c:pt idx="56">
                  <c:v>1376.1865464283712</c:v>
                </c:pt>
                <c:pt idx="57">
                  <c:v>1386.6183240921061</c:v>
                </c:pt>
                <c:pt idx="58">
                  <c:v>1395.8982726917445</c:v>
                </c:pt>
                <c:pt idx="59">
                  <c:v>1404.1139351357263</c:v>
                </c:pt>
                <c:pt idx="60">
                  <c:v>1411.3524483483563</c:v>
                </c:pt>
                <c:pt idx="61">
                  <c:v>1417.6994107215312</c:v>
                </c:pt>
                <c:pt idx="62">
                  <c:v>1423.237911789678</c:v>
                </c:pt>
                <c:pt idx="63">
                  <c:v>1428.0477263401178</c:v>
                </c:pt>
                <c:pt idx="64">
                  <c:v>1432.2046704719432</c:v>
                </c:pt>
                <c:pt idx="65">
                  <c:v>1435.780113082503</c:v>
                </c:pt>
                <c:pt idx="66">
                  <c:v>1438.8406329514683</c:v>
                </c:pt>
                <c:pt idx="67">
                  <c:v>1441.4478090311959</c:v>
                </c:pt>
                <c:pt idx="68">
                  <c:v>1443.6581297286602</c:v>
                </c:pt>
                <c:pt idx="69">
                  <c:v>1445.523005840422</c:v>
                </c:pt>
                <c:pt idx="70">
                  <c:v>1447.0888713173119</c:v>
                </c:pt>
                <c:pt idx="71">
                  <c:v>1448.3973561124722</c:v>
                </c:pt>
                <c:pt idx="72">
                  <c:v>1449.4855159171548</c:v>
                </c:pt>
                <c:pt idx="73">
                  <c:v>1450.3861045200247</c:v>
                </c:pt>
                <c:pt idx="74">
                  <c:v>1451.1278757441062</c:v>
                </c:pt>
                <c:pt idx="75">
                  <c:v>1451.7359033312644</c:v>
                </c:pt>
                <c:pt idx="76">
                  <c:v>1452.2319086746124</c:v>
                </c:pt>
                <c:pt idx="77">
                  <c:v>1452.6345878714303</c:v>
                </c:pt>
                <c:pt idx="78">
                  <c:v>1452.9599311210654</c:v>
                </c:pt>
                <c:pt idx="79">
                  <c:v>1453.2215289736807</c:v>
                </c:pt>
                <c:pt idx="80">
                  <c:v>1453.4308613082862</c:v>
                </c:pt>
                <c:pt idx="81">
                  <c:v>1453.5975661552709</c:v>
                </c:pt>
                <c:pt idx="82">
                  <c:v>1453.7296865630285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50040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0.14038028571428551</c:v>
                </c:pt>
                <c:pt idx="3">
                  <c:v>0.11230428571428586</c:v>
                </c:pt>
                <c:pt idx="4">
                  <c:v>0.26672242857142836</c:v>
                </c:pt>
                <c:pt idx="5">
                  <c:v>0.47729257142857151</c:v>
                </c:pt>
                <c:pt idx="6">
                  <c:v>0.43517857142857086</c:v>
                </c:pt>
                <c:pt idx="7">
                  <c:v>1.1090034285714294</c:v>
                </c:pt>
                <c:pt idx="8">
                  <c:v>1.810904428571428</c:v>
                </c:pt>
                <c:pt idx="9">
                  <c:v>2.7374134285714282</c:v>
                </c:pt>
                <c:pt idx="10">
                  <c:v>3.9446829999999986</c:v>
                </c:pt>
                <c:pt idx="11">
                  <c:v>5.4327128571428593</c:v>
                </c:pt>
                <c:pt idx="12">
                  <c:v>5.1800285714285694</c:v>
                </c:pt>
                <c:pt idx="13">
                  <c:v>9.9108405714285741</c:v>
                </c:pt>
                <c:pt idx="14">
                  <c:v>12.465759714285719</c:v>
                </c:pt>
                <c:pt idx="15">
                  <c:v>15.315477285714289</c:v>
                </c:pt>
                <c:pt idx="16">
                  <c:v>18.740753714285702</c:v>
                </c:pt>
                <c:pt idx="17">
                  <c:v>23.990972285714285</c:v>
                </c:pt>
                <c:pt idx="18">
                  <c:v>26.588005571428546</c:v>
                </c:pt>
                <c:pt idx="19">
                  <c:v>35.474070857142884</c:v>
                </c:pt>
                <c:pt idx="20">
                  <c:v>38.450130428571434</c:v>
                </c:pt>
                <c:pt idx="21">
                  <c:v>45.314721142857103</c:v>
                </c:pt>
                <c:pt idx="22">
                  <c:v>54.327128571428595</c:v>
                </c:pt>
                <c:pt idx="23">
                  <c:v>60.953072857142892</c:v>
                </c:pt>
                <c:pt idx="24">
                  <c:v>60.756540571428495</c:v>
                </c:pt>
                <c:pt idx="25">
                  <c:v>71.046407571428631</c:v>
                </c:pt>
                <c:pt idx="26">
                  <c:v>73.503060571428591</c:v>
                </c:pt>
                <c:pt idx="27">
                  <c:v>76.787956857142888</c:v>
                </c:pt>
                <c:pt idx="28">
                  <c:v>78.584822999999972</c:v>
                </c:pt>
                <c:pt idx="29">
                  <c:v>74.878786285714398</c:v>
                </c:pt>
                <c:pt idx="30">
                  <c:v>74.345341571428605</c:v>
                </c:pt>
                <c:pt idx="31">
                  <c:v>74.429569714285492</c:v>
                </c:pt>
                <c:pt idx="32">
                  <c:v>69.895290000000102</c:v>
                </c:pt>
                <c:pt idx="33">
                  <c:v>68.365146142856872</c:v>
                </c:pt>
                <c:pt idx="34">
                  <c:v>68.814362714286005</c:v>
                </c:pt>
                <c:pt idx="35">
                  <c:v>78.135606428571407</c:v>
                </c:pt>
                <c:pt idx="36">
                  <c:v>76.408930285714348</c:v>
                </c:pt>
                <c:pt idx="37">
                  <c:v>74.218999571428583</c:v>
                </c:pt>
                <c:pt idx="38">
                  <c:v>72.773083714285747</c:v>
                </c:pt>
                <c:pt idx="39">
                  <c:v>69.993556285714192</c:v>
                </c:pt>
                <c:pt idx="40">
                  <c:v>69.207427142857284</c:v>
                </c:pt>
                <c:pt idx="41">
                  <c:v>68.2949559999999</c:v>
                </c:pt>
                <c:pt idx="42">
                  <c:v>49.554202571428668</c:v>
                </c:pt>
                <c:pt idx="43">
                  <c:v>51.631829142856922</c:v>
                </c:pt>
                <c:pt idx="44">
                  <c:v>50.550901714285537</c:v>
                </c:pt>
                <c:pt idx="45">
                  <c:v>54.874611142857638</c:v>
                </c:pt>
                <c:pt idx="46">
                  <c:v>54.902687142856557</c:v>
                </c:pt>
                <c:pt idx="47">
                  <c:v>54.341166571429021</c:v>
                </c:pt>
                <c:pt idx="48">
                  <c:v>49.020757857142762</c:v>
                </c:pt>
                <c:pt idx="49">
                  <c:v>52.712756428571247</c:v>
                </c:pt>
                <c:pt idx="50">
                  <c:v>51.7581711428574</c:v>
                </c:pt>
                <c:pt idx="51">
                  <c:v>51.070308428571416</c:v>
                </c:pt>
                <c:pt idx="52">
                  <c:v>44.135527714285608</c:v>
                </c:pt>
                <c:pt idx="53">
                  <c:v>41.033125714286079</c:v>
                </c:pt>
                <c:pt idx="54">
                  <c:v>35.137158285714058</c:v>
                </c:pt>
                <c:pt idx="55">
                  <c:v>37.509583285714079</c:v>
                </c:pt>
                <c:pt idx="56">
                  <c:v>35.572336857143391</c:v>
                </c:pt>
                <c:pt idx="57">
                  <c:v>24.959595571428444</c:v>
                </c:pt>
                <c:pt idx="58">
                  <c:v>19.625148714285324</c:v>
                </c:pt>
                <c:pt idx="59">
                  <c:v>20.734152142857447</c:v>
                </c:pt>
                <c:pt idx="60">
                  <c:v>19.091704142856933</c:v>
                </c:pt>
                <c:pt idx="61">
                  <c:v>23.260995285714607</c:v>
                </c:pt>
                <c:pt idx="62">
                  <c:v>23.162729142856669</c:v>
                </c:pt>
                <c:pt idx="63">
                  <c:v>26.630119571428558</c:v>
                </c:pt>
                <c:pt idx="64">
                  <c:v>30.827486857142439</c:v>
                </c:pt>
                <c:pt idx="65">
                  <c:v>31.992642428572189</c:v>
                </c:pt>
                <c:pt idx="66">
                  <c:v>29.971167857142454</c:v>
                </c:pt>
                <c:pt idx="67">
                  <c:v>30.757296857142983</c:v>
                </c:pt>
                <c:pt idx="68">
                  <c:v>27.093374285714553</c:v>
                </c:pt>
                <c:pt idx="69">
                  <c:v>22.236220142856773</c:v>
                </c:pt>
                <c:pt idx="70">
                  <c:v>18.179232857142715</c:v>
                </c:pt>
                <c:pt idx="71">
                  <c:v>19.428616571428783</c:v>
                </c:pt>
                <c:pt idx="72">
                  <c:v>20.144555428571429</c:v>
                </c:pt>
                <c:pt idx="73">
                  <c:v>21.197406714285471</c:v>
                </c:pt>
                <c:pt idx="74">
                  <c:v>21.042988571428786</c:v>
                </c:pt>
                <c:pt idx="75">
                  <c:v>21.16933071428587</c:v>
                </c:pt>
                <c:pt idx="76">
                  <c:v>22.081801857142572</c:v>
                </c:pt>
                <c:pt idx="77">
                  <c:v>22.418714428571484</c:v>
                </c:pt>
                <c:pt idx="78">
                  <c:v>23.036387000000495</c:v>
                </c:pt>
                <c:pt idx="79">
                  <c:v>21.997573714285345</c:v>
                </c:pt>
                <c:pt idx="80">
                  <c:v>21.885269571429426</c:v>
                </c:pt>
                <c:pt idx="81">
                  <c:v>21.829117428570889</c:v>
                </c:pt>
                <c:pt idx="82">
                  <c:v>22.629284571428734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3.9273736399620933</c:v>
                </c:pt>
                <c:pt idx="3">
                  <c:v>4.5525239041601244</c:v>
                </c:pt>
                <c:pt idx="4">
                  <c:v>5.2518464104952676</c:v>
                </c:pt>
                <c:pt idx="5">
                  <c:v>6.0295037069554676</c:v>
                </c:pt>
                <c:pt idx="6">
                  <c:v>6.8890745451384365</c:v>
                </c:pt>
                <c:pt idx="7">
                  <c:v>7.8333939774627783</c:v>
                </c:pt>
                <c:pt idx="8">
                  <c:v>8.864389349003277</c:v>
                </c:pt>
                <c:pt idx="9">
                  <c:v>9.9829166393242055</c:v>
                </c:pt>
                <c:pt idx="10">
                  <c:v>11.188602218227897</c:v>
                </c:pt>
                <c:pt idx="11">
                  <c:v>12.47969556440896</c:v>
                </c:pt>
                <c:pt idx="12">
                  <c:v>13.852938818865114</c:v>
                </c:pt>
                <c:pt idx="13">
                  <c:v>15.30345916998307</c:v>
                </c:pt>
                <c:pt idx="14">
                  <c:v>16.824689964461424</c:v>
                </c:pt>
                <c:pt idx="15">
                  <c:v>18.408326085526319</c:v>
                </c:pt>
                <c:pt idx="16">
                  <c:v>20.044318525171164</c:v>
                </c:pt>
                <c:pt idx="17">
                  <c:v>21.720912200199301</c:v>
                </c:pt>
                <c:pt idx="18">
                  <c:v>23.424729935591369</c:v>
                </c:pt>
                <c:pt idx="19">
                  <c:v>25.140904189839404</c:v>
                </c:pt>
                <c:pt idx="20">
                  <c:v>26.853256565684408</c:v>
                </c:pt>
                <c:pt idx="21">
                  <c:v>28.54452348911067</c:v>
                </c:pt>
                <c:pt idx="22">
                  <c:v>30.196624713270982</c:v>
                </c:pt>
                <c:pt idx="23">
                  <c:v>31.790969584262665</c:v>
                </c:pt>
                <c:pt idx="24">
                  <c:v>33.308794369298148</c:v>
                </c:pt>
                <c:pt idx="25">
                  <c:v>34.731522472879931</c:v>
                </c:pt>
                <c:pt idx="26">
                  <c:v>36.041138128110411</c:v>
                </c:pt>
                <c:pt idx="27">
                  <c:v>37.220563215973954</c:v>
                </c:pt>
                <c:pt idx="28">
                  <c:v>38.254026291716833</c:v>
                </c:pt>
                <c:pt idx="29">
                  <c:v>39.127412725782399</c:v>
                </c:pt>
                <c:pt idx="30">
                  <c:v>39.828585120765872</c:v>
                </c:pt>
                <c:pt idx="31">
                  <c:v>40.34766384936075</c:v>
                </c:pt>
                <c:pt idx="32">
                  <c:v>40.677258654393754</c:v>
                </c:pt>
                <c:pt idx="33">
                  <c:v>40.812643723476647</c:v>
                </c:pt>
                <c:pt idx="34">
                  <c:v>40.751870441263932</c:v>
                </c:pt>
                <c:pt idx="35">
                  <c:v>40.495814059153822</c:v>
                </c:pt>
                <c:pt idx="36">
                  <c:v>40.048152720085923</c:v>
                </c:pt>
                <c:pt idx="37">
                  <c:v>39.415279541042764</c:v>
                </c:pt>
                <c:pt idx="38">
                  <c:v>38.606150690605439</c:v>
                </c:pt>
                <c:pt idx="39">
                  <c:v>37.632074507680521</c:v>
                </c:pt>
                <c:pt idx="40">
                  <c:v>36.506448601135212</c:v>
                </c:pt>
                <c:pt idx="41">
                  <c:v>35.244453470572047</c:v>
                </c:pt>
                <c:pt idx="42">
                  <c:v>33.862712432972415</c:v>
                </c:pt>
                <c:pt idx="43">
                  <c:v>32.378928483669704</c:v>
                </c:pt>
                <c:pt idx="44">
                  <c:v>30.811509138320098</c:v>
                </c:pt>
                <c:pt idx="45">
                  <c:v>29.179190291205625</c:v>
                </c:pt>
                <c:pt idx="46">
                  <c:v>27.500669700597477</c:v>
                </c:pt>
                <c:pt idx="47">
                  <c:v>25.794259908997358</c:v>
                </c:pt>
                <c:pt idx="48">
                  <c:v>24.077569275961082</c:v>
                </c:pt>
                <c:pt idx="49">
                  <c:v>22.367218407765602</c:v>
                </c:pt>
                <c:pt idx="50">
                  <c:v>20.678597684144272</c:v>
                </c:pt>
                <c:pt idx="51">
                  <c:v>19.025669885086476</c:v>
                </c:pt>
                <c:pt idx="52">
                  <c:v>17.420820188128243</c:v>
                </c:pt>
                <c:pt idx="53">
                  <c:v>15.874754112969372</c:v>
                </c:pt>
                <c:pt idx="54">
                  <c:v>14.396442402907427</c:v>
                </c:pt>
                <c:pt idx="55">
                  <c:v>12.993110408810535</c:v>
                </c:pt>
                <c:pt idx="56">
                  <c:v>11.670268326432769</c:v>
                </c:pt>
                <c:pt idx="57">
                  <c:v>10.431777663734952</c:v>
                </c:pt>
                <c:pt idx="58">
                  <c:v>9.2799485996384181</c:v>
                </c:pt>
                <c:pt idx="59">
                  <c:v>8.2156624439816159</c:v>
                </c:pt>
                <c:pt idx="60">
                  <c:v>7.2385132126301741</c:v>
                </c:pt>
                <c:pt idx="61">
                  <c:v>6.3469623731747564</c:v>
                </c:pt>
                <c:pt idx="62">
                  <c:v>5.5385010681468234</c:v>
                </c:pt>
                <c:pt idx="63">
                  <c:v>4.8098145504397731</c:v>
                </c:pt>
                <c:pt idx="64">
                  <c:v>4.156944131825365</c:v>
                </c:pt>
                <c:pt idx="65">
                  <c:v>3.5754426105598722</c:v>
                </c:pt>
                <c:pt idx="66">
                  <c:v>3.0605198689651996</c:v>
                </c:pt>
                <c:pt idx="67">
                  <c:v>2.6071760797275747</c:v>
                </c:pt>
                <c:pt idx="68">
                  <c:v>2.2103206974642737</c:v>
                </c:pt>
                <c:pt idx="69">
                  <c:v>1.8648761117617454</c:v>
                </c:pt>
                <c:pt idx="70">
                  <c:v>1.5658654768900024</c:v>
                </c:pt>
                <c:pt idx="71">
                  <c:v>1.3084847951601408</c:v>
                </c:pt>
                <c:pt idx="72">
                  <c:v>1.0881598046826371</c:v>
                </c:pt>
                <c:pt idx="73">
                  <c:v>0.90058860286986686</c:v>
                </c:pt>
                <c:pt idx="74">
                  <c:v>0.74177122408142371</c:v>
                </c:pt>
                <c:pt idx="75">
                  <c:v>0.60802758715820693</c:v>
                </c:pt>
                <c:pt idx="76">
                  <c:v>0.49600534334819307</c:v>
                </c:pt>
                <c:pt idx="77">
                  <c:v>0.40267919681786923</c:v>
                </c:pt>
                <c:pt idx="78">
                  <c:v>0.32534324963513628</c:v>
                </c:pt>
                <c:pt idx="79">
                  <c:v>0.26159785261531754</c:v>
                </c:pt>
                <c:pt idx="80">
                  <c:v>0.2093323346054432</c:v>
                </c:pt>
                <c:pt idx="81">
                  <c:v>0.16670484698456356</c:v>
                </c:pt>
                <c:pt idx="82">
                  <c:v>0.13212040775750394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5656"/>
        <c:axId val="491466440"/>
      </c:scatterChart>
      <c:valAx>
        <c:axId val="4914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440"/>
        <c:crosses val="autoZero"/>
        <c:crossBetween val="midCat"/>
      </c:valAx>
      <c:valAx>
        <c:axId val="4914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0.42114057142857131</c:v>
                </c:pt>
                <c:pt idx="3">
                  <c:v>0.81420514285714296</c:v>
                </c:pt>
                <c:pt idx="4">
                  <c:v>1.361687857142857</c:v>
                </c:pt>
                <c:pt idx="5">
                  <c:v>2.1197407142857143</c:v>
                </c:pt>
                <c:pt idx="6">
                  <c:v>2.835679571428571</c:v>
                </c:pt>
                <c:pt idx="7">
                  <c:v>4.2254432857142863</c:v>
                </c:pt>
                <c:pt idx="8">
                  <c:v>6.3171080000000002</c:v>
                </c:pt>
                <c:pt idx="9">
                  <c:v>9.3352817142857152</c:v>
                </c:pt>
                <c:pt idx="10">
                  <c:v>13.560725</c:v>
                </c:pt>
                <c:pt idx="11">
                  <c:v>19.274198142857145</c:v>
                </c:pt>
                <c:pt idx="12">
                  <c:v>24.734987</c:v>
                </c:pt>
                <c:pt idx="13">
                  <c:v>34.926587857142856</c:v>
                </c:pt>
                <c:pt idx="14">
                  <c:v>47.67310785714286</c:v>
                </c:pt>
                <c:pt idx="15">
                  <c:v>63.269345428571434</c:v>
                </c:pt>
                <c:pt idx="16">
                  <c:v>82.290859428571423</c:v>
                </c:pt>
                <c:pt idx="17">
                  <c:v>106.562592</c:v>
                </c:pt>
                <c:pt idx="18">
                  <c:v>133.43135785714284</c:v>
                </c:pt>
                <c:pt idx="19">
                  <c:v>169.18618900000001</c:v>
                </c:pt>
                <c:pt idx="20">
                  <c:v>207.91707971428573</c:v>
                </c:pt>
                <c:pt idx="21">
                  <c:v>253.51256114285712</c:v>
                </c:pt>
                <c:pt idx="22">
                  <c:v>308.12045000000001</c:v>
                </c:pt>
                <c:pt idx="23">
                  <c:v>369.35428314285718</c:v>
                </c:pt>
                <c:pt idx="24">
                  <c:v>430.39158399999997</c:v>
                </c:pt>
                <c:pt idx="25">
                  <c:v>501.71875185714288</c:v>
                </c:pt>
                <c:pt idx="26">
                  <c:v>575.50257271428575</c:v>
                </c:pt>
                <c:pt idx="27">
                  <c:v>652.57128985714292</c:v>
                </c:pt>
                <c:pt idx="28">
                  <c:v>731.43687314285717</c:v>
                </c:pt>
                <c:pt idx="29">
                  <c:v>806.59641971428584</c:v>
                </c:pt>
                <c:pt idx="30">
                  <c:v>881.22252157142873</c:v>
                </c:pt>
                <c:pt idx="31">
                  <c:v>955.9328515714285</c:v>
                </c:pt>
                <c:pt idx="32">
                  <c:v>1026.1089018571429</c:v>
                </c:pt>
                <c:pt idx="33">
                  <c:v>1094.754808285714</c:v>
                </c:pt>
                <c:pt idx="34">
                  <c:v>1163.8499312857143</c:v>
                </c:pt>
                <c:pt idx="35">
                  <c:v>1242.266298</c:v>
                </c:pt>
                <c:pt idx="36">
                  <c:v>1318.9559885714286</c:v>
                </c:pt>
                <c:pt idx="37">
                  <c:v>1393.4557484285715</c:v>
                </c:pt>
                <c:pt idx="38">
                  <c:v>1466.5095924285715</c:v>
                </c:pt>
                <c:pt idx="39">
                  <c:v>1536.783909</c:v>
                </c:pt>
                <c:pt idx="40">
                  <c:v>1606.2720964285716</c:v>
                </c:pt>
                <c:pt idx="41">
                  <c:v>1674.8478127142857</c:v>
                </c:pt>
                <c:pt idx="42">
                  <c:v>1724.6827755714287</c:v>
                </c:pt>
                <c:pt idx="43">
                  <c:v>1776.5953649999999</c:v>
                </c:pt>
                <c:pt idx="44">
                  <c:v>1827.4270269999997</c:v>
                </c:pt>
                <c:pt idx="45">
                  <c:v>1882.5823984285717</c:v>
                </c:pt>
                <c:pt idx="46">
                  <c:v>1937.7658458571425</c:v>
                </c:pt>
                <c:pt idx="47">
                  <c:v>1992.3877727142858</c:v>
                </c:pt>
                <c:pt idx="48">
                  <c:v>2041.6892908571429</c:v>
                </c:pt>
                <c:pt idx="49">
                  <c:v>2094.6828075714284</c:v>
                </c:pt>
                <c:pt idx="50">
                  <c:v>2146.7217390000001</c:v>
                </c:pt>
                <c:pt idx="51">
                  <c:v>2198.0728077142858</c:v>
                </c:pt>
                <c:pt idx="52">
                  <c:v>2242.4890957142857</c:v>
                </c:pt>
                <c:pt idx="53">
                  <c:v>2283.802981714286</c:v>
                </c:pt>
                <c:pt idx="54">
                  <c:v>2319.2209002857144</c:v>
                </c:pt>
                <c:pt idx="55">
                  <c:v>2357.0112438571427</c:v>
                </c:pt>
                <c:pt idx="56">
                  <c:v>2392.8643410000004</c:v>
                </c:pt>
                <c:pt idx="57">
                  <c:v>2418.1046968571432</c:v>
                </c:pt>
                <c:pt idx="58">
                  <c:v>2438.0106058571428</c:v>
                </c:pt>
                <c:pt idx="59">
                  <c:v>2459.0255182857145</c:v>
                </c:pt>
                <c:pt idx="60">
                  <c:v>2478.3979827142857</c:v>
                </c:pt>
                <c:pt idx="61">
                  <c:v>2501.9397382857146</c:v>
                </c:pt>
                <c:pt idx="62">
                  <c:v>2525.3832277142856</c:v>
                </c:pt>
                <c:pt idx="63">
                  <c:v>2552.2941075714284</c:v>
                </c:pt>
                <c:pt idx="64">
                  <c:v>2583.4023547142851</c:v>
                </c:pt>
                <c:pt idx="65">
                  <c:v>2615.6757574285716</c:v>
                </c:pt>
                <c:pt idx="66">
                  <c:v>2645.9276855714284</c:v>
                </c:pt>
                <c:pt idx="67">
                  <c:v>2676.9657427142856</c:v>
                </c:pt>
                <c:pt idx="68">
                  <c:v>2704.3398772857145</c:v>
                </c:pt>
                <c:pt idx="69">
                  <c:v>2726.8568577142855</c:v>
                </c:pt>
                <c:pt idx="70">
                  <c:v>2745.3168508571425</c:v>
                </c:pt>
                <c:pt idx="71">
                  <c:v>2765.0262277142856</c:v>
                </c:pt>
                <c:pt idx="72">
                  <c:v>2785.4515434285713</c:v>
                </c:pt>
                <c:pt idx="73">
                  <c:v>2806.9297104285711</c:v>
                </c:pt>
                <c:pt idx="74">
                  <c:v>2828.2534592857141</c:v>
                </c:pt>
                <c:pt idx="75">
                  <c:v>2849.7035502857143</c:v>
                </c:pt>
                <c:pt idx="76">
                  <c:v>2872.0661124285712</c:v>
                </c:pt>
                <c:pt idx="77">
                  <c:v>2894.7655871428569</c:v>
                </c:pt>
                <c:pt idx="78">
                  <c:v>2918.0827344285717</c:v>
                </c:pt>
                <c:pt idx="79">
                  <c:v>2940.3610684285713</c:v>
                </c:pt>
                <c:pt idx="80">
                  <c:v>2962.5270982857151</c:v>
                </c:pt>
                <c:pt idx="81">
                  <c:v>2984.6369760000002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8400"/>
        <c:axId val="491467224"/>
      </c:scatterChart>
      <c:valAx>
        <c:axId val="4914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224"/>
        <c:crosses val="autoZero"/>
        <c:crossBetween val="midCat"/>
      </c:valAx>
      <c:valAx>
        <c:axId val="4914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0.14038028571428551</c:v>
                </c:pt>
                <c:pt idx="3">
                  <c:v>0.11230428571428586</c:v>
                </c:pt>
                <c:pt idx="4">
                  <c:v>0.26672242857142836</c:v>
                </c:pt>
                <c:pt idx="5">
                  <c:v>0.47729257142857151</c:v>
                </c:pt>
                <c:pt idx="6">
                  <c:v>0.43517857142857086</c:v>
                </c:pt>
                <c:pt idx="7">
                  <c:v>1.1090034285714294</c:v>
                </c:pt>
                <c:pt idx="8">
                  <c:v>1.810904428571428</c:v>
                </c:pt>
                <c:pt idx="9">
                  <c:v>2.7374134285714282</c:v>
                </c:pt>
                <c:pt idx="10">
                  <c:v>3.9446829999999986</c:v>
                </c:pt>
                <c:pt idx="11">
                  <c:v>5.4327128571428593</c:v>
                </c:pt>
                <c:pt idx="12">
                  <c:v>5.1800285714285694</c:v>
                </c:pt>
                <c:pt idx="13">
                  <c:v>9.9108405714285741</c:v>
                </c:pt>
                <c:pt idx="14">
                  <c:v>12.465759714285719</c:v>
                </c:pt>
                <c:pt idx="15">
                  <c:v>15.315477285714289</c:v>
                </c:pt>
                <c:pt idx="16">
                  <c:v>18.740753714285702</c:v>
                </c:pt>
                <c:pt idx="17">
                  <c:v>23.990972285714285</c:v>
                </c:pt>
                <c:pt idx="18">
                  <c:v>26.588005571428546</c:v>
                </c:pt>
                <c:pt idx="19">
                  <c:v>35.474070857142884</c:v>
                </c:pt>
                <c:pt idx="20">
                  <c:v>38.450130428571434</c:v>
                </c:pt>
                <c:pt idx="21">
                  <c:v>45.314721142857103</c:v>
                </c:pt>
                <c:pt idx="22">
                  <c:v>54.327128571428595</c:v>
                </c:pt>
                <c:pt idx="23">
                  <c:v>60.953072857142892</c:v>
                </c:pt>
                <c:pt idx="24">
                  <c:v>60.756540571428495</c:v>
                </c:pt>
                <c:pt idx="25">
                  <c:v>71.046407571428631</c:v>
                </c:pt>
                <c:pt idx="26">
                  <c:v>73.503060571428591</c:v>
                </c:pt>
                <c:pt idx="27">
                  <c:v>76.787956857142888</c:v>
                </c:pt>
                <c:pt idx="28">
                  <c:v>78.584822999999972</c:v>
                </c:pt>
                <c:pt idx="29">
                  <c:v>74.878786285714398</c:v>
                </c:pt>
                <c:pt idx="30">
                  <c:v>74.345341571428605</c:v>
                </c:pt>
                <c:pt idx="31">
                  <c:v>74.429569714285492</c:v>
                </c:pt>
                <c:pt idx="32">
                  <c:v>69.895290000000102</c:v>
                </c:pt>
                <c:pt idx="33">
                  <c:v>68.365146142856872</c:v>
                </c:pt>
                <c:pt idx="34">
                  <c:v>68.814362714286005</c:v>
                </c:pt>
                <c:pt idx="35">
                  <c:v>78.135606428571407</c:v>
                </c:pt>
                <c:pt idx="36">
                  <c:v>76.408930285714348</c:v>
                </c:pt>
                <c:pt idx="37">
                  <c:v>74.218999571428583</c:v>
                </c:pt>
                <c:pt idx="38">
                  <c:v>72.773083714285747</c:v>
                </c:pt>
                <c:pt idx="39">
                  <c:v>69.993556285714192</c:v>
                </c:pt>
                <c:pt idx="40">
                  <c:v>69.207427142857284</c:v>
                </c:pt>
                <c:pt idx="41">
                  <c:v>68.2949559999999</c:v>
                </c:pt>
                <c:pt idx="42">
                  <c:v>49.554202571428668</c:v>
                </c:pt>
                <c:pt idx="43">
                  <c:v>51.631829142856922</c:v>
                </c:pt>
                <c:pt idx="44">
                  <c:v>50.550901714285537</c:v>
                </c:pt>
                <c:pt idx="45">
                  <c:v>54.874611142857638</c:v>
                </c:pt>
                <c:pt idx="46">
                  <c:v>54.902687142856557</c:v>
                </c:pt>
                <c:pt idx="47">
                  <c:v>54.341166571429021</c:v>
                </c:pt>
                <c:pt idx="48">
                  <c:v>49.020757857142762</c:v>
                </c:pt>
                <c:pt idx="49">
                  <c:v>52.712756428571247</c:v>
                </c:pt>
                <c:pt idx="50">
                  <c:v>51.7581711428574</c:v>
                </c:pt>
                <c:pt idx="51">
                  <c:v>51.070308428571416</c:v>
                </c:pt>
                <c:pt idx="52">
                  <c:v>44.135527714285608</c:v>
                </c:pt>
                <c:pt idx="53">
                  <c:v>41.033125714286079</c:v>
                </c:pt>
                <c:pt idx="54">
                  <c:v>35.137158285714058</c:v>
                </c:pt>
                <c:pt idx="55">
                  <c:v>37.509583285714079</c:v>
                </c:pt>
                <c:pt idx="56">
                  <c:v>35.572336857143391</c:v>
                </c:pt>
                <c:pt idx="57">
                  <c:v>24.959595571428444</c:v>
                </c:pt>
                <c:pt idx="58">
                  <c:v>19.625148714285324</c:v>
                </c:pt>
                <c:pt idx="59">
                  <c:v>20.734152142857447</c:v>
                </c:pt>
                <c:pt idx="60">
                  <c:v>19.091704142856933</c:v>
                </c:pt>
                <c:pt idx="61">
                  <c:v>23.260995285714607</c:v>
                </c:pt>
                <c:pt idx="62">
                  <c:v>23.162729142856669</c:v>
                </c:pt>
                <c:pt idx="63">
                  <c:v>26.630119571428558</c:v>
                </c:pt>
                <c:pt idx="64">
                  <c:v>30.827486857142439</c:v>
                </c:pt>
                <c:pt idx="65">
                  <c:v>31.992642428572189</c:v>
                </c:pt>
                <c:pt idx="66">
                  <c:v>29.971167857142454</c:v>
                </c:pt>
                <c:pt idx="67">
                  <c:v>30.757296857142983</c:v>
                </c:pt>
                <c:pt idx="68">
                  <c:v>27.093374285714553</c:v>
                </c:pt>
                <c:pt idx="69">
                  <c:v>22.236220142856773</c:v>
                </c:pt>
                <c:pt idx="70">
                  <c:v>18.179232857142715</c:v>
                </c:pt>
                <c:pt idx="71">
                  <c:v>19.428616571428783</c:v>
                </c:pt>
                <c:pt idx="72">
                  <c:v>20.144555428571429</c:v>
                </c:pt>
                <c:pt idx="73">
                  <c:v>21.197406714285471</c:v>
                </c:pt>
                <c:pt idx="74">
                  <c:v>21.042988571428786</c:v>
                </c:pt>
                <c:pt idx="75">
                  <c:v>21.16933071428587</c:v>
                </c:pt>
                <c:pt idx="76">
                  <c:v>22.081801857142572</c:v>
                </c:pt>
                <c:pt idx="77">
                  <c:v>22.418714428571484</c:v>
                </c:pt>
                <c:pt idx="78">
                  <c:v>23.036387000000495</c:v>
                </c:pt>
                <c:pt idx="79">
                  <c:v>21.997573714285345</c:v>
                </c:pt>
                <c:pt idx="80">
                  <c:v>21.885269571429426</c:v>
                </c:pt>
                <c:pt idx="81">
                  <c:v>21.829117428570889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8008"/>
        <c:axId val="491468792"/>
      </c:scatterChart>
      <c:valAx>
        <c:axId val="4914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792"/>
        <c:crosses val="autoZero"/>
        <c:crossBetween val="midCat"/>
      </c:valAx>
      <c:valAx>
        <c:axId val="4914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0.42114057142857131</c:v>
                </c:pt>
                <c:pt idx="3">
                  <c:v>0.81420514285714296</c:v>
                </c:pt>
                <c:pt idx="4">
                  <c:v>1.361687857142857</c:v>
                </c:pt>
                <c:pt idx="5">
                  <c:v>2.1197407142857143</c:v>
                </c:pt>
                <c:pt idx="6">
                  <c:v>2.835679571428571</c:v>
                </c:pt>
                <c:pt idx="7">
                  <c:v>4.2254432857142863</c:v>
                </c:pt>
                <c:pt idx="8">
                  <c:v>6.3171080000000002</c:v>
                </c:pt>
                <c:pt idx="9">
                  <c:v>9.3352817142857152</c:v>
                </c:pt>
                <c:pt idx="10">
                  <c:v>13.560725</c:v>
                </c:pt>
                <c:pt idx="11">
                  <c:v>19.274198142857145</c:v>
                </c:pt>
                <c:pt idx="12">
                  <c:v>24.734987</c:v>
                </c:pt>
                <c:pt idx="13">
                  <c:v>34.926587857142856</c:v>
                </c:pt>
                <c:pt idx="14">
                  <c:v>47.67310785714286</c:v>
                </c:pt>
                <c:pt idx="15">
                  <c:v>63.269345428571434</c:v>
                </c:pt>
                <c:pt idx="16">
                  <c:v>82.290859428571423</c:v>
                </c:pt>
                <c:pt idx="17">
                  <c:v>106.562592</c:v>
                </c:pt>
                <c:pt idx="18">
                  <c:v>133.43135785714284</c:v>
                </c:pt>
                <c:pt idx="19">
                  <c:v>169.18618900000001</c:v>
                </c:pt>
                <c:pt idx="20">
                  <c:v>207.91707971428573</c:v>
                </c:pt>
                <c:pt idx="21">
                  <c:v>253.51256114285712</c:v>
                </c:pt>
                <c:pt idx="22">
                  <c:v>308.12045000000001</c:v>
                </c:pt>
                <c:pt idx="23">
                  <c:v>369.35428314285718</c:v>
                </c:pt>
                <c:pt idx="24">
                  <c:v>430.39158399999997</c:v>
                </c:pt>
                <c:pt idx="25">
                  <c:v>501.71875185714288</c:v>
                </c:pt>
                <c:pt idx="26">
                  <c:v>575.50257271428575</c:v>
                </c:pt>
                <c:pt idx="27">
                  <c:v>652.57128985714292</c:v>
                </c:pt>
                <c:pt idx="28">
                  <c:v>731.43687314285717</c:v>
                </c:pt>
                <c:pt idx="29">
                  <c:v>806.59641971428584</c:v>
                </c:pt>
                <c:pt idx="30">
                  <c:v>881.22252157142873</c:v>
                </c:pt>
                <c:pt idx="31">
                  <c:v>955.9328515714285</c:v>
                </c:pt>
                <c:pt idx="32">
                  <c:v>1026.1089018571429</c:v>
                </c:pt>
                <c:pt idx="33">
                  <c:v>1094.754808285714</c:v>
                </c:pt>
                <c:pt idx="34">
                  <c:v>1163.8499312857143</c:v>
                </c:pt>
                <c:pt idx="35">
                  <c:v>1242.266298</c:v>
                </c:pt>
                <c:pt idx="36">
                  <c:v>1318.9559885714286</c:v>
                </c:pt>
                <c:pt idx="37">
                  <c:v>1393.4557484285715</c:v>
                </c:pt>
                <c:pt idx="38">
                  <c:v>1466.5095924285715</c:v>
                </c:pt>
                <c:pt idx="39">
                  <c:v>1536.783909</c:v>
                </c:pt>
                <c:pt idx="40">
                  <c:v>1606.2720964285716</c:v>
                </c:pt>
                <c:pt idx="41">
                  <c:v>1674.8478127142857</c:v>
                </c:pt>
                <c:pt idx="42">
                  <c:v>1724.6827755714287</c:v>
                </c:pt>
                <c:pt idx="43">
                  <c:v>1776.5953649999999</c:v>
                </c:pt>
                <c:pt idx="44">
                  <c:v>1827.4270269999997</c:v>
                </c:pt>
                <c:pt idx="45">
                  <c:v>1882.5823984285717</c:v>
                </c:pt>
                <c:pt idx="46">
                  <c:v>1937.7658458571425</c:v>
                </c:pt>
                <c:pt idx="47">
                  <c:v>1992.3877727142858</c:v>
                </c:pt>
                <c:pt idx="48">
                  <c:v>2041.6892908571429</c:v>
                </c:pt>
                <c:pt idx="49">
                  <c:v>2094.6828075714284</c:v>
                </c:pt>
                <c:pt idx="50">
                  <c:v>2146.7217390000001</c:v>
                </c:pt>
                <c:pt idx="51">
                  <c:v>2198.0728077142858</c:v>
                </c:pt>
                <c:pt idx="52">
                  <c:v>2242.4890957142857</c:v>
                </c:pt>
                <c:pt idx="53">
                  <c:v>2283.802981714286</c:v>
                </c:pt>
                <c:pt idx="54">
                  <c:v>2319.2209002857144</c:v>
                </c:pt>
                <c:pt idx="55">
                  <c:v>2357.0112438571427</c:v>
                </c:pt>
                <c:pt idx="56">
                  <c:v>2392.8643410000004</c:v>
                </c:pt>
                <c:pt idx="57">
                  <c:v>2418.1046968571432</c:v>
                </c:pt>
                <c:pt idx="58">
                  <c:v>2438.0106058571428</c:v>
                </c:pt>
                <c:pt idx="59">
                  <c:v>2459.0255182857145</c:v>
                </c:pt>
                <c:pt idx="60">
                  <c:v>2478.3979827142857</c:v>
                </c:pt>
                <c:pt idx="61">
                  <c:v>2501.9397382857146</c:v>
                </c:pt>
                <c:pt idx="62">
                  <c:v>2525.3832277142856</c:v>
                </c:pt>
                <c:pt idx="63">
                  <c:v>2552.2941075714284</c:v>
                </c:pt>
                <c:pt idx="64">
                  <c:v>2583.4023547142851</c:v>
                </c:pt>
                <c:pt idx="65">
                  <c:v>2615.6757574285716</c:v>
                </c:pt>
                <c:pt idx="66">
                  <c:v>2645.9276855714284</c:v>
                </c:pt>
                <c:pt idx="67">
                  <c:v>2676.9657427142856</c:v>
                </c:pt>
                <c:pt idx="68">
                  <c:v>2704.3398772857145</c:v>
                </c:pt>
                <c:pt idx="69">
                  <c:v>2726.8568577142855</c:v>
                </c:pt>
                <c:pt idx="70">
                  <c:v>2745.3168508571425</c:v>
                </c:pt>
                <c:pt idx="71">
                  <c:v>2765.0262277142856</c:v>
                </c:pt>
                <c:pt idx="72">
                  <c:v>2785.4515434285713</c:v>
                </c:pt>
                <c:pt idx="73">
                  <c:v>2806.9297104285711</c:v>
                </c:pt>
                <c:pt idx="74">
                  <c:v>2828.2534592857141</c:v>
                </c:pt>
                <c:pt idx="75">
                  <c:v>2849.7035502857143</c:v>
                </c:pt>
                <c:pt idx="76">
                  <c:v>2872.0661124285712</c:v>
                </c:pt>
                <c:pt idx="77">
                  <c:v>2894.7655871428569</c:v>
                </c:pt>
                <c:pt idx="78">
                  <c:v>2918.0827344285717</c:v>
                </c:pt>
                <c:pt idx="79">
                  <c:v>2940.3610684285713</c:v>
                </c:pt>
                <c:pt idx="80">
                  <c:v>2962.5270982857151</c:v>
                </c:pt>
                <c:pt idx="81">
                  <c:v>2984.6369760000002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0.15671542749877093</c:v>
                </c:pt>
                <c:pt idx="3">
                  <c:v>0.95318151860186029</c:v>
                </c:pt>
                <c:pt idx="4">
                  <c:v>2.7398292584766093</c:v>
                </c:pt>
                <c:pt idx="5">
                  <c:v>5.7933923352373142</c:v>
                </c:pt>
                <c:pt idx="6">
                  <c:v>10.351864366965851</c:v>
                </c:pt>
                <c:pt idx="7">
                  <c:v>16.626209913561887</c:v>
                </c:pt>
                <c:pt idx="8">
                  <c:v>24.805811437098029</c:v>
                </c:pt>
                <c:pt idx="9">
                  <c:v>35.061279360833083</c:v>
                </c:pt>
                <c:pt idx="10">
                  <c:v>47.545919815723927</c:v>
                </c:pt>
                <c:pt idx="11">
                  <c:v>62.396441719882752</c:v>
                </c:pt>
                <c:pt idx="12">
                  <c:v>79.733206052232148</c:v>
                </c:pt>
                <c:pt idx="13">
                  <c:v>99.660193150513777</c:v>
                </c:pt>
                <c:pt idx="14">
                  <c:v>122.26479941910905</c:v>
                </c:pt>
                <c:pt idx="15">
                  <c:v>147.61753934928231</c:v>
                </c:pt>
                <c:pt idx="16">
                  <c:v>175.7717078525634</c:v>
                </c:pt>
                <c:pt idx="17">
                  <c:v>206.7630448220452</c:v>
                </c:pt>
                <c:pt idx="18">
                  <c:v>240.60943513630113</c:v>
                </c:pt>
                <c:pt idx="19">
                  <c:v>277.31067115898259</c:v>
                </c:pt>
                <c:pt idx="20">
                  <c:v>316.84830011927414</c:v>
                </c:pt>
                <c:pt idx="21">
                  <c:v>359.18557497047988</c:v>
                </c:pt>
                <c:pt idx="22">
                  <c:v>404.26752404568379</c:v>
                </c:pt>
                <c:pt idx="23">
                  <c:v>452.02115183397956</c:v>
                </c:pt>
                <c:pt idx="24">
                  <c:v>502.35578035051657</c:v>
                </c:pt>
                <c:pt idx="25">
                  <c:v>555.16353778792802</c:v>
                </c:pt>
                <c:pt idx="26">
                  <c:v>610.3199983734404</c:v>
                </c:pt>
                <c:pt idx="27">
                  <c:v>667.68497459941864</c:v>
                </c:pt>
                <c:pt idx="28">
                  <c:v>727.10346024870159</c:v>
                </c:pt>
                <c:pt idx="29">
                  <c:v>788.406719916935</c:v>
                </c:pt>
                <c:pt idx="30">
                  <c:v>851.41351806939849</c:v>
                </c:pt>
                <c:pt idx="31">
                  <c:v>915.93147809383061</c:v>
                </c:pt>
                <c:pt idx="32">
                  <c:v>981.75855936241521</c:v>
                </c:pt>
                <c:pt idx="33">
                  <c:v>1048.6846380370853</c:v>
                </c:pt>
                <c:pt idx="34">
                  <c:v>1116.4931752848981</c:v>
                </c:pt>
                <c:pt idx="35">
                  <c:v>1184.9629547559384</c:v>
                </c:pt>
                <c:pt idx="36">
                  <c:v>1253.8698696538345</c:v>
                </c:pt>
                <c:pt idx="37">
                  <c:v>1322.9887385333766</c:v>
                </c:pt>
                <c:pt idx="38">
                  <c:v>1392.0951281204798</c:v>
                </c:pt>
                <c:pt idx="39">
                  <c:v>1460.9671609898205</c:v>
                </c:pt>
                <c:pt idx="40">
                  <c:v>1529.3872858705242</c:v>
                </c:pt>
                <c:pt idx="41">
                  <c:v>1597.1439886875803</c:v>
                </c:pt>
                <c:pt idx="42">
                  <c:v>1664.0334231848824</c:v>
                </c:pt>
                <c:pt idx="43">
                  <c:v>1729.8609411044188</c:v>
                </c:pt>
                <c:pt idx="44">
                  <c:v>1794.4425033958216</c:v>
                </c:pt>
                <c:pt idx="45">
                  <c:v>1857.605955772892</c:v>
                </c:pt>
                <c:pt idx="46">
                  <c:v>1919.1921540824953</c:v>
                </c:pt>
                <c:pt idx="47">
                  <c:v>1979.0559273624658</c:v>
                </c:pt>
                <c:pt idx="48">
                  <c:v>2037.0668690885414</c:v>
                </c:pt>
                <c:pt idx="49">
                  <c:v>2093.1099498905401</c:v>
                </c:pt>
                <c:pt idx="50">
                  <c:v>2147.0859478956631</c:v>
                </c:pt>
                <c:pt idx="51">
                  <c:v>2198.9116957707024</c:v>
                </c:pt>
                <c:pt idx="52">
                  <c:v>2248.5201464229021</c:v>
                </c:pt>
                <c:pt idx="53">
                  <c:v>2295.8602621205146</c:v>
                </c:pt>
                <c:pt idx="54">
                  <c:v>2340.8967344502071</c:v>
                </c:pt>
                <c:pt idx="55">
                  <c:v>2383.6095449855989</c:v>
                </c:pt>
                <c:pt idx="56">
                  <c:v>2423.9933787507089</c:v>
                </c:pt>
                <c:pt idx="57">
                  <c:v>2462.0569044825679</c:v>
                </c:pt>
                <c:pt idx="58">
                  <c:v>2497.8219372948483</c:v>
                </c:pt>
                <c:pt idx="59">
                  <c:v>2531.3225005942131</c:v>
                </c:pt>
                <c:pt idx="60">
                  <c:v>2562.6038049871308</c:v>
                </c:pt>
                <c:pt idx="61">
                  <c:v>2591.7211624307342</c:v>
                </c:pt>
                <c:pt idx="62">
                  <c:v>2618.7388540295901</c:v>
                </c:pt>
                <c:pt idx="63">
                  <c:v>2643.7289696727153</c:v>
                </c:pt>
                <c:pt idx="64">
                  <c:v>2666.7702371618443</c:v>
                </c:pt>
                <c:pt idx="65">
                  <c:v>2687.9468576302493</c:v>
                </c:pt>
                <c:pt idx="66">
                  <c:v>2707.3473629253149</c:v>
                </c:pt>
                <c:pt idx="67">
                  <c:v>2725.0635092666184</c:v>
                </c:pt>
                <c:pt idx="68">
                  <c:v>2741.1892199375393</c:v>
                </c:pt>
                <c:pt idx="69">
                  <c:v>2755.8195880679177</c:v>
                </c:pt>
                <c:pt idx="70">
                  <c:v>2769.0499487646493</c:v>
                </c:pt>
                <c:pt idx="71">
                  <c:v>2780.9750279927744</c:v>
                </c:pt>
                <c:pt idx="72">
                  <c:v>2791.6881737464169</c:v>
                </c:pt>
                <c:pt idx="73">
                  <c:v>2801.2806732190688</c:v>
                </c:pt>
                <c:pt idx="74">
                  <c:v>2809.8411579246272</c:v>
                </c:pt>
                <c:pt idx="75">
                  <c:v>2817.4550970681662</c:v>
                </c:pt>
                <c:pt idx="76">
                  <c:v>2824.2043779474129</c:v>
                </c:pt>
                <c:pt idx="77">
                  <c:v>2830.1669708052955</c:v>
                </c:pt>
                <c:pt idx="78">
                  <c:v>2835.4166743680184</c:v>
                </c:pt>
                <c:pt idx="79">
                  <c:v>2840.0229373031616</c:v>
                </c:pt>
                <c:pt idx="80">
                  <c:v>2844.0507500238878</c:v>
                </c:pt>
                <c:pt idx="81">
                  <c:v>2847.5606006486842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6048"/>
        <c:axId val="495975392"/>
      </c:scatterChart>
      <c:valAx>
        <c:axId val="4914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392"/>
        <c:crosses val="autoZero"/>
        <c:crossBetween val="midCat"/>
      </c:valAx>
      <c:valAx>
        <c:axId val="495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51" sqref="J5:J51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88</v>
      </c>
      <c r="G4">
        <v>0</v>
      </c>
      <c r="H4">
        <v>1.965322</v>
      </c>
      <c r="I4">
        <v>0.70190085714285722</v>
      </c>
      <c r="J4">
        <v>0.2807602857142858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89</v>
      </c>
      <c r="G5">
        <v>1</v>
      </c>
      <c r="H5">
        <v>2.9479839999999999</v>
      </c>
      <c r="I5">
        <v>1.1230414285714285</v>
      </c>
      <c r="J5">
        <v>0.42114057142857131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90</v>
      </c>
      <c r="G6">
        <v>2</v>
      </c>
      <c r="H6">
        <v>2.9479839999999999</v>
      </c>
      <c r="I6">
        <v>1.5161060000000002</v>
      </c>
      <c r="J6">
        <v>0.39306457142857165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91</v>
      </c>
      <c r="G7">
        <v>3</v>
      </c>
      <c r="H7">
        <v>4.0289109999999999</v>
      </c>
      <c r="I7">
        <v>2.0635887142857143</v>
      </c>
      <c r="J7">
        <v>0.54748271428571416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92</v>
      </c>
      <c r="G8">
        <v>4</v>
      </c>
      <c r="H8">
        <v>5.797701</v>
      </c>
      <c r="I8">
        <v>2.8216415714285716</v>
      </c>
      <c r="J8">
        <v>0.75805285714285731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93</v>
      </c>
      <c r="G9">
        <v>5</v>
      </c>
      <c r="H9">
        <v>5.797701</v>
      </c>
      <c r="I9">
        <v>3.5375804285714283</v>
      </c>
      <c r="J9">
        <v>0.71593885714285666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94</v>
      </c>
      <c r="G10">
        <v>6</v>
      </c>
      <c r="H10">
        <v>11.005806</v>
      </c>
      <c r="I10">
        <v>4.9273441428571436</v>
      </c>
      <c r="J10">
        <v>1.3897637142857153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95</v>
      </c>
      <c r="G11">
        <v>7</v>
      </c>
      <c r="H11">
        <v>16.606974999999998</v>
      </c>
      <c r="I11">
        <v>7.0190088571428575</v>
      </c>
      <c r="J11">
        <v>2.0916647142857139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96</v>
      </c>
      <c r="G12">
        <v>8</v>
      </c>
      <c r="H12">
        <v>24.075199999999999</v>
      </c>
      <c r="I12">
        <v>10.037182571428572</v>
      </c>
      <c r="J12">
        <v>3.0181737142857141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97</v>
      </c>
      <c r="G13">
        <v>9</v>
      </c>
      <c r="H13">
        <v>32.526086999999997</v>
      </c>
      <c r="I13">
        <v>14.262625857142856</v>
      </c>
      <c r="J13">
        <v>4.2254432857142845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98</v>
      </c>
      <c r="G14">
        <v>10</v>
      </c>
      <c r="H14">
        <v>44.023223000000002</v>
      </c>
      <c r="I14">
        <v>19.976099000000001</v>
      </c>
      <c r="J14">
        <v>5.7134731428571452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99</v>
      </c>
      <c r="G15">
        <v>11</v>
      </c>
      <c r="H15">
        <v>44.023223000000002</v>
      </c>
      <c r="I15">
        <v>25.436887857142857</v>
      </c>
      <c r="J15">
        <v>5.4607888571428553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100</v>
      </c>
      <c r="G16">
        <v>12</v>
      </c>
      <c r="H16">
        <v>77.138907000000003</v>
      </c>
      <c r="I16">
        <v>35.628488714285716</v>
      </c>
      <c r="J16">
        <v>10.191600857142859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101</v>
      </c>
      <c r="G17">
        <v>13</v>
      </c>
      <c r="H17">
        <v>100.23144600000001</v>
      </c>
      <c r="I17">
        <v>48.37500871428572</v>
      </c>
      <c r="J17">
        <v>12.746520000000004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102</v>
      </c>
      <c r="G18">
        <v>14</v>
      </c>
      <c r="H18">
        <v>125.780638</v>
      </c>
      <c r="I18">
        <v>63.971246285714294</v>
      </c>
      <c r="J18">
        <v>15.596237571428574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103</v>
      </c>
      <c r="G19">
        <v>15</v>
      </c>
      <c r="H19">
        <v>157.225798</v>
      </c>
      <c r="I19">
        <v>82.992760285714283</v>
      </c>
      <c r="J19">
        <v>19.021513999999989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104</v>
      </c>
      <c r="G20">
        <v>16</v>
      </c>
      <c r="H20">
        <v>202.42821499999999</v>
      </c>
      <c r="I20">
        <v>107.26449285714286</v>
      </c>
      <c r="J20">
        <v>24.271732571428572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105</v>
      </c>
      <c r="G21">
        <v>17</v>
      </c>
      <c r="H21">
        <v>232.10458399999999</v>
      </c>
      <c r="I21">
        <v>134.13325871428569</v>
      </c>
      <c r="J21">
        <v>26.868765857142833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106</v>
      </c>
      <c r="G22">
        <v>18</v>
      </c>
      <c r="H22">
        <v>294.30704100000003</v>
      </c>
      <c r="I22">
        <v>169.88808985714286</v>
      </c>
      <c r="J22">
        <v>35.754831142857171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107</v>
      </c>
      <c r="G23">
        <v>19</v>
      </c>
      <c r="H23">
        <v>348.25514199999998</v>
      </c>
      <c r="I23">
        <v>208.61898057142858</v>
      </c>
      <c r="J23">
        <v>38.730890714285721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108</v>
      </c>
      <c r="G24">
        <v>20</v>
      </c>
      <c r="H24">
        <v>419.39981599999999</v>
      </c>
      <c r="I24">
        <v>254.21446199999997</v>
      </c>
      <c r="J24">
        <v>45.595481428571389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109</v>
      </c>
      <c r="G25">
        <v>21</v>
      </c>
      <c r="H25">
        <v>508.03586000000001</v>
      </c>
      <c r="I25">
        <v>308.82235085714285</v>
      </c>
      <c r="J25">
        <v>54.607888857142882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110</v>
      </c>
      <c r="G26">
        <v>22</v>
      </c>
      <c r="H26">
        <v>585.86262999999997</v>
      </c>
      <c r="I26">
        <v>370.05618400000003</v>
      </c>
      <c r="J26">
        <v>61.233833142857179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111</v>
      </c>
      <c r="G27">
        <v>23</v>
      </c>
      <c r="H27">
        <v>629.68932099999995</v>
      </c>
      <c r="I27">
        <v>431.09348485714281</v>
      </c>
      <c r="J27">
        <v>61.037300857142782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112</v>
      </c>
      <c r="G28">
        <v>24</v>
      </c>
      <c r="H28">
        <v>731.39475900000002</v>
      </c>
      <c r="I28">
        <v>502.42065271428572</v>
      </c>
      <c r="J28">
        <v>71.327167857142911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113</v>
      </c>
      <c r="G29">
        <v>25</v>
      </c>
      <c r="H29">
        <v>810.79378699999995</v>
      </c>
      <c r="I29">
        <v>576.20447357142859</v>
      </c>
      <c r="J29">
        <v>73.783820857142871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114</v>
      </c>
      <c r="G30">
        <v>26</v>
      </c>
      <c r="H30">
        <v>887.73616200000004</v>
      </c>
      <c r="I30">
        <v>653.27319071428576</v>
      </c>
      <c r="J30">
        <v>77.068717142857167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115</v>
      </c>
      <c r="G31">
        <v>27</v>
      </c>
      <c r="H31">
        <v>971.45889899999997</v>
      </c>
      <c r="I31">
        <v>732.13877400000001</v>
      </c>
      <c r="J31">
        <v>78.865583285714251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116</v>
      </c>
      <c r="G32">
        <v>28</v>
      </c>
      <c r="H32">
        <v>1034.1526859999999</v>
      </c>
      <c r="I32">
        <v>807.29832057142869</v>
      </c>
      <c r="J32">
        <v>75.159546571428677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117</v>
      </c>
      <c r="G33">
        <v>29</v>
      </c>
      <c r="H33">
        <v>1108.245343</v>
      </c>
      <c r="I33">
        <v>881.92442242857157</v>
      </c>
      <c r="J33">
        <v>74.626101857142885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118</v>
      </c>
      <c r="G34">
        <v>30</v>
      </c>
      <c r="H34">
        <v>1152.6616309999999</v>
      </c>
      <c r="I34">
        <v>956.63475242857135</v>
      </c>
      <c r="J34">
        <v>74.710329999999772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119</v>
      </c>
      <c r="G35">
        <v>31</v>
      </c>
      <c r="H35">
        <v>1222.627111</v>
      </c>
      <c r="I35">
        <v>1026.8108027142857</v>
      </c>
      <c r="J35">
        <v>70.176050285714382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120</v>
      </c>
      <c r="G36">
        <v>32</v>
      </c>
      <c r="H36">
        <v>1291.3151319999999</v>
      </c>
      <c r="I36">
        <v>1095.4567091428569</v>
      </c>
      <c r="J36">
        <v>68.645906428571152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121</v>
      </c>
      <c r="G37">
        <v>33</v>
      </c>
      <c r="H37">
        <v>1371.4020230000001</v>
      </c>
      <c r="I37">
        <v>1164.5518321428572</v>
      </c>
      <c r="J37">
        <v>69.095123000000285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122</v>
      </c>
      <c r="G38">
        <v>34</v>
      </c>
      <c r="H38">
        <v>1520.373466</v>
      </c>
      <c r="I38">
        <v>1242.9681988571429</v>
      </c>
      <c r="J38">
        <v>78.416366714285687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123</v>
      </c>
      <c r="G39">
        <v>35</v>
      </c>
      <c r="H39">
        <v>1570.9805200000001</v>
      </c>
      <c r="I39">
        <v>1319.6578894285715</v>
      </c>
      <c r="J39">
        <v>76.689690571428628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124</v>
      </c>
      <c r="G40">
        <v>36</v>
      </c>
      <c r="H40">
        <v>1629.7436620000001</v>
      </c>
      <c r="I40">
        <v>1394.1576492857143</v>
      </c>
      <c r="J40">
        <v>74.499759857142863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125</v>
      </c>
      <c r="G41">
        <v>37</v>
      </c>
      <c r="H41">
        <v>1664.0385389999999</v>
      </c>
      <c r="I41">
        <v>1467.2114932857144</v>
      </c>
      <c r="J41">
        <v>73.053844000000026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126</v>
      </c>
      <c r="G42">
        <v>38</v>
      </c>
      <c r="H42">
        <v>1714.547327</v>
      </c>
      <c r="I42">
        <v>1537.4858098571428</v>
      </c>
      <c r="J42">
        <v>70.274316571428471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127</v>
      </c>
      <c r="G43">
        <v>39</v>
      </c>
      <c r="H43">
        <v>1777.732444</v>
      </c>
      <c r="I43">
        <v>1606.9739972857144</v>
      </c>
      <c r="J43">
        <v>69.488187428571564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128</v>
      </c>
      <c r="G44">
        <v>40</v>
      </c>
      <c r="H44">
        <v>1851.432037</v>
      </c>
      <c r="I44">
        <v>1675.5497135714286</v>
      </c>
      <c r="J44">
        <v>68.575716285714179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129</v>
      </c>
      <c r="G45">
        <v>41</v>
      </c>
      <c r="H45">
        <v>1869.218206</v>
      </c>
      <c r="I45">
        <v>1725.3846764285715</v>
      </c>
      <c r="J45">
        <v>49.834962857142955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130</v>
      </c>
      <c r="G46">
        <v>42</v>
      </c>
      <c r="H46">
        <v>1934.3686459999999</v>
      </c>
      <c r="I46">
        <v>1777.2972658571427</v>
      </c>
      <c r="J46">
        <v>51.912589428571209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131</v>
      </c>
      <c r="G47">
        <v>43</v>
      </c>
      <c r="H47">
        <v>1985.565296</v>
      </c>
      <c r="I47">
        <v>1828.1289278571426</v>
      </c>
      <c r="J47">
        <v>50.831661999999824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132</v>
      </c>
      <c r="G48">
        <v>44</v>
      </c>
      <c r="H48">
        <v>2050.126139</v>
      </c>
      <c r="I48">
        <v>1883.2842992857145</v>
      </c>
      <c r="J48">
        <v>55.155371428571925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133</v>
      </c>
      <c r="G49">
        <v>45</v>
      </c>
      <c r="H49">
        <v>2100.831459</v>
      </c>
      <c r="I49">
        <v>1938.4677467142853</v>
      </c>
      <c r="J49">
        <v>55.183447428570844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134</v>
      </c>
      <c r="G50">
        <v>46</v>
      </c>
      <c r="H50">
        <v>2160.085932</v>
      </c>
      <c r="I50">
        <v>1993.0896735714286</v>
      </c>
      <c r="J50">
        <v>54.621926857143308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135</v>
      </c>
      <c r="G51">
        <v>47</v>
      </c>
      <c r="H51">
        <v>2196.5426640000001</v>
      </c>
      <c r="I51">
        <v>2042.3911917142857</v>
      </c>
      <c r="J51">
        <v>49.301518142857049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136</v>
      </c>
      <c r="G52">
        <v>48</v>
      </c>
      <c r="H52">
        <v>2240.1728229999999</v>
      </c>
      <c r="I52">
        <v>2095.3847084285712</v>
      </c>
      <c r="J52">
        <v>52.993516714285533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137</v>
      </c>
      <c r="G53">
        <v>49</v>
      </c>
      <c r="H53">
        <v>2298.6411659999999</v>
      </c>
      <c r="I53">
        <v>2147.4236398571429</v>
      </c>
      <c r="J53">
        <v>52.038931428571686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138</v>
      </c>
      <c r="G54">
        <v>50</v>
      </c>
      <c r="H54">
        <v>2345.0227770000001</v>
      </c>
      <c r="I54">
        <v>2198.7747085714286</v>
      </c>
      <c r="J54">
        <v>51.351068714285702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139</v>
      </c>
      <c r="G55">
        <v>51</v>
      </c>
      <c r="H55">
        <v>2361.0401550000001</v>
      </c>
      <c r="I55">
        <v>2243.1909965714285</v>
      </c>
      <c r="J55">
        <v>44.416287999999895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140</v>
      </c>
      <c r="G56">
        <v>52</v>
      </c>
      <c r="H56">
        <v>2390.0286609999998</v>
      </c>
      <c r="I56">
        <v>2284.5048825714289</v>
      </c>
      <c r="J56">
        <v>41.313886000000366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141</v>
      </c>
      <c r="G57">
        <v>53</v>
      </c>
      <c r="H57">
        <v>2408.0113620000002</v>
      </c>
      <c r="I57">
        <v>2319.9228011428572</v>
      </c>
      <c r="J57">
        <v>35.417918571428345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142</v>
      </c>
      <c r="G58">
        <v>54</v>
      </c>
      <c r="H58">
        <v>2461.075069</v>
      </c>
      <c r="I58">
        <v>2357.7131447142856</v>
      </c>
      <c r="J58">
        <v>37.790343571428366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143</v>
      </c>
      <c r="G59">
        <v>55</v>
      </c>
      <c r="H59">
        <v>2491.144503</v>
      </c>
      <c r="I59">
        <v>2393.5662418571433</v>
      </c>
      <c r="J59">
        <v>35.853097142857678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144</v>
      </c>
      <c r="G60">
        <v>56</v>
      </c>
      <c r="H60">
        <v>2475.3236569999999</v>
      </c>
      <c r="I60">
        <v>2418.806597714286</v>
      </c>
      <c r="J60">
        <v>25.240355857142731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145</v>
      </c>
      <c r="G61">
        <v>57</v>
      </c>
      <c r="H61">
        <v>2484.3641400000001</v>
      </c>
      <c r="I61">
        <v>2438.7125067142856</v>
      </c>
      <c r="J61">
        <v>19.90590899999961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146</v>
      </c>
      <c r="G62">
        <v>58</v>
      </c>
      <c r="H62">
        <v>2508.144542</v>
      </c>
      <c r="I62">
        <v>2459.7274191428573</v>
      </c>
      <c r="J62">
        <v>21.014912428571733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147</v>
      </c>
      <c r="G63">
        <v>59</v>
      </c>
      <c r="H63">
        <v>2525.6359120000002</v>
      </c>
      <c r="I63">
        <v>2479.0998835714286</v>
      </c>
      <c r="J63">
        <v>19.37246442857122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148</v>
      </c>
      <c r="G64">
        <v>60</v>
      </c>
      <c r="H64">
        <v>2572.8036510000002</v>
      </c>
      <c r="I64">
        <v>2502.6416391428575</v>
      </c>
      <c r="J64">
        <v>23.541755571428894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149</v>
      </c>
      <c r="G65">
        <v>61</v>
      </c>
      <c r="H65">
        <v>2625.1794949999999</v>
      </c>
      <c r="I65">
        <v>2526.0851285714284</v>
      </c>
      <c r="J65">
        <v>23.443489428570956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150</v>
      </c>
      <c r="G66">
        <v>62</v>
      </c>
      <c r="H66">
        <v>2679.5206619999999</v>
      </c>
      <c r="I66">
        <v>2552.9960084285713</v>
      </c>
      <c r="J66">
        <v>26.910879857142845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151</v>
      </c>
      <c r="G67">
        <v>63</v>
      </c>
      <c r="H67">
        <v>2693.0813870000002</v>
      </c>
      <c r="I67">
        <v>2584.104255571428</v>
      </c>
      <c r="J67">
        <v>31.108247142856726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152</v>
      </c>
      <c r="G68">
        <v>64</v>
      </c>
      <c r="H68">
        <v>2710.277959</v>
      </c>
      <c r="I68">
        <v>2616.3776582857145</v>
      </c>
      <c r="J68">
        <v>32.273402714286476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153</v>
      </c>
      <c r="G69">
        <v>65</v>
      </c>
      <c r="H69">
        <v>2719.9080389999999</v>
      </c>
      <c r="I69">
        <v>2646.6295864285712</v>
      </c>
      <c r="J69">
        <v>30.251928142856741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154</v>
      </c>
      <c r="G70">
        <v>66</v>
      </c>
      <c r="H70">
        <v>2742.9023120000002</v>
      </c>
      <c r="I70">
        <v>2677.6676435714285</v>
      </c>
      <c r="J70">
        <v>31.038057142857269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155</v>
      </c>
      <c r="G71">
        <v>67</v>
      </c>
      <c r="H71">
        <v>2764.4225929999998</v>
      </c>
      <c r="I71">
        <v>2705.0417781428573</v>
      </c>
      <c r="J71">
        <v>27.37413457142884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156</v>
      </c>
      <c r="G72">
        <v>68</v>
      </c>
      <c r="H72">
        <v>2782.798358</v>
      </c>
      <c r="I72">
        <v>2727.5587585714284</v>
      </c>
      <c r="J72">
        <v>22.51698042857106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157</v>
      </c>
      <c r="G73">
        <v>69</v>
      </c>
      <c r="H73">
        <v>2808.7406139999998</v>
      </c>
      <c r="I73">
        <v>2746.0187517142854</v>
      </c>
      <c r="J73">
        <v>18.459993142857002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158</v>
      </c>
      <c r="G74">
        <v>70</v>
      </c>
      <c r="H74">
        <v>2831.0470249999998</v>
      </c>
      <c r="I74">
        <v>2765.7281285714284</v>
      </c>
      <c r="J74">
        <v>19.70937685714307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159</v>
      </c>
      <c r="G75">
        <v>71</v>
      </c>
      <c r="H75">
        <v>2853.255169</v>
      </c>
      <c r="I75">
        <v>2786.1534442857142</v>
      </c>
      <c r="J75">
        <v>20.425315714285716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160</v>
      </c>
      <c r="G76">
        <v>72</v>
      </c>
      <c r="H76">
        <v>2870.255208</v>
      </c>
      <c r="I76">
        <v>2807.6316112857139</v>
      </c>
      <c r="J76">
        <v>21.478166999999758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161</v>
      </c>
      <c r="G77">
        <v>73</v>
      </c>
      <c r="H77">
        <v>2892.1685539999999</v>
      </c>
      <c r="I77">
        <v>2828.955360142857</v>
      </c>
      <c r="J77">
        <v>21.323748857143073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162</v>
      </c>
      <c r="G78">
        <v>74</v>
      </c>
      <c r="H78">
        <v>2914.57323</v>
      </c>
      <c r="I78">
        <v>2850.4054511428571</v>
      </c>
      <c r="J78">
        <v>21.450091000000157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163</v>
      </c>
      <c r="G79">
        <v>75</v>
      </c>
      <c r="H79">
        <v>2939.3362929999998</v>
      </c>
      <c r="I79">
        <v>2872.768013285714</v>
      </c>
      <c r="J79">
        <v>22.362562142856859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164</v>
      </c>
      <c r="G80">
        <v>76</v>
      </c>
      <c r="H80">
        <v>2967.6369370000002</v>
      </c>
      <c r="I80">
        <v>2895.4674879999998</v>
      </c>
      <c r="J80">
        <v>22.69947471428577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165</v>
      </c>
      <c r="G81">
        <v>77</v>
      </c>
      <c r="H81">
        <v>2994.2670560000001</v>
      </c>
      <c r="I81">
        <v>2918.7846352857146</v>
      </c>
      <c r="J81">
        <v>23.317147285714782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166</v>
      </c>
      <c r="G82">
        <v>78</v>
      </c>
      <c r="H82">
        <v>3009.2035070000002</v>
      </c>
      <c r="I82">
        <v>2941.0629692857142</v>
      </c>
      <c r="J82">
        <v>22.278333999999631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167</v>
      </c>
      <c r="G83">
        <v>79</v>
      </c>
      <c r="H83">
        <v>3025.4174170000001</v>
      </c>
      <c r="I83">
        <v>2963.2289991428579</v>
      </c>
      <c r="J83">
        <v>22.166029857143712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168</v>
      </c>
      <c r="G84">
        <v>80</v>
      </c>
      <c r="H84">
        <v>3046.9376980000002</v>
      </c>
      <c r="I84">
        <v>2985.3388768571431</v>
      </c>
      <c r="J84">
        <v>22.109877714285176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169</v>
      </c>
      <c r="G85">
        <v>81</v>
      </c>
      <c r="H85">
        <v>3074.9435440000002</v>
      </c>
      <c r="I85">
        <v>3008.2489217142861</v>
      </c>
      <c r="J85">
        <v>22.910044857143021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170</v>
      </c>
      <c r="G86">
        <v>82</v>
      </c>
      <c r="H86">
        <v>3104.8164449999999</v>
      </c>
      <c r="I86">
        <v>3031.8889434285716</v>
      </c>
      <c r="J86">
        <v>23.640021714285467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171</v>
      </c>
      <c r="G87">
        <v>83</v>
      </c>
      <c r="H87">
        <v>3139.2095890000001</v>
      </c>
      <c r="I87">
        <v>3056.3993222857139</v>
      </c>
      <c r="J87">
        <v>24.510378857142314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172</v>
      </c>
      <c r="G88">
        <v>84</v>
      </c>
      <c r="H88">
        <v>3164.4639820000002</v>
      </c>
      <c r="I88">
        <v>3080.713168857143</v>
      </c>
      <c r="J88">
        <v>24.313846571429167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173</v>
      </c>
      <c r="G89">
        <v>85</v>
      </c>
      <c r="H89">
        <v>3193.6490210000002</v>
      </c>
      <c r="I89">
        <v>3107.0625279999999</v>
      </c>
      <c r="J89">
        <v>26.349359142856883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174</v>
      </c>
      <c r="G90">
        <v>86</v>
      </c>
      <c r="H90">
        <v>3213.3022460000002</v>
      </c>
      <c r="I90">
        <v>3133.9032178571429</v>
      </c>
      <c r="J90">
        <v>26.840689857142934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175</v>
      </c>
      <c r="G91">
        <v>87</v>
      </c>
      <c r="H91">
        <v>3232.46414</v>
      </c>
      <c r="I91">
        <v>3160.4069952857144</v>
      </c>
      <c r="J91">
        <v>26.503777428571539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176</v>
      </c>
      <c r="G92">
        <v>88</v>
      </c>
      <c r="H92">
        <v>3268.429541</v>
      </c>
      <c r="I92">
        <v>3188.0478520000001</v>
      </c>
      <c r="J92">
        <v>27.640856714285746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177</v>
      </c>
      <c r="G93">
        <v>89</v>
      </c>
      <c r="H93">
        <v>3300.9556280000002</v>
      </c>
      <c r="I93">
        <v>3216.0677352857142</v>
      </c>
      <c r="J93">
        <v>28.019883285714059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178</v>
      </c>
      <c r="G94">
        <v>90</v>
      </c>
      <c r="H94">
        <v>3338.0019569999999</v>
      </c>
      <c r="I94">
        <v>3244.4666450000004</v>
      </c>
      <c r="J94">
        <v>28.398909714286219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179</v>
      </c>
      <c r="G95">
        <v>91</v>
      </c>
      <c r="H95">
        <v>3375.539616</v>
      </c>
      <c r="I95">
        <v>3274.6203069999997</v>
      </c>
      <c r="J95">
        <v>30.153661999999258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180</v>
      </c>
      <c r="G96">
        <v>92</v>
      </c>
      <c r="H96">
        <v>3409.1466300000002</v>
      </c>
      <c r="I96">
        <v>3305.4056797142853</v>
      </c>
      <c r="J96">
        <v>30.785372714285586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181</v>
      </c>
      <c r="G97">
        <v>93</v>
      </c>
      <c r="H97">
        <v>3428.0137260000001</v>
      </c>
      <c r="I97">
        <v>3336.0787482857145</v>
      </c>
      <c r="J97">
        <v>30.673068571429212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182</v>
      </c>
      <c r="G98">
        <v>94</v>
      </c>
      <c r="H98">
        <v>3469.3837640000002</v>
      </c>
      <c r="I98">
        <v>3369.9244088571431</v>
      </c>
      <c r="J98">
        <v>33.845660571428652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183</v>
      </c>
      <c r="G99">
        <v>95</v>
      </c>
      <c r="H99">
        <v>3498.2740050000002</v>
      </c>
      <c r="I99">
        <v>3402.7593322857147</v>
      </c>
      <c r="J99">
        <v>32.834923428571528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184</v>
      </c>
      <c r="G100">
        <v>96</v>
      </c>
      <c r="H100">
        <v>3528.7365030000001</v>
      </c>
      <c r="I100">
        <v>3435.2994572857142</v>
      </c>
      <c r="J100">
        <v>32.540124999999534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185</v>
      </c>
      <c r="G101">
        <v>97</v>
      </c>
      <c r="H101">
        <v>3555.268356</v>
      </c>
      <c r="I101">
        <v>3466.3375142857144</v>
      </c>
      <c r="J101">
        <v>31.038057000000208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186</v>
      </c>
      <c r="G102">
        <v>98</v>
      </c>
      <c r="H102">
        <v>3583.0776689999998</v>
      </c>
      <c r="I102">
        <v>3495.9858075714287</v>
      </c>
      <c r="J102">
        <v>29.648293285714317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187</v>
      </c>
      <c r="G103">
        <v>99</v>
      </c>
      <c r="H103">
        <v>3605.3840799999998</v>
      </c>
      <c r="I103">
        <v>3524.0197289999996</v>
      </c>
      <c r="J103">
        <v>28.03392142857092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188</v>
      </c>
      <c r="G104">
        <v>100</v>
      </c>
      <c r="H104">
        <v>3639.3841579999998</v>
      </c>
      <c r="I104">
        <v>3554.2155050000001</v>
      </c>
      <c r="J104">
        <v>30.195776000000478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189</v>
      </c>
      <c r="G105">
        <v>101</v>
      </c>
      <c r="H105">
        <v>3668.8639950000002</v>
      </c>
      <c r="I105">
        <v>3582.7126808571434</v>
      </c>
      <c r="J105">
        <v>28.497175857143247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190</v>
      </c>
      <c r="G106">
        <v>102</v>
      </c>
      <c r="H106">
        <v>3701.8814130000001</v>
      </c>
      <c r="I106">
        <v>3611.7994534285713</v>
      </c>
      <c r="J106">
        <v>29.0867725714279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191</v>
      </c>
      <c r="G107">
        <v>103</v>
      </c>
      <c r="H107">
        <v>3742.8583870000002</v>
      </c>
      <c r="I107">
        <v>3642.3882939999999</v>
      </c>
      <c r="J107">
        <v>30.588840571428591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192</v>
      </c>
      <c r="G108">
        <v>104</v>
      </c>
      <c r="H108">
        <v>3779.7081830000002</v>
      </c>
      <c r="I108">
        <v>3674.4511264285711</v>
      </c>
      <c r="J108">
        <v>32.062832428571255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193</v>
      </c>
      <c r="G109">
        <v>105</v>
      </c>
      <c r="H109">
        <v>3816.754512</v>
      </c>
      <c r="I109">
        <v>3707.8335325714283</v>
      </c>
      <c r="J109">
        <v>33.382406142857235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194</v>
      </c>
      <c r="G110">
        <v>106</v>
      </c>
      <c r="H110">
        <v>3845.4482200000002</v>
      </c>
      <c r="I110">
        <v>3742.1284097142852</v>
      </c>
      <c r="J110">
        <v>34.294877142856876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195</v>
      </c>
      <c r="G111">
        <v>107</v>
      </c>
      <c r="H111">
        <v>3870.8991460000002</v>
      </c>
      <c r="I111">
        <v>3775.201979428572</v>
      </c>
      <c r="J111">
        <v>33.073569714286805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196</v>
      </c>
      <c r="G112">
        <v>108</v>
      </c>
      <c r="H112">
        <v>3904.8009590000001</v>
      </c>
      <c r="I112">
        <v>3808.90726</v>
      </c>
      <c r="J112">
        <v>33.70528057142792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197</v>
      </c>
      <c r="G113">
        <v>109</v>
      </c>
      <c r="H113">
        <v>3940.864626</v>
      </c>
      <c r="I113">
        <v>3843.0477189999997</v>
      </c>
      <c r="J113">
        <v>34.140458999999737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198</v>
      </c>
      <c r="G114">
        <v>110</v>
      </c>
      <c r="H114">
        <v>3971.4253899999999</v>
      </c>
      <c r="I114">
        <v>3875.7001479999999</v>
      </c>
      <c r="J114">
        <v>32.652429000000211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199</v>
      </c>
      <c r="G115">
        <v>111</v>
      </c>
      <c r="H115">
        <v>4015.7434119999998</v>
      </c>
      <c r="I115">
        <v>3909.4194664285715</v>
      </c>
      <c r="J115">
        <v>33.719318428571569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200</v>
      </c>
      <c r="G116">
        <v>112</v>
      </c>
      <c r="H116">
        <v>4047.4833699999999</v>
      </c>
      <c r="I116">
        <v>3942.3807318571426</v>
      </c>
      <c r="J116">
        <v>32.961265428571096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201</v>
      </c>
      <c r="G117">
        <v>113</v>
      </c>
      <c r="H117">
        <v>4092.390989</v>
      </c>
      <c r="I117">
        <v>3977.6582702857145</v>
      </c>
      <c r="J117">
        <v>35.277538428571916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202</v>
      </c>
      <c r="G118">
        <v>114</v>
      </c>
      <c r="H118">
        <v>4118.5297780000001</v>
      </c>
      <c r="I118">
        <v>4013.034074857143</v>
      </c>
      <c r="J118">
        <v>35.375804571428489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203</v>
      </c>
      <c r="G119">
        <v>115</v>
      </c>
      <c r="H119">
        <v>4141.0327200000002</v>
      </c>
      <c r="I119">
        <v>4046.7814692857141</v>
      </c>
      <c r="J119">
        <v>33.74739442857117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204</v>
      </c>
      <c r="G120">
        <v>116</v>
      </c>
      <c r="H120">
        <v>4171.7900170000003</v>
      </c>
      <c r="I120">
        <v>4079.7708108571424</v>
      </c>
      <c r="J120">
        <v>32.989341571428213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205</v>
      </c>
      <c r="G121">
        <v>117</v>
      </c>
      <c r="H121">
        <v>4204.0213050000002</v>
      </c>
      <c r="I121">
        <v>4112.9987987142858</v>
      </c>
      <c r="J121">
        <v>33.227987857143489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206</v>
      </c>
      <c r="G122">
        <v>118</v>
      </c>
      <c r="H122">
        <v>4240.7728360000001</v>
      </c>
      <c r="I122">
        <v>4145.1458592857143</v>
      </c>
      <c r="J122">
        <v>32.147060571428483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207</v>
      </c>
      <c r="G123">
        <v>119</v>
      </c>
      <c r="H123">
        <v>4281.356745</v>
      </c>
      <c r="I123">
        <v>4178.5563414285716</v>
      </c>
      <c r="J123">
        <v>33.41048214285729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208</v>
      </c>
      <c r="G124">
        <v>120</v>
      </c>
      <c r="H124">
        <v>4313.588033</v>
      </c>
      <c r="I124">
        <v>4210.1559191428578</v>
      </c>
      <c r="J124">
        <v>31.59957771428617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209</v>
      </c>
      <c r="G125">
        <v>121</v>
      </c>
      <c r="H125">
        <v>4336.3857740000003</v>
      </c>
      <c r="I125">
        <v>4241.2782042857143</v>
      </c>
      <c r="J125">
        <v>31.122285142856526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210</v>
      </c>
      <c r="G126">
        <v>122</v>
      </c>
      <c r="H126">
        <v>4364.5881509999999</v>
      </c>
      <c r="I126">
        <v>4273.2146944285723</v>
      </c>
      <c r="J126">
        <v>31.93649014285802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211</v>
      </c>
      <c r="G127">
        <v>123</v>
      </c>
      <c r="H127">
        <v>4408.1200440000002</v>
      </c>
      <c r="I127">
        <v>4306.9761268571428</v>
      </c>
      <c r="J127">
        <v>33.761432428570515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212</v>
      </c>
      <c r="G128">
        <v>124</v>
      </c>
      <c r="H128">
        <v>4449.1952840000004</v>
      </c>
      <c r="I128">
        <v>4342.0009810000001</v>
      </c>
      <c r="J128">
        <v>35.024854142857293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213</v>
      </c>
      <c r="G129">
        <v>125</v>
      </c>
      <c r="H129">
        <v>4488.6982660000003</v>
      </c>
      <c r="I129">
        <v>4377.4188995714294</v>
      </c>
      <c r="J129">
        <v>35.417918571429254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214</v>
      </c>
      <c r="G130">
        <v>126</v>
      </c>
      <c r="H130">
        <v>4541.9585049999996</v>
      </c>
      <c r="I130">
        <v>4414.6477224285718</v>
      </c>
      <c r="J130">
        <v>37.228822857142404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215</v>
      </c>
      <c r="G131">
        <v>127</v>
      </c>
      <c r="H131">
        <v>4570.5539470000003</v>
      </c>
      <c r="I131">
        <v>4451.3571387142856</v>
      </c>
      <c r="J131">
        <v>36.709416285713814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216</v>
      </c>
      <c r="G132">
        <v>128</v>
      </c>
      <c r="H132">
        <v>4600.6233810000003</v>
      </c>
      <c r="I132">
        <v>4489.1053682857146</v>
      </c>
      <c r="J132">
        <v>37.748229571428965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217</v>
      </c>
      <c r="G133">
        <v>129</v>
      </c>
      <c r="H133">
        <v>4623.5193870000003</v>
      </c>
      <c r="I133">
        <v>4526.0955448571431</v>
      </c>
      <c r="J133">
        <v>36.990176571428492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218</v>
      </c>
      <c r="G134">
        <v>130</v>
      </c>
      <c r="H134">
        <v>4660.3691840000001</v>
      </c>
      <c r="I134">
        <v>4562.1311362857141</v>
      </c>
      <c r="J134">
        <v>36.035591428571024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219</v>
      </c>
      <c r="G135">
        <v>131</v>
      </c>
      <c r="H135">
        <v>4693.6814000000004</v>
      </c>
      <c r="I135">
        <v>4597.0577242857144</v>
      </c>
      <c r="J135">
        <v>34.926588000000265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220</v>
      </c>
      <c r="G136">
        <v>132</v>
      </c>
      <c r="H136">
        <v>4724.3404300000002</v>
      </c>
      <c r="I136">
        <v>4630.7208905714288</v>
      </c>
      <c r="J136">
        <v>33.663166285714397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221</v>
      </c>
      <c r="G137">
        <v>133</v>
      </c>
      <c r="H137">
        <v>4755.0977270000003</v>
      </c>
      <c r="I137">
        <v>4661.1693508571434</v>
      </c>
      <c r="J137">
        <v>30.448460285714646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222</v>
      </c>
      <c r="G138">
        <v>134</v>
      </c>
      <c r="H138">
        <v>4779.2711939999999</v>
      </c>
      <c r="I138">
        <v>4690.9861004285713</v>
      </c>
      <c r="J138">
        <v>29.816749571427863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223</v>
      </c>
      <c r="G139">
        <v>135</v>
      </c>
      <c r="H139">
        <v>4792.53712</v>
      </c>
      <c r="I139">
        <v>4718.4023488571429</v>
      </c>
      <c r="J139">
        <v>27.416248428571635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224</v>
      </c>
      <c r="G140">
        <v>136</v>
      </c>
      <c r="H140">
        <v>4805.0169180000003</v>
      </c>
      <c r="I140">
        <v>4744.3305675714291</v>
      </c>
      <c r="J140">
        <v>25.928218714286231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225</v>
      </c>
      <c r="G141">
        <v>137</v>
      </c>
      <c r="H141">
        <v>4829.7799809999997</v>
      </c>
      <c r="I141">
        <v>4768.5321100000001</v>
      </c>
      <c r="J141">
        <v>24.201542428570974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226</v>
      </c>
      <c r="G142">
        <v>138</v>
      </c>
      <c r="H142">
        <v>4852.2829229999998</v>
      </c>
      <c r="I142">
        <v>4791.1894704285723</v>
      </c>
      <c r="J142">
        <v>22.657360428572247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227</v>
      </c>
      <c r="G143">
        <v>139</v>
      </c>
      <c r="H143">
        <v>4883.0402199999999</v>
      </c>
      <c r="I143">
        <v>4813.860869000001</v>
      </c>
      <c r="J143">
        <v>22.671398571428654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228</v>
      </c>
      <c r="G144">
        <v>140</v>
      </c>
      <c r="H144">
        <v>4908.8842109999996</v>
      </c>
      <c r="I144">
        <v>4835.8303667142845</v>
      </c>
      <c r="J144">
        <v>21.969497714283534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229</v>
      </c>
      <c r="G145">
        <v>141</v>
      </c>
      <c r="H145">
        <v>4929.4218309999997</v>
      </c>
      <c r="I145">
        <v>4857.2804577142861</v>
      </c>
      <c r="J145">
        <v>21.450091000001521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230</v>
      </c>
      <c r="G146">
        <v>142</v>
      </c>
      <c r="H146">
        <v>4942.6877569999997</v>
      </c>
      <c r="I146">
        <v>4878.7305487142858</v>
      </c>
      <c r="J146">
        <v>21.450090999999702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231</v>
      </c>
      <c r="G147">
        <v>143</v>
      </c>
      <c r="H147">
        <v>4953.5952969999998</v>
      </c>
      <c r="I147">
        <v>4899.9560314285709</v>
      </c>
      <c r="J147">
        <v>21.225482714285135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232</v>
      </c>
      <c r="G148">
        <v>144</v>
      </c>
      <c r="H148">
        <v>4973.5433199999998</v>
      </c>
      <c r="I148">
        <v>4920.4936512857139</v>
      </c>
      <c r="J148">
        <v>20.537619857143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233</v>
      </c>
      <c r="G149">
        <v>145</v>
      </c>
      <c r="H149">
        <v>4998.6011820000003</v>
      </c>
      <c r="I149">
        <v>4941.3962597142863</v>
      </c>
      <c r="J149">
        <v>20.902608428572421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234</v>
      </c>
      <c r="G150">
        <v>146</v>
      </c>
      <c r="H150">
        <v>5018.6474710000002</v>
      </c>
      <c r="I150">
        <v>4960.7687241428566</v>
      </c>
      <c r="J150">
        <v>19.372464428570311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235</v>
      </c>
      <c r="G151">
        <v>147</v>
      </c>
      <c r="H151">
        <v>5042.0348080000003</v>
      </c>
      <c r="I151">
        <v>4979.7902380000005</v>
      </c>
      <c r="J151">
        <v>19.021513857143873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236</v>
      </c>
      <c r="G152">
        <v>148</v>
      </c>
      <c r="H152">
        <v>5057.0695249999999</v>
      </c>
      <c r="I152">
        <v>4998.0256228571434</v>
      </c>
      <c r="J152">
        <v>18.23538485714289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237</v>
      </c>
      <c r="G153">
        <v>149</v>
      </c>
      <c r="H153">
        <v>5067.4857339999999</v>
      </c>
      <c r="I153">
        <v>5015.8539052857141</v>
      </c>
      <c r="J153">
        <v>17.828282428570674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238</v>
      </c>
      <c r="G154">
        <v>150</v>
      </c>
      <c r="H154">
        <v>5078.49154</v>
      </c>
      <c r="I154">
        <v>5033.6962257142859</v>
      </c>
      <c r="J154">
        <v>17.842320428571838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239</v>
      </c>
      <c r="G155">
        <v>151</v>
      </c>
      <c r="H155">
        <v>5094.9019829999997</v>
      </c>
      <c r="I155">
        <v>5051.0331775714285</v>
      </c>
      <c r="J155">
        <v>17.336951857142594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240</v>
      </c>
      <c r="G156">
        <v>152</v>
      </c>
      <c r="H156">
        <v>5115.8326669999997</v>
      </c>
      <c r="I156">
        <v>5067.7805325714289</v>
      </c>
      <c r="J156">
        <v>16.747355000000425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0.70190085714285722</v>
      </c>
      <c r="D3">
        <f>C3-$C$3</f>
        <v>0</v>
      </c>
      <c r="E3">
        <f t="shared" ref="E3:E34" si="0">(_Ac/(1+EXP(-1*(B3-_Muc)/_sc)))</f>
        <v>273.72757127451285</v>
      </c>
      <c r="F3">
        <f>(D3-E3)^2</f>
        <v>74926.783275843511</v>
      </c>
      <c r="G3">
        <f>(E3-$H$4)^2</f>
        <v>1498526.8070493101</v>
      </c>
      <c r="H3" s="2" t="s">
        <v>11</v>
      </c>
      <c r="I3" s="16">
        <f>SUM(F3:F167)</f>
        <v>27016609.813129876</v>
      </c>
      <c r="J3">
        <f>1-(I3/I5)</f>
        <v>0.79335025166265871</v>
      </c>
      <c r="L3">
        <f>Input!J4</f>
        <v>0.2807602857142858</v>
      </c>
      <c r="M3">
        <f>L3-$L$3</f>
        <v>0</v>
      </c>
      <c r="N3">
        <f>_Ac*EXP(-1*(B3-_Muc)/_sc)*(1/_sc)*(1/(1+EXP(-1*(B3-_Muc)/_sc))^2)+$L$3</f>
        <v>9.9808928934560601</v>
      </c>
      <c r="O3">
        <f>(L3-N3)^2</f>
        <v>94.092572607775253</v>
      </c>
      <c r="P3">
        <f>(N3-$Q$4)^2</f>
        <v>697.9727242030533</v>
      </c>
      <c r="Q3" s="1" t="s">
        <v>11</v>
      </c>
      <c r="R3" s="16">
        <f>SUM(O3:O167)</f>
        <v>278912.33414355479</v>
      </c>
      <c r="S3" s="5">
        <f>1-(R3/R5)</f>
        <v>-0.41542634703595782</v>
      </c>
      <c r="V3">
        <f>COUNT(B3:B500)</f>
        <v>82</v>
      </c>
      <c r="X3">
        <v>2950163.6428810311</v>
      </c>
      <c r="Y3">
        <v>261.99274697626487</v>
      </c>
      <c r="Z3">
        <v>28.216333203046894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1.1230414285714285</v>
      </c>
      <c r="D4">
        <f t="shared" ref="D4:D67" si="2">C4-$C$3</f>
        <v>0.42114057142857131</v>
      </c>
      <c r="E4">
        <f t="shared" si="0"/>
        <v>283.60160816540554</v>
      </c>
      <c r="F4">
        <f t="shared" ref="F4:F67" si="3">(D4-E4)^2</f>
        <v>80191.177226743443</v>
      </c>
      <c r="G4">
        <f t="shared" ref="G4:G67" si="4">(E4-$H$4)^2</f>
        <v>1474449.8315418244</v>
      </c>
      <c r="H4">
        <f>AVERAGE(D3:D167)</f>
        <v>1497.8708664198607</v>
      </c>
      <c r="I4" t="s">
        <v>5</v>
      </c>
      <c r="J4" t="s">
        <v>6</v>
      </c>
      <c r="L4">
        <f>Input!J5</f>
        <v>0.42114057142857131</v>
      </c>
      <c r="M4">
        <f t="shared" ref="M4:M67" si="5">L4-$L$3</f>
        <v>0.14038028571428551</v>
      </c>
      <c r="N4">
        <f t="shared" ref="N4:N34" si="6">_Ac*EXP(-1*(B4-_Muc)/_sc)*(1/_sc)*(1/(1+EXP(-1*(B4-_Muc)/_sc))^2)+$L$3</f>
        <v>10.330767254148848</v>
      </c>
      <c r="O4">
        <f t="shared" ref="O4:O67" si="7">(L4-N4)^2</f>
        <v>98.200700990881671</v>
      </c>
      <c r="P4">
        <f t="shared" ref="P4:P67" si="8">(N4-$Q$4)^2</f>
        <v>679.6083534505218</v>
      </c>
      <c r="Q4">
        <f>AVERAGE(M3:M167)</f>
        <v>36.400066313588894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1.5161060000000002</v>
      </c>
      <c r="D5">
        <f t="shared" si="2"/>
        <v>0.81420514285714296</v>
      </c>
      <c r="E5">
        <f t="shared" si="0"/>
        <v>293.83179074032654</v>
      </c>
      <c r="F5">
        <f t="shared" si="3"/>
        <v>85859.305469370316</v>
      </c>
      <c r="G5">
        <f t="shared" si="4"/>
        <v>1449710.095763227</v>
      </c>
      <c r="I5">
        <f>SUM(G3:G167)</f>
        <v>130736233.79897444</v>
      </c>
      <c r="J5" s="5">
        <f>1-((1-J3)*(V3-1)/(V3-1-1))</f>
        <v>0.79076712980844199</v>
      </c>
      <c r="L5">
        <f>Input!J6</f>
        <v>0.39306457142857165</v>
      </c>
      <c r="M5">
        <f t="shared" si="5"/>
        <v>0.11230428571428586</v>
      </c>
      <c r="N5">
        <f t="shared" si="6"/>
        <v>10.693258728681421</v>
      </c>
      <c r="O5">
        <f t="shared" si="7"/>
        <v>106.09399967710576</v>
      </c>
      <c r="P5">
        <f t="shared" si="8"/>
        <v>660.83995620745634</v>
      </c>
      <c r="R5">
        <f>SUM(P3:P167)</f>
        <v>197051.8174454112</v>
      </c>
      <c r="S5" s="5">
        <f>1-((1-S3)*(V3-1)/(V3-1-1))</f>
        <v>-0.43311917637390729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2.0635887142857143</v>
      </c>
      <c r="D6">
        <f t="shared" si="2"/>
        <v>1.361687857142857</v>
      </c>
      <c r="E6">
        <f t="shared" si="0"/>
        <v>304.43096217786291</v>
      </c>
      <c r="F6">
        <f t="shared" si="3"/>
        <v>91850.985037287872</v>
      </c>
      <c r="G6">
        <f t="shared" si="4"/>
        <v>1424298.8050371488</v>
      </c>
      <c r="L6">
        <f>Input!J7</f>
        <v>0.54748271428571416</v>
      </c>
      <c r="M6">
        <f t="shared" si="5"/>
        <v>0.26672242857142836</v>
      </c>
      <c r="N6">
        <f t="shared" si="6"/>
        <v>11.068822128739567</v>
      </c>
      <c r="O6">
        <f t="shared" si="7"/>
        <v>110.69858307414016</v>
      </c>
      <c r="P6">
        <f t="shared" si="8"/>
        <v>641.67193195246273</v>
      </c>
      <c r="V6" s="19" t="s">
        <v>17</v>
      </c>
      <c r="W6" s="20">
        <f>SQRT((S5-J5)^2)</f>
        <v>1.2238863061823493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2.8216415714285716</v>
      </c>
      <c r="D7">
        <f t="shared" si="2"/>
        <v>2.1197407142857143</v>
      </c>
      <c r="E7">
        <f t="shared" si="0"/>
        <v>315.41242861062716</v>
      </c>
      <c r="F7">
        <f t="shared" si="3"/>
        <v>98152.308289314387</v>
      </c>
      <c r="G7">
        <f t="shared" si="4"/>
        <v>1398207.9571462532</v>
      </c>
      <c r="L7">
        <f>Input!J8</f>
        <v>0.75805285714285731</v>
      </c>
      <c r="M7">
        <f t="shared" si="5"/>
        <v>0.47729257142857151</v>
      </c>
      <c r="N7">
        <f t="shared" si="6"/>
        <v>11.45792864713486</v>
      </c>
      <c r="O7">
        <f t="shared" si="7"/>
        <v>114.48734192125698</v>
      </c>
      <c r="P7">
        <f t="shared" si="8"/>
        <v>622.11023137234508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3.5375804285714283</v>
      </c>
      <c r="D8">
        <f t="shared" si="2"/>
        <v>2.835679571428571</v>
      </c>
      <c r="E8">
        <f t="shared" si="0"/>
        <v>326.78997579915819</v>
      </c>
      <c r="F8">
        <f t="shared" si="3"/>
        <v>104946.3860444036</v>
      </c>
      <c r="G8">
        <f t="shared" si="4"/>
        <v>1371430.452376978</v>
      </c>
      <c r="L8">
        <f>Input!J9</f>
        <v>0.71593885714285666</v>
      </c>
      <c r="M8">
        <f t="shared" si="5"/>
        <v>0.43517857142857086</v>
      </c>
      <c r="N8">
        <f t="shared" si="6"/>
        <v>11.861066446813474</v>
      </c>
      <c r="O8">
        <f t="shared" si="7"/>
        <v>124.21386899003721</v>
      </c>
      <c r="P8">
        <f t="shared" si="8"/>
        <v>602.16251446160402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4.9273441428571436</v>
      </c>
      <c r="D9">
        <f t="shared" si="2"/>
        <v>4.2254432857142863</v>
      </c>
      <c r="E9">
        <f t="shared" si="0"/>
        <v>338.5778864053238</v>
      </c>
      <c r="F9">
        <f t="shared" si="3"/>
        <v>111791.55622005172</v>
      </c>
      <c r="G9">
        <f t="shared" si="4"/>
        <v>1343960.2135109853</v>
      </c>
      <c r="L9">
        <f>Input!J10</f>
        <v>1.3897637142857153</v>
      </c>
      <c r="M9">
        <f t="shared" si="5"/>
        <v>1.1090034285714294</v>
      </c>
      <c r="N9">
        <f t="shared" si="6"/>
        <v>12.278741270970501</v>
      </c>
      <c r="O9">
        <f t="shared" si="7"/>
        <v>118.56983222998497</v>
      </c>
      <c r="P9">
        <f t="shared" si="8"/>
        <v>581.83832181164928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7.0190088571428575</v>
      </c>
      <c r="D10">
        <f t="shared" si="2"/>
        <v>6.3171080000000002</v>
      </c>
      <c r="E10">
        <f t="shared" si="0"/>
        <v>350.79095788670145</v>
      </c>
      <c r="F10">
        <f t="shared" si="3"/>
        <v>118662.23325576571</v>
      </c>
      <c r="G10">
        <f t="shared" si="4"/>
        <v>1315792.3165604407</v>
      </c>
      <c r="L10">
        <f>Input!J11</f>
        <v>2.0916647142857139</v>
      </c>
      <c r="M10">
        <f t="shared" si="5"/>
        <v>1.810904428571428</v>
      </c>
      <c r="N10">
        <f t="shared" si="6"/>
        <v>12.711477075020641</v>
      </c>
      <c r="O10">
        <f t="shared" si="7"/>
        <v>112.78041457721832</v>
      </c>
      <c r="P10">
        <f t="shared" si="8"/>
        <v>561.14926011361172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10.037182571428572</v>
      </c>
      <c r="D11">
        <f t="shared" si="2"/>
        <v>9.3352817142857152</v>
      </c>
      <c r="E11">
        <f t="shared" si="0"/>
        <v>363.44452103418018</v>
      </c>
      <c r="F11">
        <f t="shared" si="3"/>
        <v>125393.3533717143</v>
      </c>
      <c r="G11">
        <f t="shared" si="4"/>
        <v>1286923.1331051115</v>
      </c>
      <c r="L11">
        <f>Input!J12</f>
        <v>3.0181737142857141</v>
      </c>
      <c r="M11">
        <f t="shared" si="5"/>
        <v>2.7374134285714282</v>
      </c>
      <c r="N11">
        <f t="shared" si="6"/>
        <v>13.159816681202422</v>
      </c>
      <c r="O11">
        <f t="shared" si="7"/>
        <v>102.85292206841112</v>
      </c>
      <c r="P11">
        <f t="shared" si="8"/>
        <v>540.10920297563962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14.262625857142856</v>
      </c>
      <c r="D12">
        <f t="shared" si="2"/>
        <v>13.560725</v>
      </c>
      <c r="E12">
        <f t="shared" si="0"/>
        <v>376.55445917582063</v>
      </c>
      <c r="F12">
        <f t="shared" si="3"/>
        <v>131764.45105090633</v>
      </c>
      <c r="G12">
        <f t="shared" si="4"/>
        <v>1257350.4851546816</v>
      </c>
      <c r="L12">
        <f>Input!J13</f>
        <v>4.2254432857142845</v>
      </c>
      <c r="M12">
        <f t="shared" si="5"/>
        <v>3.9446829999999986</v>
      </c>
      <c r="N12">
        <f t="shared" si="6"/>
        <v>13.624322456620462</v>
      </c>
      <c r="O12">
        <f t="shared" si="7"/>
        <v>88.338929669293989</v>
      </c>
      <c r="P12">
        <f t="shared" si="8"/>
        <v>518.73450823823532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19.976099000000001</v>
      </c>
      <c r="D13">
        <f t="shared" si="2"/>
        <v>19.274198142857145</v>
      </c>
      <c r="E13">
        <f t="shared" si="0"/>
        <v>390.13722807081558</v>
      </c>
      <c r="F13">
        <f t="shared" si="3"/>
        <v>137539.38696734581</v>
      </c>
      <c r="G13">
        <f t="shared" si="4"/>
        <v>1227073.8135300132</v>
      </c>
      <c r="L13">
        <f>Input!J14</f>
        <v>5.7134731428571452</v>
      </c>
      <c r="M13">
        <f t="shared" si="5"/>
        <v>5.4327128571428593</v>
      </c>
      <c r="N13">
        <f t="shared" si="6"/>
        <v>14.105577015557994</v>
      </c>
      <c r="O13">
        <f t="shared" si="7"/>
        <v>70.427407410200587</v>
      </c>
      <c r="P13">
        <f t="shared" si="8"/>
        <v>497.04425306001434</v>
      </c>
      <c r="S13" t="s">
        <v>23</v>
      </c>
      <c r="T13">
        <f>_Ac*0.8413</f>
        <v>2481972.6727558118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25.436887857142857</v>
      </c>
      <c r="D14">
        <f t="shared" si="2"/>
        <v>24.734987</v>
      </c>
      <c r="E14">
        <f t="shared" si="0"/>
        <v>404.20987651826266</v>
      </c>
      <c r="F14">
        <f t="shared" si="3"/>
        <v>144001.19177489766</v>
      </c>
      <c r="G14">
        <f t="shared" si="4"/>
        <v>1196094.3608325431</v>
      </c>
      <c r="L14">
        <f>Input!J15</f>
        <v>5.4607888571428553</v>
      </c>
      <c r="M14">
        <f t="shared" si="5"/>
        <v>5.1800285714285694</v>
      </c>
      <c r="N14">
        <f t="shared" si="6"/>
        <v>14.604183946921699</v>
      </c>
      <c r="O14">
        <f t="shared" si="7"/>
        <v>83.601673767791866</v>
      </c>
      <c r="P14">
        <f t="shared" si="8"/>
        <v>475.06048814159391</v>
      </c>
      <c r="S14" t="s">
        <v>24</v>
      </c>
      <c r="T14">
        <f>_Ac*0.9772</f>
        <v>2882899.9118233435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35.628488714285716</v>
      </c>
      <c r="D15">
        <f t="shared" si="2"/>
        <v>34.926587857142856</v>
      </c>
      <c r="E15">
        <f t="shared" si="0"/>
        <v>418.79006770631463</v>
      </c>
      <c r="F15">
        <f t="shared" si="3"/>
        <v>147351.1711619155</v>
      </c>
      <c r="G15">
        <f t="shared" si="4"/>
        <v>1164415.3701522646</v>
      </c>
      <c r="L15">
        <f>Input!J16</f>
        <v>10.191600857142859</v>
      </c>
      <c r="M15">
        <f t="shared" si="5"/>
        <v>9.9108405714285741</v>
      </c>
      <c r="N15">
        <f t="shared" si="6"/>
        <v>15.120768567710115</v>
      </c>
      <c r="O15">
        <f t="shared" si="7"/>
        <v>24.296694318898847</v>
      </c>
      <c r="P15">
        <f t="shared" si="8"/>
        <v>452.80851255776167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48.37500871428572</v>
      </c>
      <c r="D16">
        <f t="shared" si="2"/>
        <v>47.67310785714286</v>
      </c>
      <c r="E16">
        <f t="shared" si="0"/>
        <v>433.89610132819365</v>
      </c>
      <c r="F16">
        <f t="shared" si="3"/>
        <v>149168.20068573937</v>
      </c>
      <c r="G16">
        <f t="shared" si="4"/>
        <v>1132042.3007518679</v>
      </c>
      <c r="L16">
        <f>Input!J17</f>
        <v>12.746520000000004</v>
      </c>
      <c r="M16">
        <f t="shared" si="5"/>
        <v>12.465759714285719</v>
      </c>
      <c r="N16">
        <f t="shared" si="6"/>
        <v>15.655978703428572</v>
      </c>
      <c r="O16">
        <f t="shared" si="7"/>
        <v>8.4649499469562421</v>
      </c>
      <c r="P16">
        <f t="shared" si="8"/>
        <v>430.31717077800693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63.971246285714294</v>
      </c>
      <c r="D17">
        <f t="shared" si="2"/>
        <v>63.269345428571434</v>
      </c>
      <c r="E17">
        <f t="shared" si="0"/>
        <v>449.5469364924902</v>
      </c>
      <c r="F17">
        <f t="shared" si="3"/>
        <v>149210.37735814403</v>
      </c>
      <c r="G17">
        <f t="shared" si="4"/>
        <v>1098983.0620583664</v>
      </c>
      <c r="L17">
        <f>Input!J18</f>
        <v>15.596237571428574</v>
      </c>
      <c r="M17">
        <f t="shared" si="5"/>
        <v>15.315477285714289</v>
      </c>
      <c r="N17">
        <f t="shared" si="6"/>
        <v>16.210485496405415</v>
      </c>
      <c r="O17">
        <f t="shared" si="7"/>
        <v>0.37730051333835446</v>
      </c>
      <c r="P17">
        <f t="shared" si="8"/>
        <v>407.61917357358311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82.992760285714283</v>
      </c>
      <c r="D18">
        <f t="shared" si="2"/>
        <v>82.290859428571423</v>
      </c>
      <c r="E18">
        <f t="shared" si="0"/>
        <v>465.76221545614209</v>
      </c>
      <c r="F18">
        <f t="shared" si="3"/>
        <v>147050.28089362386</v>
      </c>
      <c r="G18">
        <f t="shared" si="4"/>
        <v>1065248.2673941473</v>
      </c>
      <c r="L18">
        <f>Input!J19</f>
        <v>19.021513999999989</v>
      </c>
      <c r="M18">
        <f t="shared" si="5"/>
        <v>18.740753714285702</v>
      </c>
      <c r="N18">
        <f t="shared" si="6"/>
        <v>16.784984242997638</v>
      </c>
      <c r="O18">
        <f t="shared" si="7"/>
        <v>5.002065353956997</v>
      </c>
      <c r="P18">
        <f t="shared" si="8"/>
        <v>384.75144463603056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107.26449285714286</v>
      </c>
      <c r="D19">
        <f t="shared" si="2"/>
        <v>106.562592</v>
      </c>
      <c r="E19">
        <f t="shared" si="0"/>
        <v>482.56228820948076</v>
      </c>
      <c r="F19">
        <f t="shared" si="3"/>
        <v>141375.77154962183</v>
      </c>
      <c r="G19">
        <f t="shared" si="4"/>
        <v>1030851.5089875831</v>
      </c>
      <c r="L19">
        <f>Input!J20</f>
        <v>24.271732571428572</v>
      </c>
      <c r="M19">
        <f t="shared" si="5"/>
        <v>23.990972285714285</v>
      </c>
      <c r="N19">
        <f t="shared" si="6"/>
        <v>17.380195260707929</v>
      </c>
      <c r="O19">
        <f t="shared" si="7"/>
        <v>47.493286505054719</v>
      </c>
      <c r="P19">
        <f t="shared" si="8"/>
        <v>361.75549486821927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134.13325871428569</v>
      </c>
      <c r="D20">
        <f t="shared" si="2"/>
        <v>133.43135785714284</v>
      </c>
      <c r="E20">
        <f t="shared" si="0"/>
        <v>499.9682379437981</v>
      </c>
      <c r="F20">
        <f t="shared" si="3"/>
        <v>134349.2844636591</v>
      </c>
      <c r="G20">
        <f t="shared" si="4"/>
        <v>995809.6559194345</v>
      </c>
      <c r="L20">
        <f>Input!J21</f>
        <v>26.868765857142833</v>
      </c>
      <c r="M20">
        <f t="shared" si="5"/>
        <v>26.588005571428546</v>
      </c>
      <c r="N20">
        <f t="shared" si="6"/>
        <v>17.996864786271313</v>
      </c>
      <c r="O20">
        <f t="shared" si="7"/>
        <v>78.710628611331217</v>
      </c>
      <c r="P20">
        <f t="shared" si="8"/>
        <v>338.67782645506412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169.88808985714286</v>
      </c>
      <c r="D21">
        <f t="shared" si="2"/>
        <v>169.18618900000001</v>
      </c>
      <c r="E21">
        <f t="shared" si="0"/>
        <v>518.00190743293376</v>
      </c>
      <c r="F21">
        <f t="shared" si="3"/>
        <v>121672.40542588371</v>
      </c>
      <c r="G21">
        <f t="shared" si="4"/>
        <v>960143.17678612389</v>
      </c>
      <c r="L21">
        <f>Input!J22</f>
        <v>35.754831142857171</v>
      </c>
      <c r="M21">
        <f t="shared" si="5"/>
        <v>35.474070857142884</v>
      </c>
      <c r="N21">
        <f t="shared" si="6"/>
        <v>18.635765905805325</v>
      </c>
      <c r="O21">
        <f t="shared" si="7"/>
        <v>293.06239459043695</v>
      </c>
      <c r="P21">
        <f t="shared" si="8"/>
        <v>315.57036897797946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208.61898057142858</v>
      </c>
      <c r="D22">
        <f t="shared" si="2"/>
        <v>207.91707971428573</v>
      </c>
      <c r="E22">
        <f t="shared" si="0"/>
        <v>536.68592636151709</v>
      </c>
      <c r="F22">
        <f t="shared" si="3"/>
        <v>108088.95452575074</v>
      </c>
      <c r="G22">
        <f t="shared" si="4"/>
        <v>923876.4889949616</v>
      </c>
      <c r="L22">
        <f>Input!J23</f>
        <v>38.730890714285721</v>
      </c>
      <c r="M22">
        <f t="shared" si="5"/>
        <v>38.450130428571434</v>
      </c>
      <c r="N22">
        <f t="shared" si="6"/>
        <v>19.29769951815604</v>
      </c>
      <c r="O22">
        <f t="shared" si="7"/>
        <v>377.64892006533211</v>
      </c>
      <c r="P22">
        <f t="shared" si="8"/>
        <v>292.49095000552421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254.21446199999997</v>
      </c>
      <c r="D23">
        <f t="shared" si="2"/>
        <v>253.51256114285712</v>
      </c>
      <c r="E23">
        <f t="shared" si="0"/>
        <v>556.0437396336373</v>
      </c>
      <c r="F23">
        <f t="shared" si="3"/>
        <v>91525.113959020295</v>
      </c>
      <c r="G23">
        <f t="shared" si="4"/>
        <v>887038.33675039292</v>
      </c>
      <c r="L23">
        <f>Input!J24</f>
        <v>45.595481428571389</v>
      </c>
      <c r="M23">
        <f t="shared" si="5"/>
        <v>45.314721142857103</v>
      </c>
      <c r="N23">
        <f t="shared" si="6"/>
        <v>19.98349533261101</v>
      </c>
      <c r="O23">
        <f t="shared" si="7"/>
        <v>655.97383177966776</v>
      </c>
      <c r="P23">
        <f t="shared" si="8"/>
        <v>269.50380277348518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308.82235085714285</v>
      </c>
      <c r="D24">
        <f t="shared" si="2"/>
        <v>308.12045000000001</v>
      </c>
      <c r="E24">
        <f t="shared" si="0"/>
        <v>576.09963669691444</v>
      </c>
      <c r="F24">
        <f t="shared" si="3"/>
        <v>71812.844502739725</v>
      </c>
      <c r="G24">
        <f t="shared" si="4"/>
        <v>849662.19994495262</v>
      </c>
      <c r="L24">
        <f>Input!J25</f>
        <v>54.607888857142882</v>
      </c>
      <c r="M24">
        <f t="shared" si="5"/>
        <v>54.327128571428595</v>
      </c>
      <c r="N24">
        <f t="shared" si="6"/>
        <v>20.694012902190646</v>
      </c>
      <c r="O24">
        <f t="shared" si="7"/>
        <v>1150.1509822878872</v>
      </c>
      <c r="P24">
        <f t="shared" si="8"/>
        <v>246.68011376169454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370.05618400000003</v>
      </c>
      <c r="D25">
        <f t="shared" si="2"/>
        <v>369.35428314285718</v>
      </c>
      <c r="E25">
        <f t="shared" si="0"/>
        <v>596.87878191817401</v>
      </c>
      <c r="F25">
        <f t="shared" si="3"/>
        <v>51767.397542959152</v>
      </c>
      <c r="G25">
        <f t="shared" si="4"/>
        <v>811786.73633469455</v>
      </c>
      <c r="L25">
        <f>Input!J26</f>
        <v>61.233833142857179</v>
      </c>
      <c r="M25">
        <f t="shared" si="5"/>
        <v>60.953072857142892</v>
      </c>
      <c r="N25">
        <f t="shared" si="6"/>
        <v>21.430142693771277</v>
      </c>
      <c r="O25">
        <f t="shared" si="7"/>
        <v>1584.3337733666526</v>
      </c>
      <c r="P25">
        <f t="shared" si="8"/>
        <v>224.0986131831734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431.09348485714281</v>
      </c>
      <c r="D26">
        <f t="shared" si="2"/>
        <v>430.39158399999997</v>
      </c>
      <c r="E26">
        <f t="shared" si="0"/>
        <v>618.40724604819025</v>
      </c>
      <c r="F26">
        <f t="shared" si="3"/>
        <v>35349.889175419295</v>
      </c>
      <c r="G26">
        <f t="shared" si="4"/>
        <v>773456.25955724565</v>
      </c>
      <c r="L26">
        <f>Input!J27</f>
        <v>61.037300857142782</v>
      </c>
      <c r="M26">
        <f t="shared" si="5"/>
        <v>60.756540571428495</v>
      </c>
      <c r="N26">
        <f t="shared" si="6"/>
        <v>22.19280719633548</v>
      </c>
      <c r="O26">
        <f t="shared" si="7"/>
        <v>1508.8946877644987</v>
      </c>
      <c r="P26">
        <f t="shared" si="8"/>
        <v>201.84621162478027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502.42065271428572</v>
      </c>
      <c r="D27">
        <f t="shared" si="2"/>
        <v>501.71875185714288</v>
      </c>
      <c r="E27">
        <f t="shared" si="0"/>
        <v>640.71203881430972</v>
      </c>
      <c r="F27">
        <f t="shared" si="3"/>
        <v>19319.133819157327</v>
      </c>
      <c r="G27">
        <f t="shared" si="4"/>
        <v>734721.25574212265</v>
      </c>
      <c r="L27">
        <f>Input!J28</f>
        <v>71.327167857142911</v>
      </c>
      <c r="M27">
        <f t="shared" si="5"/>
        <v>71.046407571428631</v>
      </c>
      <c r="N27">
        <f t="shared" si="6"/>
        <v>22.98296206869086</v>
      </c>
      <c r="O27">
        <f t="shared" si="7"/>
        <v>2337.1622333162009</v>
      </c>
      <c r="P27">
        <f t="shared" si="8"/>
        <v>180.01868631846085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576.20447357142859</v>
      </c>
      <c r="D28">
        <f t="shared" si="2"/>
        <v>575.50257271428575</v>
      </c>
      <c r="E28">
        <f t="shared" si="0"/>
        <v>663.82114268109763</v>
      </c>
      <c r="F28">
        <f t="shared" si="3"/>
        <v>7800.169800982645</v>
      </c>
      <c r="G28">
        <f t="shared" si="4"/>
        <v>695638.94166870706</v>
      </c>
      <c r="L28">
        <f>Input!J29</f>
        <v>73.783820857142871</v>
      </c>
      <c r="M28">
        <f t="shared" si="5"/>
        <v>73.503060571428591</v>
      </c>
      <c r="N28">
        <f t="shared" si="6"/>
        <v>23.801597328042917</v>
      </c>
      <c r="O28">
        <f t="shared" si="7"/>
        <v>2498.2226689129129</v>
      </c>
      <c r="P28">
        <f t="shared" si="8"/>
        <v>158.72142077976389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653.27319071428576</v>
      </c>
      <c r="D29">
        <f t="shared" si="2"/>
        <v>652.57128985714292</v>
      </c>
      <c r="E29">
        <f t="shared" si="0"/>
        <v>687.76354782058218</v>
      </c>
      <c r="F29">
        <f t="shared" si="3"/>
        <v>1238.495020565254</v>
      </c>
      <c r="G29">
        <f t="shared" si="4"/>
        <v>656273.86764811294</v>
      </c>
      <c r="L29">
        <f>Input!J30</f>
        <v>77.068717142857167</v>
      </c>
      <c r="M29">
        <f t="shared" si="5"/>
        <v>76.787956857142888</v>
      </c>
      <c r="N29">
        <f t="shared" si="6"/>
        <v>24.649738580855871</v>
      </c>
      <c r="O29">
        <f t="shared" si="7"/>
        <v>2747.7493134835518</v>
      </c>
      <c r="P29">
        <f t="shared" si="8"/>
        <v>138.07020182663479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732.13877400000001</v>
      </c>
      <c r="D30">
        <f t="shared" si="2"/>
        <v>731.43687314285717</v>
      </c>
      <c r="E30">
        <f t="shared" si="0"/>
        <v>712.56928833511677</v>
      </c>
      <c r="F30">
        <f t="shared" si="3"/>
        <v>355.98575647727637</v>
      </c>
      <c r="G30">
        <f t="shared" si="4"/>
        <v>616698.5685423892</v>
      </c>
      <c r="L30">
        <f>Input!J31</f>
        <v>78.865583285714251</v>
      </c>
      <c r="M30">
        <f t="shared" si="5"/>
        <v>78.584822999999972</v>
      </c>
      <c r="N30">
        <f t="shared" si="6"/>
        <v>25.52844829748345</v>
      </c>
      <c r="O30">
        <f t="shared" si="7"/>
        <v>2844.8499687527542</v>
      </c>
      <c r="P30">
        <f t="shared" si="8"/>
        <v>118.19207828810846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807.29832057142869</v>
      </c>
      <c r="D31">
        <f t="shared" si="2"/>
        <v>806.59641971428584</v>
      </c>
      <c r="E31">
        <f t="shared" si="0"/>
        <v>738.26947977739587</v>
      </c>
      <c r="F31">
        <f t="shared" si="3"/>
        <v>4668.5707211393701</v>
      </c>
      <c r="G31">
        <f t="shared" si="4"/>
        <v>576994.2665891553</v>
      </c>
      <c r="L31">
        <f>Input!J32</f>
        <v>75.159546571428677</v>
      </c>
      <c r="M31">
        <f t="shared" si="5"/>
        <v>74.878786285714398</v>
      </c>
      <c r="N31">
        <f t="shared" si="6"/>
        <v>26.438827132102382</v>
      </c>
      <c r="O31">
        <f t="shared" si="7"/>
        <v>2373.708502685547</v>
      </c>
      <c r="P31">
        <f t="shared" si="8"/>
        <v>99.226286030782077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881.92442242857157</v>
      </c>
      <c r="D32">
        <f t="shared" si="2"/>
        <v>881.22252157142873</v>
      </c>
      <c r="E32">
        <f t="shared" si="0"/>
        <v>764.8963580137181</v>
      </c>
      <c r="F32">
        <f t="shared" si="3"/>
        <v>13531.776328055244</v>
      </c>
      <c r="G32">
        <f t="shared" si="4"/>
        <v>537251.62997322646</v>
      </c>
      <c r="L32">
        <f>Input!J33</f>
        <v>74.626101857142885</v>
      </c>
      <c r="M32">
        <f t="shared" si="5"/>
        <v>74.345341571428605</v>
      </c>
      <c r="N32">
        <f t="shared" si="6"/>
        <v>27.382015289533225</v>
      </c>
      <c r="O32">
        <f t="shared" si="7"/>
        <v>2232.0037156077951</v>
      </c>
      <c r="P32">
        <f t="shared" si="8"/>
        <v>81.325244272471508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956.63475242857135</v>
      </c>
      <c r="D33">
        <f t="shared" si="2"/>
        <v>955.9328515714285</v>
      </c>
      <c r="E33">
        <f t="shared" si="0"/>
        <v>792.48331947818178</v>
      </c>
      <c r="F33">
        <f t="shared" si="3"/>
        <v>26715.749541501289</v>
      </c>
      <c r="G33">
        <f t="shared" si="4"/>
        <v>497571.5913803993</v>
      </c>
      <c r="L33">
        <f>Input!J34</f>
        <v>74.710329999999772</v>
      </c>
      <c r="M33">
        <f t="shared" si="5"/>
        <v>74.429569714285492</v>
      </c>
      <c r="N33">
        <f t="shared" si="6"/>
        <v>28.359193940585779</v>
      </c>
      <c r="O33">
        <f t="shared" si="7"/>
        <v>2148.4278139983076</v>
      </c>
      <c r="P33">
        <f t="shared" si="8"/>
        <v>64.655628518924743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1026.8108027142857</v>
      </c>
      <c r="D34">
        <f t="shared" si="2"/>
        <v>1026.1089018571429</v>
      </c>
      <c r="E34">
        <f t="shared" si="0"/>
        <v>821.06496286720449</v>
      </c>
      <c r="F34">
        <f t="shared" si="3"/>
        <v>42043.016916509579</v>
      </c>
      <c r="G34">
        <f t="shared" si="4"/>
        <v>458066.23108372738</v>
      </c>
      <c r="L34">
        <f>Input!J35</f>
        <v>70.176050285714382</v>
      </c>
      <c r="M34">
        <f t="shared" si="5"/>
        <v>69.895290000000102</v>
      </c>
      <c r="N34">
        <f t="shared" si="6"/>
        <v>29.371586687623271</v>
      </c>
      <c r="O34">
        <f t="shared" si="7"/>
        <v>1665.0042495279426</v>
      </c>
      <c r="P34">
        <f t="shared" si="8"/>
        <v>49.39952585261387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1095.4567091428569</v>
      </c>
      <c r="D35">
        <f t="shared" si="2"/>
        <v>1094.754808285714</v>
      </c>
      <c r="E35">
        <f t="shared" ref="E35:E66" si="9">(_Ac/(1+EXP(-1*(B35-_Muc)/_sc)))</f>
        <v>850.67713232543611</v>
      </c>
      <c r="F35">
        <f t="shared" si="3"/>
        <v>59573.911902170432</v>
      </c>
      <c r="G35">
        <f t="shared" si="4"/>
        <v>418859.7294510848</v>
      </c>
      <c r="L35">
        <f>Input!J36</f>
        <v>68.645906428571152</v>
      </c>
      <c r="M35">
        <f t="shared" si="5"/>
        <v>68.365146142856872</v>
      </c>
      <c r="N35">
        <f t="shared" ref="N35:N66" si="10">_Ac*EXP(-1*(B35-_Muc)/_sc)*(1/_sc)*(1/(1+EXP(-1*(B35-_Muc)/_sc))^2)+$L$3</f>
        <v>30.420461082094519</v>
      </c>
      <c r="O35">
        <f t="shared" si="7"/>
        <v>1461.1846719364721</v>
      </c>
      <c r="P35">
        <f t="shared" si="8"/>
        <v>35.755678724514901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1164.5518321428572</v>
      </c>
      <c r="D36">
        <f t="shared" si="2"/>
        <v>1163.8499312857143</v>
      </c>
      <c r="E36">
        <f t="shared" si="9"/>
        <v>881.35696217594125</v>
      </c>
      <c r="F36">
        <f t="shared" si="3"/>
        <v>79802.277596455198</v>
      </c>
      <c r="G36">
        <f t="shared" si="4"/>
        <v>380089.39412608068</v>
      </c>
      <c r="L36">
        <f>Input!J37</f>
        <v>69.095123000000285</v>
      </c>
      <c r="M36">
        <f t="shared" si="5"/>
        <v>68.814362714286005</v>
      </c>
      <c r="N36">
        <f t="shared" si="10"/>
        <v>31.5071301958431</v>
      </c>
      <c r="O36">
        <f t="shared" si="7"/>
        <v>1412.857203045372</v>
      </c>
      <c r="P36">
        <f t="shared" si="8"/>
        <v>23.940823852341286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1242.9681988571429</v>
      </c>
      <c r="D37">
        <f t="shared" si="2"/>
        <v>1242.266298</v>
      </c>
      <c r="E37">
        <f t="shared" si="9"/>
        <v>913.14292324935354</v>
      </c>
      <c r="F37">
        <f t="shared" si="3"/>
        <v>108322.19580725447</v>
      </c>
      <c r="G37">
        <f t="shared" si="4"/>
        <v>341906.76752441184</v>
      </c>
      <c r="L37">
        <f>Input!J38</f>
        <v>78.416366714285687</v>
      </c>
      <c r="M37">
        <f t="shared" si="5"/>
        <v>78.135606428571407</v>
      </c>
      <c r="N37">
        <f t="shared" si="10"/>
        <v>32.632954248062546</v>
      </c>
      <c r="O37">
        <f t="shared" si="7"/>
        <v>2096.1208570523163</v>
      </c>
      <c r="P37">
        <f t="shared" si="8"/>
        <v>14.191133314234188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1319.6578894285715</v>
      </c>
      <c r="D38">
        <f t="shared" si="2"/>
        <v>1318.9559885714286</v>
      </c>
      <c r="E38">
        <f t="shared" si="9"/>
        <v>946.07487086861147</v>
      </c>
      <c r="F38">
        <f t="shared" si="3"/>
        <v>139040.32793930219</v>
      </c>
      <c r="G38">
        <f t="shared" si="4"/>
        <v>304478.82070639427</v>
      </c>
      <c r="L38">
        <f>Input!J39</f>
        <v>76.689690571428628</v>
      </c>
      <c r="M38">
        <f t="shared" si="5"/>
        <v>76.408930285714348</v>
      </c>
      <c r="N38">
        <f t="shared" si="10"/>
        <v>33.799342289828722</v>
      </c>
      <c r="O38">
        <f t="shared" si="7"/>
        <v>1839.58197571694</v>
      </c>
      <c r="P38">
        <f t="shared" si="8"/>
        <v>6.7637654477633005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1394.1576492857143</v>
      </c>
      <c r="D39">
        <f t="shared" si="2"/>
        <v>1393.4557484285715</v>
      </c>
      <c r="E39">
        <f t="shared" si="9"/>
        <v>980.19409454785</v>
      </c>
      <c r="F39">
        <f t="shared" si="3"/>
        <v>170785.19456822926</v>
      </c>
      <c r="G39">
        <f t="shared" si="4"/>
        <v>267989.24013582582</v>
      </c>
      <c r="L39">
        <f>Input!J40</f>
        <v>74.499759857142863</v>
      </c>
      <c r="M39">
        <f t="shared" si="5"/>
        <v>74.218999571428583</v>
      </c>
      <c r="N39">
        <f t="shared" si="10"/>
        <v>35.007753948205291</v>
      </c>
      <c r="O39">
        <f t="shared" si="7"/>
        <v>1559.61853071156</v>
      </c>
      <c r="P39">
        <f t="shared" si="8"/>
        <v>1.9385337228000834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1467.2114932857144</v>
      </c>
      <c r="D40">
        <f t="shared" si="2"/>
        <v>1466.5095924285715</v>
      </c>
      <c r="E40">
        <f t="shared" si="9"/>
        <v>1015.5433694660235</v>
      </c>
      <c r="F40">
        <f t="shared" si="3"/>
        <v>203370.5342531066</v>
      </c>
      <c r="G40">
        <f t="shared" si="4"/>
        <v>232639.81431775386</v>
      </c>
      <c r="L40">
        <f>Input!J41</f>
        <v>73.053844000000026</v>
      </c>
      <c r="M40">
        <f t="shared" si="5"/>
        <v>72.773083714285747</v>
      </c>
      <c r="N40">
        <f t="shared" si="10"/>
        <v>36.259701231982767</v>
      </c>
      <c r="O40">
        <f t="shared" si="7"/>
        <v>1353.8089420332367</v>
      </c>
      <c r="P40">
        <f t="shared" si="8"/>
        <v>1.9702356134294767E-2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1537.4858098571428</v>
      </c>
      <c r="D41">
        <f t="shared" si="2"/>
        <v>1536.783909</v>
      </c>
      <c r="E41">
        <f t="shared" si="9"/>
        <v>1052.1670097779881</v>
      </c>
      <c r="F41">
        <f t="shared" si="3"/>
        <v>234853.53901155759</v>
      </c>
      <c r="G41">
        <f t="shared" si="4"/>
        <v>198651.92782543888</v>
      </c>
      <c r="L41">
        <f>Input!J42</f>
        <v>70.274316571428471</v>
      </c>
      <c r="M41">
        <f t="shared" si="5"/>
        <v>69.993556285714192</v>
      </c>
      <c r="N41">
        <f t="shared" si="10"/>
        <v>37.556750401181631</v>
      </c>
      <c r="O41">
        <f t="shared" si="7"/>
        <v>1070.4391361044804</v>
      </c>
      <c r="P41">
        <f t="shared" si="8"/>
        <v>1.3379180784902422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1606.9739972857144</v>
      </c>
      <c r="D42">
        <f t="shared" si="2"/>
        <v>1606.2720964285716</v>
      </c>
      <c r="E42">
        <f t="shared" si="9"/>
        <v>1090.1109238278714</v>
      </c>
      <c r="F42">
        <f t="shared" si="3"/>
        <v>266422.35610052978</v>
      </c>
      <c r="G42">
        <f t="shared" si="4"/>
        <v>166268.17078262244</v>
      </c>
      <c r="L42">
        <f>Input!J43</f>
        <v>69.488187428571564</v>
      </c>
      <c r="M42">
        <f t="shared" si="5"/>
        <v>69.207427142857284</v>
      </c>
      <c r="N42">
        <f t="shared" si="10"/>
        <v>38.900523902518195</v>
      </c>
      <c r="O42">
        <f t="shared" si="7"/>
        <v>935.60515998305561</v>
      </c>
      <c r="P42">
        <f t="shared" si="8"/>
        <v>6.2522881540341322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1675.5497135714286</v>
      </c>
      <c r="D43">
        <f t="shared" si="2"/>
        <v>1674.8478127142857</v>
      </c>
      <c r="E43">
        <f t="shared" si="9"/>
        <v>1129.4226713318346</v>
      </c>
      <c r="F43">
        <f t="shared" si="3"/>
        <v>297488.58485206676</v>
      </c>
      <c r="G43">
        <f t="shared" si="4"/>
        <v>135754.07246362412</v>
      </c>
      <c r="L43">
        <f>Input!J44</f>
        <v>68.575716285714179</v>
      </c>
      <c r="M43">
        <f t="shared" si="5"/>
        <v>68.2949559999999</v>
      </c>
      <c r="N43">
        <f t="shared" si="10"/>
        <v>40.292702373104511</v>
      </c>
      <c r="O43">
        <f t="shared" si="7"/>
        <v>799.92887598087202</v>
      </c>
      <c r="P43">
        <f t="shared" si="8"/>
        <v>15.152615491841269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1725.3846764285715</v>
      </c>
      <c r="D44">
        <f t="shared" si="2"/>
        <v>1724.6827755714287</v>
      </c>
      <c r="E44">
        <f t="shared" si="9"/>
        <v>1170.1515225996309</v>
      </c>
      <c r="F44">
        <f t="shared" si="3"/>
        <v>307504.910522472</v>
      </c>
      <c r="G44">
        <f t="shared" si="4"/>
        <v>107399.968313962</v>
      </c>
      <c r="L44">
        <f>Input!J45</f>
        <v>49.834962857142955</v>
      </c>
      <c r="M44">
        <f t="shared" si="5"/>
        <v>49.554202571428668</v>
      </c>
      <c r="N44">
        <f t="shared" si="10"/>
        <v>41.735026714728242</v>
      </c>
      <c r="O44">
        <f t="shared" si="7"/>
        <v>65.608965511196132</v>
      </c>
      <c r="P44">
        <f t="shared" si="8"/>
        <v>28.461802481724913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1777.2972658571427</v>
      </c>
      <c r="D45">
        <f t="shared" si="2"/>
        <v>1776.5953649999999</v>
      </c>
      <c r="E45">
        <f t="shared" si="9"/>
        <v>1212.3485198667295</v>
      </c>
      <c r="F45">
        <f t="shared" si="3"/>
        <v>318374.50224284886</v>
      </c>
      <c r="G45">
        <f t="shared" si="4"/>
        <v>81523.010381206375</v>
      </c>
      <c r="L45">
        <f>Input!J46</f>
        <v>51.912589428571209</v>
      </c>
      <c r="M45">
        <f t="shared" si="5"/>
        <v>51.631829142856922</v>
      </c>
      <c r="N45">
        <f t="shared" si="10"/>
        <v>43.229300241132997</v>
      </c>
      <c r="O45">
        <f t="shared" si="7"/>
        <v>75.399511112681381</v>
      </c>
      <c r="P45">
        <f t="shared" si="8"/>
        <v>46.638436037119448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1828.1289278571426</v>
      </c>
      <c r="D46">
        <f t="shared" si="2"/>
        <v>1827.4270269999997</v>
      </c>
      <c r="E46">
        <f t="shared" si="9"/>
        <v>1256.0665408112663</v>
      </c>
      <c r="F46">
        <f t="shared" si="3"/>
        <v>326452.80517782579</v>
      </c>
      <c r="G46">
        <f t="shared" si="4"/>
        <v>58469.331883027116</v>
      </c>
      <c r="L46">
        <f>Input!J47</f>
        <v>50.831661999999824</v>
      </c>
      <c r="M46">
        <f t="shared" si="5"/>
        <v>50.550901714285537</v>
      </c>
      <c r="N46">
        <f t="shared" si="10"/>
        <v>44.777390900799787</v>
      </c>
      <c r="O46">
        <f t="shared" si="7"/>
        <v>36.654198542608817</v>
      </c>
      <c r="P46">
        <f t="shared" si="8"/>
        <v>70.179567239488165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1883.2842992857145</v>
      </c>
      <c r="D47">
        <f t="shared" si="2"/>
        <v>1882.5823984285717</v>
      </c>
      <c r="E47">
        <f t="shared" si="9"/>
        <v>1301.3603643326003</v>
      </c>
      <c r="F47">
        <f t="shared" si="3"/>
        <v>337819.05291865848</v>
      </c>
      <c r="G47">
        <f t="shared" si="4"/>
        <v>38616.377430587185</v>
      </c>
      <c r="L47">
        <f>Input!J48</f>
        <v>55.155371428571925</v>
      </c>
      <c r="M47">
        <f t="shared" si="5"/>
        <v>54.874611142857638</v>
      </c>
      <c r="N47">
        <f t="shared" si="10"/>
        <v>46.381233577809404</v>
      </c>
      <c r="O47">
        <f t="shared" si="7"/>
        <v>76.985495024183564</v>
      </c>
      <c r="P47">
        <f t="shared" si="8"/>
        <v>99.623699956347139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1938.4677467142853</v>
      </c>
      <c r="D48">
        <f t="shared" si="2"/>
        <v>1937.7658458571425</v>
      </c>
      <c r="E48">
        <f t="shared" si="9"/>
        <v>1348.2867386708667</v>
      </c>
      <c r="F48">
        <f t="shared" si="3"/>
        <v>347485.61780912877</v>
      </c>
      <c r="G48">
        <f t="shared" si="4"/>
        <v>22375.411274427352</v>
      </c>
      <c r="L48">
        <f>Input!J49</f>
        <v>55.183447428570844</v>
      </c>
      <c r="M48">
        <f t="shared" si="5"/>
        <v>54.902687142856557</v>
      </c>
      <c r="N48">
        <f t="shared" si="10"/>
        <v>48.04283247344798</v>
      </c>
      <c r="O48">
        <f t="shared" si="7"/>
        <v>50.988381937324299</v>
      </c>
      <c r="P48">
        <f t="shared" si="8"/>
        <v>135.55400385315988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1993.0896735714286</v>
      </c>
      <c r="D49">
        <f t="shared" si="2"/>
        <v>1992.3877727142858</v>
      </c>
      <c r="E49">
        <f t="shared" si="9"/>
        <v>1396.904451949662</v>
      </c>
      <c r="F49">
        <f t="shared" si="3"/>
        <v>354600.38530886389</v>
      </c>
      <c r="G49">
        <f t="shared" si="4"/>
        <v>10194.216850967958</v>
      </c>
      <c r="L49">
        <f>Input!J50</f>
        <v>54.621926857143308</v>
      </c>
      <c r="M49">
        <f t="shared" si="5"/>
        <v>54.341166571429021</v>
      </c>
      <c r="N49">
        <f t="shared" si="10"/>
        <v>49.764263571304042</v>
      </c>
      <c r="O49">
        <f t="shared" si="7"/>
        <v>23.596892598590731</v>
      </c>
      <c r="P49">
        <f t="shared" si="8"/>
        <v>178.60176834312108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2042.3911917142857</v>
      </c>
      <c r="D50">
        <f t="shared" si="2"/>
        <v>2041.6892908571429</v>
      </c>
      <c r="E50">
        <f t="shared" si="9"/>
        <v>1447.2744052267403</v>
      </c>
      <c r="F50">
        <f t="shared" si="3"/>
        <v>353329.05625900452</v>
      </c>
      <c r="G50">
        <f t="shared" si="4"/>
        <v>2560.0018852669364</v>
      </c>
      <c r="L50">
        <f>Input!J51</f>
        <v>49.301518142857049</v>
      </c>
      <c r="M50">
        <f t="shared" si="5"/>
        <v>49.020757857142762</v>
      </c>
      <c r="N50">
        <f t="shared" si="10"/>
        <v>51.547677188691317</v>
      </c>
      <c r="O50">
        <f t="shared" si="7"/>
        <v>5.0452304591831112</v>
      </c>
      <c r="P50">
        <f t="shared" si="8"/>
        <v>229.45011522352118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2095.3847084285712</v>
      </c>
      <c r="D51">
        <f t="shared" si="2"/>
        <v>2094.6828075714284</v>
      </c>
      <c r="E51">
        <f t="shared" si="9"/>
        <v>1499.4596881405189</v>
      </c>
      <c r="F51">
        <f t="shared" si="3"/>
        <v>354290.56190506276</v>
      </c>
      <c r="G51">
        <f t="shared" si="4"/>
        <v>2.5243544600352466</v>
      </c>
      <c r="L51">
        <f>Input!J52</f>
        <v>52.993516714285533</v>
      </c>
      <c r="M51">
        <f t="shared" si="5"/>
        <v>52.712756428571247</v>
      </c>
      <c r="N51">
        <f t="shared" si="10"/>
        <v>53.39530061732124</v>
      </c>
      <c r="O51">
        <f t="shared" si="7"/>
        <v>0.16143030473860612</v>
      </c>
      <c r="P51">
        <f t="shared" si="8"/>
        <v>288.83798903876067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2147.4236398571429</v>
      </c>
      <c r="D52">
        <f t="shared" si="2"/>
        <v>2146.7217390000001</v>
      </c>
      <c r="E52">
        <f t="shared" si="9"/>
        <v>1553.5256572431192</v>
      </c>
      <c r="F52">
        <f t="shared" si="3"/>
        <v>351881.59141171607</v>
      </c>
      <c r="G52">
        <f t="shared" si="4"/>
        <v>3097.4557415806594</v>
      </c>
      <c r="L52">
        <f>Input!J53</f>
        <v>52.038931428571686</v>
      </c>
      <c r="M52">
        <f t="shared" si="5"/>
        <v>51.7581711428574</v>
      </c>
      <c r="N52">
        <f t="shared" si="10"/>
        <v>55.309440856240599</v>
      </c>
      <c r="O52">
        <f t="shared" si="7"/>
        <v>10.696231916471238</v>
      </c>
      <c r="P52">
        <f t="shared" si="8"/>
        <v>357.56444559428434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2198.7747085714286</v>
      </c>
      <c r="D53">
        <f t="shared" si="2"/>
        <v>2198.0728077142858</v>
      </c>
      <c r="E53">
        <f t="shared" si="9"/>
        <v>1609.5400171137833</v>
      </c>
      <c r="F53">
        <f t="shared" si="3"/>
        <v>346370.84561201493</v>
      </c>
      <c r="G53">
        <f t="shared" si="4"/>
        <v>12469.999216701988</v>
      </c>
      <c r="L53">
        <f>Input!J54</f>
        <v>51.351068714285702</v>
      </c>
      <c r="M53">
        <f t="shared" si="5"/>
        <v>51.070308428571416</v>
      </c>
      <c r="N53">
        <f t="shared" si="10"/>
        <v>57.292487440144185</v>
      </c>
      <c r="O53">
        <f t="shared" si="7"/>
        <v>35.300456475981839</v>
      </c>
      <c r="P53">
        <f t="shared" si="8"/>
        <v>436.49326052933384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2243.1909965714285</v>
      </c>
      <c r="D54">
        <f t="shared" si="2"/>
        <v>2242.4890957142857</v>
      </c>
      <c r="E54">
        <f t="shared" si="9"/>
        <v>1667.5729043496208</v>
      </c>
      <c r="F54">
        <f t="shared" si="3"/>
        <v>330528.62709325197</v>
      </c>
      <c r="G54">
        <f t="shared" si="4"/>
        <v>28798.781677513729</v>
      </c>
      <c r="L54">
        <f>Input!J55</f>
        <v>44.416287999999895</v>
      </c>
      <c r="M54">
        <f t="shared" si="5"/>
        <v>44.135527714285608</v>
      </c>
      <c r="N54">
        <f t="shared" si="10"/>
        <v>59.346915366268156</v>
      </c>
      <c r="O54">
        <f t="shared" si="7"/>
        <v>222.92363355035872</v>
      </c>
      <c r="P54">
        <f t="shared" si="8"/>
        <v>526.55788144644714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2284.5048825714289</v>
      </c>
      <c r="D55">
        <f t="shared" si="2"/>
        <v>2283.802981714286</v>
      </c>
      <c r="E55">
        <f t="shared" si="9"/>
        <v>1727.6969745339011</v>
      </c>
      <c r="F55">
        <f t="shared" si="3"/>
        <v>309253.89122211037</v>
      </c>
      <c r="G55">
        <f t="shared" si="4"/>
        <v>52820.039970846577</v>
      </c>
      <c r="L55">
        <f>Input!J56</f>
        <v>41.313886000000366</v>
      </c>
      <c r="M55">
        <f t="shared" si="5"/>
        <v>41.033125714286079</v>
      </c>
      <c r="N55">
        <f t="shared" si="10"/>
        <v>61.475288123167779</v>
      </c>
      <c r="O55">
        <f t="shared" si="7"/>
        <v>406.48213557205946</v>
      </c>
      <c r="P55">
        <f t="shared" si="8"/>
        <v>628.76674879958057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2319.9228011428572</v>
      </c>
      <c r="D56">
        <f t="shared" si="2"/>
        <v>2319.2209002857144</v>
      </c>
      <c r="E56">
        <f t="shared" si="9"/>
        <v>1789.9874922854901</v>
      </c>
      <c r="F56">
        <f t="shared" si="3"/>
        <v>280088.00014353183</v>
      </c>
      <c r="G56">
        <f t="shared" si="4"/>
        <v>85332.123107120118</v>
      </c>
      <c r="L56">
        <f>Input!J57</f>
        <v>35.417918571428345</v>
      </c>
      <c r="M56">
        <f t="shared" si="5"/>
        <v>35.137158285714058</v>
      </c>
      <c r="N56">
        <f t="shared" si="10"/>
        <v>63.680260824785243</v>
      </c>
      <c r="O56">
        <f t="shared" si="7"/>
        <v>798.75998964588268</v>
      </c>
      <c r="P56">
        <f t="shared" si="8"/>
        <v>744.20901256870741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2357.7131447142856</v>
      </c>
      <c r="D57">
        <f t="shared" si="2"/>
        <v>2357.0112438571427</v>
      </c>
      <c r="E57">
        <f t="shared" si="9"/>
        <v>1854.5224244964613</v>
      </c>
      <c r="F57">
        <f t="shared" si="3"/>
        <v>252495.01358249152</v>
      </c>
      <c r="G57">
        <f t="shared" si="4"/>
        <v>127200.33387846683</v>
      </c>
      <c r="L57">
        <f>Input!J58</f>
        <v>37.790343571428366</v>
      </c>
      <c r="M57">
        <f t="shared" si="5"/>
        <v>37.509583285714079</v>
      </c>
      <c r="N57">
        <f t="shared" si="10"/>
        <v>65.964583453316166</v>
      </c>
      <c r="O57">
        <f t="shared" si="7"/>
        <v>793.78779292215711</v>
      </c>
      <c r="P57">
        <f t="shared" si="8"/>
        <v>874.0606737052276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2393.5662418571433</v>
      </c>
      <c r="D58">
        <f t="shared" si="2"/>
        <v>2392.8643410000004</v>
      </c>
      <c r="E58">
        <f t="shared" si="9"/>
        <v>1921.3825368684566</v>
      </c>
      <c r="F58">
        <f t="shared" si="3"/>
        <v>222295.09162713549</v>
      </c>
      <c r="G58">
        <f t="shared" si="4"/>
        <v>179362.13500616007</v>
      </c>
      <c r="L58">
        <f>Input!J59</f>
        <v>35.853097142857678</v>
      </c>
      <c r="M58">
        <f t="shared" si="5"/>
        <v>35.572336857143391</v>
      </c>
      <c r="N58">
        <f t="shared" si="10"/>
        <v>68.331104214487354</v>
      </c>
      <c r="O58">
        <f t="shared" si="7"/>
        <v>1054.8209433448274</v>
      </c>
      <c r="P58">
        <f t="shared" si="8"/>
        <v>1019.5911814286139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2418.806597714286</v>
      </c>
      <c r="D59">
        <f t="shared" si="2"/>
        <v>2418.1046968571432</v>
      </c>
      <c r="E59">
        <f t="shared" si="9"/>
        <v>1990.6514938620944</v>
      </c>
      <c r="F59">
        <f t="shared" si="3"/>
        <v>182716.24075072634</v>
      </c>
      <c r="G59">
        <f t="shared" si="4"/>
        <v>242832.74678236153</v>
      </c>
      <c r="L59">
        <f>Input!J60</f>
        <v>25.240355857142731</v>
      </c>
      <c r="M59">
        <f t="shared" si="5"/>
        <v>24.959595571428444</v>
      </c>
      <c r="N59">
        <f t="shared" si="10"/>
        <v>70.782773008968562</v>
      </c>
      <c r="O59">
        <f t="shared" si="7"/>
        <v>2074.1117600309194</v>
      </c>
      <c r="P59">
        <f t="shared" si="8"/>
        <v>1182.1705197005058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2438.7125067142856</v>
      </c>
      <c r="D60">
        <f t="shared" si="2"/>
        <v>2438.0106058571428</v>
      </c>
      <c r="E60">
        <f t="shared" si="9"/>
        <v>2062.4159621774379</v>
      </c>
      <c r="F60">
        <f t="shared" si="3"/>
        <v>141071.33636088445</v>
      </c>
      <c r="G60">
        <f t="shared" si="4"/>
        <v>318711.16514393198</v>
      </c>
      <c r="L60">
        <f>Input!J61</f>
        <v>19.90590899999961</v>
      </c>
      <c r="M60">
        <f t="shared" si="5"/>
        <v>19.625148714285324</v>
      </c>
      <c r="N60">
        <f t="shared" si="10"/>
        <v>73.322645023749089</v>
      </c>
      <c r="O60">
        <f t="shared" si="7"/>
        <v>2853.3476874309354</v>
      </c>
      <c r="P60">
        <f t="shared" si="8"/>
        <v>1363.276818607975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2459.7274191428573</v>
      </c>
      <c r="D61">
        <f t="shared" si="2"/>
        <v>2459.0255182857145</v>
      </c>
      <c r="E61">
        <f t="shared" si="9"/>
        <v>2136.7657178874711</v>
      </c>
      <c r="F61">
        <f t="shared" si="3"/>
        <v>103851.37895271571</v>
      </c>
      <c r="G61">
        <f t="shared" si="4"/>
        <v>408186.63123181992</v>
      </c>
      <c r="L61">
        <f>Input!J62</f>
        <v>21.014912428571733</v>
      </c>
      <c r="M61">
        <f t="shared" si="5"/>
        <v>20.734152142857447</v>
      </c>
      <c r="N61">
        <f t="shared" si="10"/>
        <v>75.953884447423505</v>
      </c>
      <c r="O61">
        <f t="shared" si="7"/>
        <v>3018.290646488178</v>
      </c>
      <c r="P61">
        <f t="shared" si="8"/>
        <v>1564.5045289644636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2479.0998835714286</v>
      </c>
      <c r="D62">
        <f t="shared" si="2"/>
        <v>2478.3979827142857</v>
      </c>
      <c r="E62">
        <f t="shared" si="9"/>
        <v>2213.7937573504832</v>
      </c>
      <c r="F62">
        <f t="shared" si="3"/>
        <v>70015.396080377963</v>
      </c>
      <c r="G62">
        <f t="shared" si="4"/>
        <v>512545.58575846005</v>
      </c>
      <c r="L62">
        <f>Input!J63</f>
        <v>19.37246442857122</v>
      </c>
      <c r="M62">
        <f t="shared" si="5"/>
        <v>19.091704142856933</v>
      </c>
      <c r="N62">
        <f t="shared" si="10"/>
        <v>78.679768313443518</v>
      </c>
      <c r="O62">
        <f t="shared" si="7"/>
        <v>3517.3562940925885</v>
      </c>
      <c r="P62">
        <f t="shared" si="8"/>
        <v>1787.573201196511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2502.6416391428575</v>
      </c>
      <c r="D63">
        <f t="shared" si="2"/>
        <v>2501.9397382857146</v>
      </c>
      <c r="E63">
        <f t="shared" si="9"/>
        <v>2293.5964120314411</v>
      </c>
      <c r="F63">
        <f t="shared" si="3"/>
        <v>43406.941594694654</v>
      </c>
      <c r="G63">
        <f t="shared" si="4"/>
        <v>633179.14393884735</v>
      </c>
      <c r="L63">
        <f>Input!J64</f>
        <v>23.541755571428894</v>
      </c>
      <c r="M63">
        <f t="shared" si="5"/>
        <v>23.260995285714607</v>
      </c>
      <c r="N63">
        <f t="shared" si="10"/>
        <v>81.503690475511888</v>
      </c>
      <c r="O63">
        <f t="shared" si="7"/>
        <v>3359.5858978251545</v>
      </c>
      <c r="P63">
        <f t="shared" si="8"/>
        <v>2034.3369125400036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2526.0851285714284</v>
      </c>
      <c r="D64">
        <f t="shared" si="2"/>
        <v>2525.3832277142856</v>
      </c>
      <c r="E64">
        <f t="shared" si="9"/>
        <v>2376.2734673666055</v>
      </c>
      <c r="F64">
        <f t="shared" si="3"/>
        <v>22233.720630942589</v>
      </c>
      <c r="G64">
        <f t="shared" si="4"/>
        <v>771591.12935000611</v>
      </c>
      <c r="L64">
        <f>Input!J65</f>
        <v>23.443489428570956</v>
      </c>
      <c r="M64">
        <f t="shared" si="5"/>
        <v>23.162729142856669</v>
      </c>
      <c r="N64">
        <f t="shared" si="10"/>
        <v>84.429165719411216</v>
      </c>
      <c r="O64">
        <f t="shared" si="7"/>
        <v>3719.2527126511559</v>
      </c>
      <c r="P64">
        <f t="shared" si="8"/>
        <v>2306.7943897343621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2552.9960084285713</v>
      </c>
      <c r="D65">
        <f t="shared" si="2"/>
        <v>2552.2941075714284</v>
      </c>
      <c r="E65">
        <f t="shared" si="9"/>
        <v>2461.9282858100155</v>
      </c>
      <c r="F65">
        <f t="shared" si="3"/>
        <v>8165.9817426154486</v>
      </c>
      <c r="G65">
        <f t="shared" si="4"/>
        <v>929406.70788120478</v>
      </c>
      <c r="L65">
        <f>Input!J66</f>
        <v>26.910879857142845</v>
      </c>
      <c r="M65">
        <f t="shared" si="5"/>
        <v>26.630119571428558</v>
      </c>
      <c r="N65">
        <f t="shared" si="10"/>
        <v>87.459834015680187</v>
      </c>
      <c r="O65">
        <f t="shared" si="7"/>
        <v>3666.1758496926564</v>
      </c>
      <c r="P65">
        <f t="shared" si="8"/>
        <v>2607.0998777915252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2584.104255571428</v>
      </c>
      <c r="D66">
        <f t="shared" si="2"/>
        <v>2583.4023547142851</v>
      </c>
      <c r="E66">
        <f t="shared" si="9"/>
        <v>2550.6679342049752</v>
      </c>
      <c r="F66">
        <f t="shared" si="3"/>
        <v>1071.5422860803342</v>
      </c>
      <c r="G66">
        <f t="shared" si="4"/>
        <v>1108381.6659369348</v>
      </c>
      <c r="L66">
        <f>Input!J67</f>
        <v>31.108247142856726</v>
      </c>
      <c r="M66">
        <f t="shared" si="5"/>
        <v>30.827486857142439</v>
      </c>
      <c r="N66">
        <f t="shared" si="10"/>
        <v>90.599464917675206</v>
      </c>
      <c r="O66">
        <f t="shared" si="7"/>
        <v>3539.2049923308782</v>
      </c>
      <c r="P66">
        <f t="shared" si="8"/>
        <v>2937.5748090446332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2616.3776582857145</v>
      </c>
      <c r="D67">
        <f t="shared" si="2"/>
        <v>2615.6757574285716</v>
      </c>
      <c r="E67">
        <f t="shared" ref="E67:E83" si="11">(_Ac/(1+EXP(-1*(B67-_Muc)/_sc)))</f>
        <v>2642.6033156282183</v>
      </c>
      <c r="F67">
        <f t="shared" si="3"/>
        <v>725.09339059535932</v>
      </c>
      <c r="G67">
        <f t="shared" si="4"/>
        <v>1310412.3802705649</v>
      </c>
      <c r="L67">
        <f>Input!J68</f>
        <v>32.273402714286476</v>
      </c>
      <c r="M67">
        <f t="shared" si="5"/>
        <v>31.992642428572189</v>
      </c>
      <c r="N67">
        <f t="shared" ref="N67:N83" si="12">_Ac*EXP(-1*(B67-_Muc)/_sc)*(1/_sc)*(1/(1+EXP(-1*(B67-_Muc)/_sc))^2)+$L$3</f>
        <v>93.851962109676066</v>
      </c>
      <c r="O67">
        <f t="shared" si="7"/>
        <v>3791.9189772115237</v>
      </c>
      <c r="P67">
        <f t="shared" si="8"/>
        <v>3300.7203305644589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2646.6295864285712</v>
      </c>
      <c r="D68">
        <f t="shared" ref="D68:D83" si="14">C68-$C$3</f>
        <v>2645.9276855714284</v>
      </c>
      <c r="E68">
        <f t="shared" si="11"/>
        <v>2737.849305859203</v>
      </c>
      <c r="F68">
        <f t="shared" ref="F68:F83" si="15">(D68-E68)^2</f>
        <v>8449.584276329826</v>
      </c>
      <c r="G68">
        <f t="shared" ref="G68:G83" si="16">(E68-$H$4)^2</f>
        <v>1537546.5302744268</v>
      </c>
      <c r="L68">
        <f>Input!J69</f>
        <v>30.251928142856741</v>
      </c>
      <c r="M68">
        <f t="shared" ref="M68:M83" si="17">L68-$L$3</f>
        <v>29.971167857142454</v>
      </c>
      <c r="N68">
        <f t="shared" si="12"/>
        <v>97.221368109822777</v>
      </c>
      <c r="O68">
        <f t="shared" ref="O68:O83" si="18">(L68-N68)^2</f>
        <v>4484.9058894890677</v>
      </c>
      <c r="P68">
        <f t="shared" ref="P68:P83" si="19">(N68-$Q$4)^2</f>
        <v>3699.2307521885627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2677.6676435714285</v>
      </c>
      <c r="D69">
        <f t="shared" si="14"/>
        <v>2676.9657427142856</v>
      </c>
      <c r="E69">
        <f t="shared" si="11"/>
        <v>2836.5248946317806</v>
      </c>
      <c r="F69">
        <f t="shared" si="15"/>
        <v>25459.122960630248</v>
      </c>
      <c r="G69">
        <f t="shared" si="16"/>
        <v>1791994.6072479996</v>
      </c>
      <c r="L69">
        <f>Input!J70</f>
        <v>31.038057142857269</v>
      </c>
      <c r="M69">
        <f t="shared" si="17"/>
        <v>30.757296857142983</v>
      </c>
      <c r="N69">
        <f t="shared" si="12"/>
        <v>100.71186913279583</v>
      </c>
      <c r="O69">
        <f t="shared" si="18"/>
        <v>4854.4400772093059</v>
      </c>
      <c r="P69">
        <f t="shared" si="19"/>
        <v>4136.0079818565528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2705.0417781428573</v>
      </c>
      <c r="D70">
        <f t="shared" si="14"/>
        <v>2704.3398772857145</v>
      </c>
      <c r="E70">
        <f t="shared" si="11"/>
        <v>2938.7533318305295</v>
      </c>
      <c r="F70">
        <f t="shared" si="15"/>
        <v>54949.667671634081</v>
      </c>
      <c r="G70">
        <f t="shared" si="16"/>
        <v>2076142.2791279273</v>
      </c>
      <c r="L70">
        <f>Input!J71</f>
        <v>27.37413457142884</v>
      </c>
      <c r="M70">
        <f t="shared" si="17"/>
        <v>27.093374285714553</v>
      </c>
      <c r="N70">
        <f t="shared" si="12"/>
        <v>104.32780011728291</v>
      </c>
      <c r="O70">
        <f t="shared" si="18"/>
        <v>5921.8666409431671</v>
      </c>
      <c r="P70">
        <f t="shared" si="19"/>
        <v>4614.1770197055139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2727.5587585714284</v>
      </c>
      <c r="D71">
        <f t="shared" si="14"/>
        <v>2726.8568577142855</v>
      </c>
      <c r="E71">
        <f t="shared" si="11"/>
        <v>3044.6622787990991</v>
      </c>
      <c r="F71">
        <f t="shared" si="15"/>
        <v>101000.28567089568</v>
      </c>
      <c r="G71">
        <f t="shared" si="16"/>
        <v>2392563.6734101591</v>
      </c>
      <c r="L71">
        <f>Input!J72</f>
        <v>22.51698042857106</v>
      </c>
      <c r="M71">
        <f t="shared" si="17"/>
        <v>22.236220142856773</v>
      </c>
      <c r="N71">
        <f t="shared" si="12"/>
        <v>108.07364992340339</v>
      </c>
      <c r="O71">
        <f t="shared" si="18"/>
        <v>7319.943695047974</v>
      </c>
      <c r="P71">
        <f t="shared" si="19"/>
        <v>5137.1025874730694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2746.0187517142854</v>
      </c>
      <c r="D72">
        <f t="shared" si="14"/>
        <v>2745.3168508571425</v>
      </c>
      <c r="E72">
        <f t="shared" si="11"/>
        <v>3154.3839649331399</v>
      </c>
      <c r="F72">
        <f t="shared" si="15"/>
        <v>167335.90381846501</v>
      </c>
      <c r="G72">
        <f t="shared" si="16"/>
        <v>2744035.6455460647</v>
      </c>
      <c r="L72">
        <f>Input!J73</f>
        <v>18.459993142857002</v>
      </c>
      <c r="M72">
        <f t="shared" si="17"/>
        <v>18.179232857142715</v>
      </c>
      <c r="N72">
        <f t="shared" si="12"/>
        <v>111.95406670539248</v>
      </c>
      <c r="O72">
        <f t="shared" si="18"/>
        <v>8741.1417913167952</v>
      </c>
      <c r="P72">
        <f t="shared" si="19"/>
        <v>5708.4069752046562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2765.7281285714284</v>
      </c>
      <c r="D73">
        <f t="shared" si="14"/>
        <v>2765.0262277142856</v>
      </c>
      <c r="E73">
        <f t="shared" si="11"/>
        <v>3268.0553497358287</v>
      </c>
      <c r="F73">
        <f t="shared" si="15"/>
        <v>253038.29760176453</v>
      </c>
      <c r="G73">
        <f t="shared" si="16"/>
        <v>3133553.1049726205</v>
      </c>
      <c r="L73">
        <f>Input!J74</f>
        <v>19.70937685714307</v>
      </c>
      <c r="M73">
        <f t="shared" si="17"/>
        <v>19.428616571428783</v>
      </c>
      <c r="N73">
        <f t="shared" si="12"/>
        <v>115.97386346497996</v>
      </c>
      <c r="O73">
        <f t="shared" si="18"/>
        <v>9266.8513818704068</v>
      </c>
      <c r="P73">
        <f t="shared" si="19"/>
        <v>6331.9891930907324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2786.1534442857142</v>
      </c>
      <c r="D74">
        <f t="shared" si="14"/>
        <v>2785.4515434285713</v>
      </c>
      <c r="E74">
        <f t="shared" si="11"/>
        <v>3385.8182905194335</v>
      </c>
      <c r="F74">
        <f t="shared" si="15"/>
        <v>360440.23101246328</v>
      </c>
      <c r="G74">
        <f t="shared" si="16"/>
        <v>3564345.476164212</v>
      </c>
      <c r="L74">
        <f>Input!J75</f>
        <v>20.425315714285716</v>
      </c>
      <c r="M74">
        <f t="shared" si="17"/>
        <v>20.144555428571429</v>
      </c>
      <c r="N74">
        <f t="shared" si="12"/>
        <v>120.1380237910292</v>
      </c>
      <c r="O74">
        <f t="shared" si="18"/>
        <v>9942.6241519978648</v>
      </c>
      <c r="P74">
        <f t="shared" si="19"/>
        <v>7012.0455224936004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2807.6316112857139</v>
      </c>
      <c r="D75">
        <f t="shared" si="14"/>
        <v>2806.9297104285711</v>
      </c>
      <c r="E75">
        <f t="shared" si="11"/>
        <v>3507.819715941991</v>
      </c>
      <c r="F75">
        <f t="shared" si="15"/>
        <v>491246.79982860188</v>
      </c>
      <c r="G75">
        <f t="shared" si="16"/>
        <v>4039894.3776953355</v>
      </c>
      <c r="L75">
        <f>Input!J76</f>
        <v>21.478166999999758</v>
      </c>
      <c r="M75">
        <f t="shared" si="17"/>
        <v>21.197406714285471</v>
      </c>
      <c r="N75">
        <f t="shared" si="12"/>
        <v>124.45170779113317</v>
      </c>
      <c r="O75">
        <f t="shared" si="18"/>
        <v>10603.550103063217</v>
      </c>
      <c r="P75">
        <f t="shared" si="19"/>
        <v>7753.0915668899961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2828.955360142857</v>
      </c>
      <c r="D76">
        <f t="shared" si="14"/>
        <v>2828.2534592857141</v>
      </c>
      <c r="E76">
        <f t="shared" si="11"/>
        <v>3634.2118055740129</v>
      </c>
      <c r="F76">
        <f t="shared" si="15"/>
        <v>649568.85595176939</v>
      </c>
      <c r="G76">
        <f t="shared" si="16"/>
        <v>4563952.6083060456</v>
      </c>
      <c r="L76">
        <f>Input!J77</f>
        <v>21.323748857143073</v>
      </c>
      <c r="M76">
        <f t="shared" si="17"/>
        <v>21.042988571428786</v>
      </c>
      <c r="N76">
        <f t="shared" si="12"/>
        <v>128.92025822099933</v>
      </c>
      <c r="O76">
        <f t="shared" si="18"/>
        <v>11577.008827286407</v>
      </c>
      <c r="P76">
        <f t="shared" si="19"/>
        <v>8559.9859105840551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2850.4054511428571</v>
      </c>
      <c r="D77">
        <f t="shared" si="14"/>
        <v>2849.7035502857143</v>
      </c>
      <c r="E77">
        <f t="shared" si="11"/>
        <v>3765.1521756959269</v>
      </c>
      <c r="F77">
        <f t="shared" si="15"/>
        <v>838046.18576544768</v>
      </c>
      <c r="G77">
        <f t="shared" si="16"/>
        <v>5140564.5353925927</v>
      </c>
      <c r="L77">
        <f>Input!J78</f>
        <v>21.450091000000157</v>
      </c>
      <c r="M77">
        <f t="shared" si="17"/>
        <v>21.16933071428587</v>
      </c>
      <c r="N77">
        <f t="shared" si="12"/>
        <v>133.54920681758318</v>
      </c>
      <c r="O77">
        <f t="shared" si="18"/>
        <v>12566.211767083892</v>
      </c>
      <c r="P77">
        <f t="shared" si="19"/>
        <v>9437.9555006648243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2872.768013285714</v>
      </c>
      <c r="D78">
        <f t="shared" si="14"/>
        <v>2872.0661124285712</v>
      </c>
      <c r="E78">
        <f t="shared" si="11"/>
        <v>3900.804071533084</v>
      </c>
      <c r="F78">
        <f t="shared" si="15"/>
        <v>1058301.7885025183</v>
      </c>
      <c r="G78">
        <f t="shared" si="16"/>
        <v>5774087.9882357083</v>
      </c>
      <c r="L78">
        <f>Input!J79</f>
        <v>22.362562142856859</v>
      </c>
      <c r="M78">
        <f t="shared" si="17"/>
        <v>22.081801857142572</v>
      </c>
      <c r="N78">
        <f t="shared" si="12"/>
        <v>138.34428084206377</v>
      </c>
      <c r="O78">
        <f t="shared" si="18"/>
        <v>13451.759072421961</v>
      </c>
      <c r="P78">
        <f t="shared" si="19"/>
        <v>10392.622875827707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2895.4674879999998</v>
      </c>
      <c r="D79">
        <f t="shared" si="14"/>
        <v>2894.7655871428569</v>
      </c>
      <c r="E79">
        <f t="shared" si="11"/>
        <v>4041.3365661412122</v>
      </c>
      <c r="F79">
        <f t="shared" si="15"/>
        <v>1314625.0098812468</v>
      </c>
      <c r="G79">
        <f t="shared" si="16"/>
        <v>6469217.765659024</v>
      </c>
      <c r="L79">
        <f>Input!J80</f>
        <v>22.69947471428577</v>
      </c>
      <c r="M79">
        <f t="shared" si="17"/>
        <v>22.418714428571484</v>
      </c>
      <c r="N79">
        <f t="shared" si="12"/>
        <v>143.31140983888085</v>
      </c>
      <c r="O79">
        <f t="shared" si="18"/>
        <v>14547.238894499533</v>
      </c>
      <c r="P79">
        <f t="shared" si="19"/>
        <v>11430.035374382986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2918.7846352857146</v>
      </c>
      <c r="D80">
        <f t="shared" si="14"/>
        <v>2918.0827344285717</v>
      </c>
      <c r="E80">
        <f t="shared" si="11"/>
        <v>4186.9247661616109</v>
      </c>
      <c r="F80">
        <f t="shared" si="15"/>
        <v>1609960.1014924268</v>
      </c>
      <c r="G80">
        <f t="shared" si="16"/>
        <v>7231010.8757163147</v>
      </c>
      <c r="L80">
        <f>Input!J81</f>
        <v>23.317147285714782</v>
      </c>
      <c r="M80">
        <f t="shared" si="17"/>
        <v>23.036387000000495</v>
      </c>
      <c r="N80">
        <f t="shared" si="12"/>
        <v>148.45673261718431</v>
      </c>
      <c r="O80">
        <f t="shared" si="18"/>
        <v>15659.915816932145</v>
      </c>
      <c r="P80">
        <f t="shared" si="19"/>
        <v>12556.696463075337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2941.0629692857142</v>
      </c>
      <c r="D81">
        <f t="shared" si="14"/>
        <v>2940.3610684285713</v>
      </c>
      <c r="E81">
        <f t="shared" si="11"/>
        <v>4337.7500246716891</v>
      </c>
      <c r="F81">
        <f t="shared" si="15"/>
        <v>1952695.8950302301</v>
      </c>
      <c r="G81">
        <f t="shared" si="16"/>
        <v>8064913.6334731132</v>
      </c>
      <c r="L81">
        <f>Input!J82</f>
        <v>22.278333999999631</v>
      </c>
      <c r="M81">
        <f t="shared" si="17"/>
        <v>21.997573714285345</v>
      </c>
      <c r="N81">
        <f t="shared" si="12"/>
        <v>153.78660446116956</v>
      </c>
      <c r="O81">
        <f t="shared" si="18"/>
        <v>17294.425199688219</v>
      </c>
      <c r="P81">
        <f t="shared" si="19"/>
        <v>13779.59933827341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2963.2289991428579</v>
      </c>
      <c r="D82">
        <f t="shared" si="14"/>
        <v>2962.5270982857151</v>
      </c>
      <c r="E82">
        <f t="shared" si="11"/>
        <v>4494.0001613630011</v>
      </c>
      <c r="F82">
        <f t="shared" si="15"/>
        <v>2345409.742931325</v>
      </c>
      <c r="G82">
        <f t="shared" si="16"/>
        <v>8976790.7520164791</v>
      </c>
      <c r="L82">
        <f>Input!J83</f>
        <v>22.166029857143712</v>
      </c>
      <c r="M82">
        <f t="shared" si="17"/>
        <v>21.885269571429426</v>
      </c>
      <c r="N82">
        <f t="shared" si="12"/>
        <v>159.30760457589398</v>
      </c>
      <c r="O82">
        <f t="shared" si="18"/>
        <v>18807.811516338563</v>
      </c>
      <c r="P82">
        <f t="shared" si="19"/>
        <v>15106.262961699987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2985.3388768571431</v>
      </c>
      <c r="D83">
        <f t="shared" si="14"/>
        <v>2984.6369760000002</v>
      </c>
      <c r="E83">
        <f t="shared" si="11"/>
        <v>4655.8696902856555</v>
      </c>
      <c r="F83">
        <f t="shared" si="15"/>
        <v>2793018.7852985985</v>
      </c>
      <c r="G83">
        <f t="shared" si="16"/>
        <v>9972956.5715377424</v>
      </c>
      <c r="L83">
        <f>Input!J84</f>
        <v>22.109877714285176</v>
      </c>
      <c r="M83">
        <f t="shared" si="17"/>
        <v>21.829117428570889</v>
      </c>
      <c r="N83">
        <f t="shared" si="12"/>
        <v>165.02654377529257</v>
      </c>
      <c r="O83">
        <f t="shared" si="18"/>
        <v>20425.173437993501</v>
      </c>
      <c r="P83">
        <f t="shared" si="19"/>
        <v>16544.770704206163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3008.2489217142861</v>
      </c>
      <c r="D84">
        <f t="shared" ref="D84" si="20">C84-$C$3</f>
        <v>3007.5470208571433</v>
      </c>
      <c r="E84">
        <f t="shared" ref="E84" si="21">(_Ac/(1+EXP(-1*(B84-_Muc)/_sc)))</f>
        <v>4823.5600554046923</v>
      </c>
      <c r="F84">
        <f t="shared" ref="F84" si="22">(D84-E84)^2</f>
        <v>3297903.3416465977</v>
      </c>
      <c r="G84">
        <f t="shared" ref="G84" si="23">(E84-$H$4)^2</f>
        <v>11060208.581730587</v>
      </c>
      <c r="L84">
        <f>Input!J85</f>
        <v>22.910044857143021</v>
      </c>
      <c r="M84">
        <f t="shared" ref="M84" si="24">L84-$L$3</f>
        <v>22.629284571428734</v>
      </c>
      <c r="N84">
        <f t="shared" ref="N84" si="25">_Ac*EXP(-1*(B84-_Muc)/_sc)*(1/_sc)*(1/(1+EXP(-1*(B84-_Muc)/_sc))^2)+$L$3</f>
        <v>170.95047241922191</v>
      </c>
      <c r="O84">
        <f t="shared" ref="O84" si="26">(L84-N84)^2</f>
        <v>21915.968192763128</v>
      </c>
      <c r="P84">
        <f t="shared" ref="P84" si="27">(N84-$Q$4)^2</f>
        <v>18103.811783190766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9"/>
  <sheetViews>
    <sheetView topLeftCell="A32" zoomScale="80" zoomScaleNormal="80" workbookViewId="0">
      <selection activeCell="O34" sqref="O3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0.70190085714285722</v>
      </c>
      <c r="F3" s="3"/>
      <c r="G3" s="3"/>
      <c r="H3" s="3"/>
      <c r="I3" s="3"/>
      <c r="J3" s="2" t="s">
        <v>11</v>
      </c>
      <c r="K3" s="23">
        <f>SUM(H4:H161)</f>
        <v>11368.559193448575</v>
      </c>
      <c r="L3">
        <f>1-(K3/K5)</f>
        <v>0.99984087009184142</v>
      </c>
      <c r="N3" s="15">
        <f>Input!J4</f>
        <v>0.2807602857142858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1799.0785152481906</v>
      </c>
      <c r="U3">
        <f>1-(T3/T5)</f>
        <v>0.98821902693248864</v>
      </c>
      <c r="W3">
        <f>COUNT(B4:B500)</f>
        <v>70</v>
      </c>
      <c r="Y3">
        <v>13990.476511966172</v>
      </c>
      <c r="Z3">
        <v>3.6444233091056852</v>
      </c>
      <c r="AA3">
        <v>0.46456866446576101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-7.8447462944937421</v>
      </c>
      <c r="E4" s="4">
        <f>Input!I5</f>
        <v>1.1230414285714285</v>
      </c>
      <c r="F4">
        <f>E4-$E$4</f>
        <v>0</v>
      </c>
      <c r="G4">
        <f>P4</f>
        <v>1.1234186530055911E-10</v>
      </c>
      <c r="H4">
        <f>(F4-G4)^2</f>
        <v>1.2620694699208966E-20</v>
      </c>
      <c r="I4">
        <f>(G4-$J$4)^2</f>
        <v>1687980.2680686174</v>
      </c>
      <c r="J4">
        <f>AVERAGE(F3:F161)</f>
        <v>1299.2229477918365</v>
      </c>
      <c r="K4" t="s">
        <v>5</v>
      </c>
      <c r="L4" t="s">
        <v>6</v>
      </c>
      <c r="N4" s="4">
        <f>Input!J5</f>
        <v>0.42114057142857131</v>
      </c>
      <c r="O4">
        <f>N4-$N$4</f>
        <v>0</v>
      </c>
      <c r="P4">
        <f>$Y$3*((1/B4*$AA$3)*(1/SQRT(2*PI()))*EXP(-1*D4*D4/2))</f>
        <v>1.1234186530055911E-10</v>
      </c>
      <c r="Q4">
        <f>(O4-P4)^2</f>
        <v>1.2620694699208966E-20</v>
      </c>
      <c r="R4">
        <f>(O4-S4)^2</f>
        <v>1527.1865386401362</v>
      </c>
      <c r="S4">
        <f>AVERAGE(O3:O167)</f>
        <v>39.079234110204055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-6.3527231909616901</v>
      </c>
      <c r="E5" s="4">
        <f>Input!I6</f>
        <v>1.5161060000000002</v>
      </c>
      <c r="F5">
        <f t="shared" ref="F5:F68" si="3">E5-$E$4</f>
        <v>0.39306457142857165</v>
      </c>
      <c r="G5">
        <f>G4+P5</f>
        <v>2.235389200496557E-6</v>
      </c>
      <c r="H5">
        <f t="shared" ref="H5:H68" si="4">(F5-G5)^2</f>
        <v>0.15449800001272751</v>
      </c>
      <c r="I5">
        <f t="shared" ref="I5:I68" si="5">(G5-$J$4)^2</f>
        <v>1687980.2622603711</v>
      </c>
      <c r="K5">
        <f>SUM(I4:I161)</f>
        <v>71442001.852452472</v>
      </c>
      <c r="L5">
        <f>1-((1-L3)*(W3-1)/(W3-1-1))</f>
        <v>0.9998385299461332</v>
      </c>
      <c r="N5" s="4">
        <f>Input!J6</f>
        <v>0.39306457142857165</v>
      </c>
      <c r="O5">
        <f t="shared" ref="O5:O68" si="6">N5-$N$4</f>
        <v>-2.8075999999999657E-2</v>
      </c>
      <c r="P5">
        <f t="shared" ref="P5:P68" si="7">$Y$3*((1/B5*$AA$3)*(1/SQRT(2*PI()))*EXP(-1*D5*D5/2))</f>
        <v>2.2352768586312565E-6</v>
      </c>
      <c r="Q5">
        <f t="shared" ref="Q5:Q68" si="8">(O5-P5)^2</f>
        <v>7.8838729626260937E-4</v>
      </c>
      <c r="R5">
        <f t="shared" ref="R5:R68" si="9">(O5-S5)^2</f>
        <v>7.882617759999807E-4</v>
      </c>
      <c r="T5">
        <f>SUM(R4:R167)</f>
        <v>152710.51932115489</v>
      </c>
      <c r="U5">
        <f>1-((1-U3)*(Y3-1)/(Y3-1-1))</f>
        <v>0.98821818474119949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-5.4799456251858407</v>
      </c>
      <c r="E6" s="4">
        <f>Input!I7</f>
        <v>2.0635887142857143</v>
      </c>
      <c r="F6">
        <f t="shared" si="3"/>
        <v>0.94054728571428581</v>
      </c>
      <c r="G6">
        <f t="shared" ref="G6:G69" si="10">G5+P6</f>
        <v>2.6272003791754652E-4</v>
      </c>
      <c r="H6">
        <f t="shared" si="4"/>
        <v>0.88413506444919654</v>
      </c>
      <c r="I6">
        <f t="shared" si="5"/>
        <v>1687979.5854051742</v>
      </c>
      <c r="N6" s="4">
        <f>Input!J7</f>
        <v>0.54748271428571416</v>
      </c>
      <c r="O6">
        <f t="shared" si="6"/>
        <v>0.12634214285714285</v>
      </c>
      <c r="P6">
        <f t="shared" si="7"/>
        <v>2.6048464871704998E-4</v>
      </c>
      <c r="Q6">
        <f t="shared" si="8"/>
        <v>1.5896584536586301E-2</v>
      </c>
      <c r="R6">
        <f t="shared" si="9"/>
        <v>1.596233706173469E-2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-4.8607000874296382</v>
      </c>
      <c r="E7" s="4">
        <f>Input!I8</f>
        <v>2.8216415714285716</v>
      </c>
      <c r="F7">
        <f t="shared" si="3"/>
        <v>1.6986001428571431</v>
      </c>
      <c r="G7">
        <f t="shared" si="10"/>
        <v>5.0636322089043931E-3</v>
      </c>
      <c r="H7">
        <f t="shared" si="4"/>
        <v>2.8680659128986119</v>
      </c>
      <c r="I7">
        <f t="shared" si="5"/>
        <v>1687967.1105202194</v>
      </c>
      <c r="N7" s="4">
        <f>Input!J8</f>
        <v>0.75805285714285731</v>
      </c>
      <c r="O7">
        <f t="shared" si="6"/>
        <v>0.336912285714286</v>
      </c>
      <c r="P7">
        <f t="shared" si="7"/>
        <v>4.8009121709868463E-3</v>
      </c>
      <c r="Q7">
        <f t="shared" si="8"/>
        <v>0.1102979644368168</v>
      </c>
      <c r="R7">
        <f t="shared" si="9"/>
        <v>0.11350988826522468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-4.3803759321816349</v>
      </c>
      <c r="E8" s="4">
        <f>Input!I9</f>
        <v>3.5375804285714283</v>
      </c>
      <c r="F8">
        <f t="shared" si="3"/>
        <v>2.4145389999999995</v>
      </c>
      <c r="G8">
        <f t="shared" si="10"/>
        <v>4.0403735883436279E-2</v>
      </c>
      <c r="H8">
        <f t="shared" si="4"/>
        <v>5.6365182523218236</v>
      </c>
      <c r="I8">
        <f t="shared" si="5"/>
        <v>1687875.2827796983</v>
      </c>
      <c r="N8" s="4">
        <f>Input!J9</f>
        <v>0.71593885714285666</v>
      </c>
      <c r="O8">
        <f t="shared" si="6"/>
        <v>0.29479828571428535</v>
      </c>
      <c r="P8">
        <f t="shared" si="7"/>
        <v>3.5340103674531886E-2</v>
      </c>
      <c r="Q8">
        <f t="shared" si="8"/>
        <v>6.7318548227373848E-2</v>
      </c>
      <c r="R8">
        <f t="shared" si="9"/>
        <v>8.690602926008141E-2</v>
      </c>
      <c r="T8" s="19" t="s">
        <v>28</v>
      </c>
      <c r="U8" s="24">
        <f>SQRT((U5-L5)^2)</f>
        <v>1.1620345204933713E-2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-3.9879225216537884</v>
      </c>
      <c r="E9" s="4">
        <f>Input!I10</f>
        <v>4.9273441428571436</v>
      </c>
      <c r="F9">
        <f t="shared" si="3"/>
        <v>3.8043027142857149</v>
      </c>
      <c r="G9">
        <f t="shared" si="10"/>
        <v>0.19254059094127313</v>
      </c>
      <c r="H9">
        <f t="shared" si="4"/>
        <v>13.044825635625552</v>
      </c>
      <c r="I9">
        <f t="shared" si="5"/>
        <v>1687479.9988325238</v>
      </c>
      <c r="N9" s="4">
        <f>Input!J10</f>
        <v>1.3897637142857153</v>
      </c>
      <c r="O9">
        <f t="shared" si="6"/>
        <v>0.96862314285714401</v>
      </c>
      <c r="P9">
        <f t="shared" si="7"/>
        <v>0.15213685505783683</v>
      </c>
      <c r="Q9">
        <f t="shared" si="8"/>
        <v>0.66664985816429312</v>
      </c>
      <c r="R9">
        <f t="shared" si="9"/>
        <v>0.93823079287845124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-3.6561078909693734</v>
      </c>
      <c r="E10" s="4">
        <f>Input!I11</f>
        <v>7.0190088571428575</v>
      </c>
      <c r="F10">
        <f t="shared" si="3"/>
        <v>5.8959674285714287</v>
      </c>
      <c r="G10">
        <f t="shared" si="10"/>
        <v>0.65605170455550632</v>
      </c>
      <c r="H10">
        <f t="shared" si="4"/>
        <v>27.456716794789312</v>
      </c>
      <c r="I10">
        <f t="shared" si="5"/>
        <v>1686275.9836137553</v>
      </c>
      <c r="N10" s="4">
        <f>Input!J11</f>
        <v>2.0916647142857139</v>
      </c>
      <c r="O10">
        <f t="shared" si="6"/>
        <v>1.6705241428571425</v>
      </c>
      <c r="P10">
        <f t="shared" si="7"/>
        <v>0.46351111361423319</v>
      </c>
      <c r="Q10">
        <f t="shared" si="8"/>
        <v>1.4568804527621442</v>
      </c>
      <c r="R10">
        <f t="shared" si="9"/>
        <v>2.7906509118685907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-3.3686769838975863</v>
      </c>
      <c r="E11" s="4">
        <f>Input!I12</f>
        <v>10.037182571428572</v>
      </c>
      <c r="F11">
        <f t="shared" si="3"/>
        <v>8.9141411428571438</v>
      </c>
      <c r="G11">
        <f t="shared" si="10"/>
        <v>1.7691126571036662</v>
      </c>
      <c r="H11">
        <f t="shared" si="4"/>
        <v>51.051432062228628</v>
      </c>
      <c r="I11">
        <f t="shared" si="5"/>
        <v>1683386.4543058265</v>
      </c>
      <c r="N11" s="4">
        <f>Input!J12</f>
        <v>3.0181737142857141</v>
      </c>
      <c r="O11">
        <f t="shared" si="6"/>
        <v>2.5970331428571427</v>
      </c>
      <c r="P11">
        <f t="shared" si="7"/>
        <v>1.1130609525481598</v>
      </c>
      <c r="Q11">
        <f t="shared" si="8"/>
        <v>2.2021734616104403</v>
      </c>
      <c r="R11">
        <f t="shared" si="9"/>
        <v>6.7445811450984481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-3.115144955877938</v>
      </c>
      <c r="E12" s="4">
        <f>Input!I13</f>
        <v>14.262625857142856</v>
      </c>
      <c r="F12">
        <f t="shared" si="3"/>
        <v>13.139584428571428</v>
      </c>
      <c r="G12">
        <f t="shared" si="10"/>
        <v>4.0198526822070724</v>
      </c>
      <c r="H12">
        <f t="shared" si="4"/>
        <v>83.16950712564585</v>
      </c>
      <c r="I12">
        <f t="shared" si="5"/>
        <v>1677551.0575815637</v>
      </c>
      <c r="N12" s="4">
        <f>Input!J13</f>
        <v>4.2254432857142845</v>
      </c>
      <c r="O12">
        <f t="shared" si="6"/>
        <v>3.8043027142857131</v>
      </c>
      <c r="P12">
        <f t="shared" si="7"/>
        <v>2.2507400251034064</v>
      </c>
      <c r="Q12">
        <f t="shared" si="8"/>
        <v>2.4135570292193602</v>
      </c>
      <c r="R12">
        <f t="shared" si="9"/>
        <v>14.472719141921644</v>
      </c>
      <c r="Z12">
        <f>Z3+AA3</f>
        <v>4.1089919735714462</v>
      </c>
      <c r="AA12">
        <f>EXP(Z12)</f>
        <v>60.885312621683163</v>
      </c>
      <c r="AD12">
        <v>2556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-2.8883528286495821</v>
      </c>
      <c r="E13" s="4">
        <f>Input!I14</f>
        <v>19.976099000000001</v>
      </c>
      <c r="F13">
        <f t="shared" si="3"/>
        <v>18.853057571428572</v>
      </c>
      <c r="G13">
        <f t="shared" si="10"/>
        <v>8.021361775168355</v>
      </c>
      <c r="H13">
        <f t="shared" si="4"/>
        <v>117.32563382272124</v>
      </c>
      <c r="I13">
        <f t="shared" si="5"/>
        <v>1667201.5357319594</v>
      </c>
      <c r="N13" s="4">
        <f>Input!J14</f>
        <v>5.7134731428571452</v>
      </c>
      <c r="O13">
        <f t="shared" si="6"/>
        <v>5.2923325714285738</v>
      </c>
      <c r="P13">
        <f t="shared" si="7"/>
        <v>4.0015090929612835</v>
      </c>
      <c r="Q13">
        <f t="shared" si="8"/>
        <v>1.6662252525623951</v>
      </c>
      <c r="R13">
        <f t="shared" si="9"/>
        <v>28.008784046603779</v>
      </c>
      <c r="Z13">
        <f>Z3+AA3*2</f>
        <v>4.5735606380372076</v>
      </c>
      <c r="AA13">
        <f>EXP(Z13)</f>
        <v>96.888481129413378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-2.6831943943976109</v>
      </c>
      <c r="E14" s="4">
        <f>Input!I15</f>
        <v>25.436887857142857</v>
      </c>
      <c r="F14">
        <f t="shared" si="3"/>
        <v>24.313846428571427</v>
      </c>
      <c r="G14">
        <f t="shared" si="10"/>
        <v>14.463666391166839</v>
      </c>
      <c r="H14">
        <f t="shared" si="4"/>
        <v>97.026046769283852</v>
      </c>
      <c r="I14">
        <f t="shared" si="5"/>
        <v>1650606.4111451656</v>
      </c>
      <c r="N14" s="4">
        <f>Input!J15</f>
        <v>5.4607888571428553</v>
      </c>
      <c r="O14">
        <f t="shared" si="6"/>
        <v>5.0396482857142839</v>
      </c>
      <c r="P14">
        <f t="shared" si="7"/>
        <v>6.4423046159984851</v>
      </c>
      <c r="Q14">
        <f t="shared" si="8"/>
        <v>1.9674447808863422</v>
      </c>
      <c r="R14">
        <f t="shared" si="9"/>
        <v>25.398054843702919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-2.495899418121736</v>
      </c>
      <c r="E15" s="4">
        <f>Input!I16</f>
        <v>35.628488714285716</v>
      </c>
      <c r="F15">
        <f t="shared" si="3"/>
        <v>34.50544728571429</v>
      </c>
      <c r="G15">
        <f t="shared" si="10"/>
        <v>24.05523157058153</v>
      </c>
      <c r="H15">
        <f t="shared" si="4"/>
        <v>109.2070084928077</v>
      </c>
      <c r="I15">
        <f t="shared" si="5"/>
        <v>1626052.704492931</v>
      </c>
      <c r="N15" s="4">
        <f>Input!J16</f>
        <v>10.191600857142859</v>
      </c>
      <c r="O15">
        <f t="shared" si="6"/>
        <v>9.7704602857142877</v>
      </c>
      <c r="P15">
        <f t="shared" si="7"/>
        <v>9.5915651794146903</v>
      </c>
      <c r="Q15">
        <f t="shared" si="8"/>
        <v>3.2003459057944245E-2</v>
      </c>
      <c r="R15">
        <f t="shared" si="9"/>
        <v>95.461894194720117</v>
      </c>
    </row>
    <row r="16" spans="1:30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-2.3236047417995978</v>
      </c>
      <c r="E16" s="4">
        <f>Input!I17</f>
        <v>48.37500871428572</v>
      </c>
      <c r="F16">
        <f t="shared" si="3"/>
        <v>47.251967285714294</v>
      </c>
      <c r="G16">
        <f t="shared" si="10"/>
        <v>37.465608863244732</v>
      </c>
      <c r="H16">
        <f t="shared" si="4"/>
        <v>95.772811173040921</v>
      </c>
      <c r="I16">
        <f t="shared" si="5"/>
        <v>1592031.5823401611</v>
      </c>
      <c r="N16" s="4">
        <f>Input!J17</f>
        <v>12.746520000000004</v>
      </c>
      <c r="O16">
        <f t="shared" si="6"/>
        <v>12.325379428571432</v>
      </c>
      <c r="P16">
        <f t="shared" si="7"/>
        <v>13.410377292663204</v>
      </c>
      <c r="Q16">
        <f t="shared" si="8"/>
        <v>1.1772203650837072</v>
      </c>
      <c r="R16">
        <f t="shared" si="9"/>
        <v>151.91497805825185</v>
      </c>
      <c r="W16" t="s">
        <v>466</v>
      </c>
      <c r="X16">
        <f>EXP($Z$3-$AA$3*$AA$3)</f>
        <v>30.83342303539785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-2.1640847874373219</v>
      </c>
      <c r="E17" s="4">
        <f>Input!I18</f>
        <v>63.971246285714294</v>
      </c>
      <c r="F17">
        <f t="shared" si="3"/>
        <v>62.848204857142868</v>
      </c>
      <c r="G17">
        <f t="shared" si="10"/>
        <v>55.277368169624452</v>
      </c>
      <c r="H17">
        <f t="shared" si="4"/>
        <v>57.317568149074816</v>
      </c>
      <c r="I17">
        <f t="shared" si="5"/>
        <v>1547400.6050616412</v>
      </c>
      <c r="N17" s="4">
        <f>Input!J18</f>
        <v>15.596237571428574</v>
      </c>
      <c r="O17">
        <f t="shared" si="6"/>
        <v>15.175097000000003</v>
      </c>
      <c r="P17">
        <f t="shared" si="7"/>
        <v>17.81175930637972</v>
      </c>
      <c r="Q17">
        <f t="shared" si="8"/>
        <v>6.9519881178836114</v>
      </c>
      <c r="R17">
        <f t="shared" si="9"/>
        <v>230.28356895940908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-2.0155752628737327</v>
      </c>
      <c r="E18" s="4">
        <f>Input!I19</f>
        <v>82.992760285714283</v>
      </c>
      <c r="F18">
        <f t="shared" si="3"/>
        <v>81.869718857142857</v>
      </c>
      <c r="G18">
        <f t="shared" si="10"/>
        <v>77.951521735177522</v>
      </c>
      <c r="H18">
        <f t="shared" si="4"/>
        <v>15.352268686577434</v>
      </c>
      <c r="I18">
        <f t="shared" si="5"/>
        <v>1491503.8961024657</v>
      </c>
      <c r="N18" s="4">
        <f>Input!J19</f>
        <v>19.021513999999989</v>
      </c>
      <c r="O18">
        <f t="shared" si="6"/>
        <v>18.60037342857142</v>
      </c>
      <c r="P18">
        <f t="shared" si="7"/>
        <v>22.674153565553066</v>
      </c>
      <c r="Q18">
        <f t="shared" si="8"/>
        <v>16.595684604466204</v>
      </c>
      <c r="R18">
        <f t="shared" si="9"/>
        <v>345.97389168230569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-1.8766538803655339</v>
      </c>
      <c r="E19" s="4">
        <f>Input!I20</f>
        <v>107.26449285714286</v>
      </c>
      <c r="F19">
        <f t="shared" si="3"/>
        <v>106.14145142857143</v>
      </c>
      <c r="G19">
        <f t="shared" si="10"/>
        <v>105.80740164759364</v>
      </c>
      <c r="H19">
        <f t="shared" si="4"/>
        <v>0.11158925617131142</v>
      </c>
      <c r="I19">
        <f t="shared" si="5"/>
        <v>1424240.6657787615</v>
      </c>
      <c r="N19" s="4">
        <f>Input!J20</f>
        <v>24.271732571428572</v>
      </c>
      <c r="O19">
        <f t="shared" si="6"/>
        <v>23.850592000000002</v>
      </c>
      <c r="P19">
        <f t="shared" si="7"/>
        <v>27.855879912416118</v>
      </c>
      <c r="Q19">
        <f t="shared" si="8"/>
        <v>16.042331261346643</v>
      </c>
      <c r="R19">
        <f t="shared" si="9"/>
        <v>568.85073875046407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-1.7461573005194708</v>
      </c>
      <c r="E20" s="4">
        <f>Input!I21</f>
        <v>134.13325871428569</v>
      </c>
      <c r="F20">
        <f t="shared" si="3"/>
        <v>133.01021728571425</v>
      </c>
      <c r="G20">
        <f t="shared" si="10"/>
        <v>139.01576274348432</v>
      </c>
      <c r="H20">
        <f t="shared" si="4"/>
        <v>36.066576245342702</v>
      </c>
      <c r="I20">
        <f t="shared" si="5"/>
        <v>1346080.7122378212</v>
      </c>
      <c r="N20" s="4">
        <f>Input!J21</f>
        <v>26.868765857142833</v>
      </c>
      <c r="O20">
        <f t="shared" si="6"/>
        <v>26.447625285714263</v>
      </c>
      <c r="P20">
        <f t="shared" si="7"/>
        <v>33.208361095890687</v>
      </c>
      <c r="Q20">
        <f t="shared" si="8"/>
        <v>45.707548695001869</v>
      </c>
      <c r="R20">
        <f t="shared" si="9"/>
        <v>699.4768832535525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-1.6231218523458868</v>
      </c>
      <c r="E21" s="4">
        <f>Input!I22</f>
        <v>169.88808985714286</v>
      </c>
      <c r="F21">
        <f t="shared" si="3"/>
        <v>168.76504842857142</v>
      </c>
      <c r="G21">
        <f t="shared" si="10"/>
        <v>177.60269420264316</v>
      </c>
      <c r="H21">
        <f t="shared" si="4"/>
        <v>78.103982827968181</v>
      </c>
      <c r="I21">
        <f t="shared" si="5"/>
        <v>1258031.9932614865</v>
      </c>
      <c r="N21" s="4">
        <f>Input!J22</f>
        <v>35.754831142857171</v>
      </c>
      <c r="O21">
        <f t="shared" si="6"/>
        <v>35.333690571428598</v>
      </c>
      <c r="P21">
        <f t="shared" si="7"/>
        <v>38.586931459158855</v>
      </c>
      <c r="Q21">
        <f t="shared" si="8"/>
        <v>10.583576273599952</v>
      </c>
      <c r="R21">
        <f t="shared" si="9"/>
        <v>1248.4696893974622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-1.5067403023064512</v>
      </c>
      <c r="E22" s="4">
        <f>Input!I23</f>
        <v>208.61898057142858</v>
      </c>
      <c r="F22">
        <f t="shared" si="3"/>
        <v>207.49593914285714</v>
      </c>
      <c r="G22">
        <f t="shared" si="10"/>
        <v>221.461501057361</v>
      </c>
      <c r="H22">
        <f t="shared" si="4"/>
        <v>195.03691958784088</v>
      </c>
      <c r="I22">
        <f t="shared" si="5"/>
        <v>1161569.7360671898</v>
      </c>
      <c r="N22" s="4">
        <f>Input!J23</f>
        <v>38.730890714285721</v>
      </c>
      <c r="O22">
        <f t="shared" si="6"/>
        <v>38.309750142857148</v>
      </c>
      <c r="P22">
        <f t="shared" si="7"/>
        <v>43.858806854717848</v>
      </c>
      <c r="Q22">
        <f t="shared" si="8"/>
        <v>30.792030391446289</v>
      </c>
      <c r="R22">
        <f t="shared" si="9"/>
        <v>1467.6369560081432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-1.3963297251175306</v>
      </c>
      <c r="E23" s="4">
        <f>Input!I24</f>
        <v>254.21446199999997</v>
      </c>
      <c r="F23">
        <f t="shared" si="3"/>
        <v>253.09142057142853</v>
      </c>
      <c r="G23">
        <f t="shared" si="10"/>
        <v>270.36979847413664</v>
      </c>
      <c r="H23">
        <f t="shared" si="4"/>
        <v>298.54234294879211</v>
      </c>
      <c r="I23">
        <f t="shared" si="5"/>
        <v>1058538.8028609494</v>
      </c>
      <c r="N23" s="4">
        <f>Input!J24</f>
        <v>45.595481428571389</v>
      </c>
      <c r="O23">
        <f t="shared" si="6"/>
        <v>45.174340857142816</v>
      </c>
      <c r="P23">
        <f t="shared" si="7"/>
        <v>48.908297416775618</v>
      </c>
      <c r="Q23">
        <f t="shared" si="8"/>
        <v>13.942431589224826</v>
      </c>
      <c r="R23">
        <f t="shared" si="9"/>
        <v>2040.7210718773229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-1.2913072216614716</v>
      </c>
      <c r="E24" s="4">
        <f>Input!I25</f>
        <v>308.82235085714285</v>
      </c>
      <c r="F24">
        <f t="shared" si="3"/>
        <v>307.69930942857144</v>
      </c>
      <c r="G24">
        <f t="shared" si="10"/>
        <v>324.00942412693519</v>
      </c>
      <c r="H24">
        <f t="shared" si="4"/>
        <v>266.01984147378118</v>
      </c>
      <c r="I24">
        <f t="shared" si="5"/>
        <v>951041.41673891305</v>
      </c>
      <c r="N24" s="4">
        <f>Input!J25</f>
        <v>54.607888857142882</v>
      </c>
      <c r="O24">
        <f t="shared" si="6"/>
        <v>54.186748285714309</v>
      </c>
      <c r="P24">
        <f t="shared" si="7"/>
        <v>53.639625652798529</v>
      </c>
      <c r="Q24">
        <f t="shared" si="8"/>
        <v>0.29934317544869549</v>
      </c>
      <c r="R24">
        <f t="shared" si="9"/>
        <v>2936.2036897793628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-1.1911712908655587</v>
      </c>
      <c r="E25" s="4">
        <f>Input!I26</f>
        <v>370.05618400000003</v>
      </c>
      <c r="F25">
        <f t="shared" si="3"/>
        <v>368.93314257142862</v>
      </c>
      <c r="G25">
        <f t="shared" si="10"/>
        <v>381.98725505718346</v>
      </c>
      <c r="H25">
        <f t="shared" si="4"/>
        <v>170.40985279074047</v>
      </c>
      <c r="I25">
        <f t="shared" si="5"/>
        <v>841321.31602641894</v>
      </c>
      <c r="N25" s="4">
        <f>Input!J26</f>
        <v>61.233833142857179</v>
      </c>
      <c r="O25">
        <f t="shared" si="6"/>
        <v>60.812692571428606</v>
      </c>
      <c r="P25">
        <f t="shared" si="7"/>
        <v>57.977830930248246</v>
      </c>
      <c r="Q25">
        <f t="shared" si="8"/>
        <v>8.0364405246358075</v>
      </c>
      <c r="R25">
        <f t="shared" si="9"/>
        <v>3698.1835777870879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-1.0954873457980374</v>
      </c>
      <c r="E26" s="4">
        <f>Input!I27</f>
        <v>431.09348485714281</v>
      </c>
      <c r="F26">
        <f t="shared" si="3"/>
        <v>429.9704434285714</v>
      </c>
      <c r="G26">
        <f t="shared" si="10"/>
        <v>443.85551033013678</v>
      </c>
      <c r="H26">
        <f t="shared" si="4"/>
        <v>192.79508286094645</v>
      </c>
      <c r="I26">
        <f t="shared" si="5"/>
        <v>731653.45306979481</v>
      </c>
      <c r="N26" s="4">
        <f>Input!J27</f>
        <v>61.037300857142782</v>
      </c>
      <c r="O26">
        <f t="shared" si="6"/>
        <v>60.616160285714209</v>
      </c>
      <c r="P26">
        <f t="shared" si="7"/>
        <v>61.868255272953341</v>
      </c>
      <c r="Q26">
        <f t="shared" si="8"/>
        <v>1.567741857069364</v>
      </c>
      <c r="R26">
        <f t="shared" si="9"/>
        <v>3674.3188877833963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-1.0038763145896836</v>
      </c>
      <c r="E27" s="4">
        <f>Input!I28</f>
        <v>502.42065271428572</v>
      </c>
      <c r="F27">
        <f t="shared" si="3"/>
        <v>501.29761128571431</v>
      </c>
      <c r="G27">
        <f t="shared" si="10"/>
        <v>509.13057006712882</v>
      </c>
      <c r="H27">
        <f t="shared" si="4"/>
        <v>61.355243271338594</v>
      </c>
      <c r="I27">
        <f t="shared" si="5"/>
        <v>624245.96533868217</v>
      </c>
      <c r="N27" s="4">
        <f>Input!J28</f>
        <v>71.327167857142911</v>
      </c>
      <c r="O27">
        <f t="shared" si="6"/>
        <v>70.906027285714345</v>
      </c>
      <c r="P27">
        <f t="shared" si="7"/>
        <v>65.275059736992063</v>
      </c>
      <c r="Q27">
        <f t="shared" si="8"/>
        <v>31.707795534763424</v>
      </c>
      <c r="R27">
        <f t="shared" si="9"/>
        <v>5027.6647054424675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-0.91600556986952741</v>
      </c>
      <c r="E28" s="4">
        <f>Input!I29</f>
        <v>576.20447357142859</v>
      </c>
      <c r="F28">
        <f t="shared" si="3"/>
        <v>575.08143214285712</v>
      </c>
      <c r="G28">
        <f t="shared" si="10"/>
        <v>577.30971741301687</v>
      </c>
      <c r="H28">
        <f t="shared" si="4"/>
        <v>4.9652552452108871</v>
      </c>
      <c r="I28">
        <f t="shared" si="5"/>
        <v>521158.71219598275</v>
      </c>
      <c r="N28" s="4">
        <f>Input!J29</f>
        <v>73.783820857142871</v>
      </c>
      <c r="O28">
        <f t="shared" si="6"/>
        <v>73.362680285714305</v>
      </c>
      <c r="P28">
        <f t="shared" si="7"/>
        <v>68.179147345888055</v>
      </c>
      <c r="Q28">
        <f t="shared" si="8"/>
        <v>26.869013738263767</v>
      </c>
      <c r="R28">
        <f t="shared" si="9"/>
        <v>5382.0828587039341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-0.83158163826754528</v>
      </c>
      <c r="E29" s="4">
        <f>Input!I30</f>
        <v>653.27319071428576</v>
      </c>
      <c r="F29">
        <f t="shared" si="3"/>
        <v>652.15014928571429</v>
      </c>
      <c r="G29">
        <f t="shared" si="10"/>
        <v>647.88550537851961</v>
      </c>
      <c r="H29">
        <f t="shared" si="4"/>
        <v>18.187187655172721</v>
      </c>
      <c r="I29">
        <f t="shared" si="5"/>
        <v>424240.46388952096</v>
      </c>
      <c r="N29" s="4">
        <f>Input!J30</f>
        <v>77.068717142857167</v>
      </c>
      <c r="O29">
        <f t="shared" si="6"/>
        <v>76.647576571428601</v>
      </c>
      <c r="P29">
        <f t="shared" si="7"/>
        <v>70.575787965502784</v>
      </c>
      <c r="Q29">
        <f t="shared" si="8"/>
        <v>36.866616875050582</v>
      </c>
      <c r="R29">
        <f t="shared" si="9"/>
        <v>5874.8509942730107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-0.75034428657003649</v>
      </c>
      <c r="E30" s="4">
        <f>Input!I31</f>
        <v>732.13877400000001</v>
      </c>
      <c r="F30">
        <f t="shared" si="3"/>
        <v>731.01573257142854</v>
      </c>
      <c r="G30">
        <f t="shared" si="10"/>
        <v>720.35766967440827</v>
      </c>
      <c r="H30">
        <f t="shared" si="4"/>
        <v>113.59430471684016</v>
      </c>
      <c r="I30">
        <f t="shared" si="5"/>
        <v>335085.01020996756</v>
      </c>
      <c r="N30" s="4">
        <f>Input!J31</f>
        <v>78.865583285714251</v>
      </c>
      <c r="O30">
        <f t="shared" si="6"/>
        <v>78.444442714285685</v>
      </c>
      <c r="P30">
        <f t="shared" si="7"/>
        <v>72.472164295888632</v>
      </c>
      <c r="Q30">
        <f t="shared" si="8"/>
        <v>35.668109506851209</v>
      </c>
      <c r="R30">
        <f t="shared" si="9"/>
        <v>6153.5305927548488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-0.67206168390526944</v>
      </c>
      <c r="E31" s="4">
        <f>Input!I32</f>
        <v>807.29832057142869</v>
      </c>
      <c r="F31">
        <f t="shared" si="3"/>
        <v>806.17527914285722</v>
      </c>
      <c r="G31">
        <f t="shared" si="10"/>
        <v>794.24266181090422</v>
      </c>
      <c r="H31">
        <f t="shared" si="4"/>
        <v>142.38735639082506</v>
      </c>
      <c r="I31">
        <f t="shared" si="5"/>
        <v>255005.08922938418</v>
      </c>
      <c r="N31" s="4">
        <f>Input!J32</f>
        <v>75.159546571428677</v>
      </c>
      <c r="O31">
        <f t="shared" si="6"/>
        <v>74.738406000000111</v>
      </c>
      <c r="P31">
        <f t="shared" si="7"/>
        <v>73.884992136495924</v>
      </c>
      <c r="Q31">
        <f t="shared" si="8"/>
        <v>0.7283152224211431</v>
      </c>
      <c r="R31">
        <f t="shared" si="9"/>
        <v>5585.8293314208522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-0.59652641324377476</v>
      </c>
      <c r="E32" s="4">
        <f>Input!I33</f>
        <v>881.92442242857157</v>
      </c>
      <c r="F32">
        <f t="shared" si="3"/>
        <v>880.80138100000011</v>
      </c>
      <c r="G32">
        <f t="shared" si="10"/>
        <v>869.08097608489788</v>
      </c>
      <c r="H32">
        <f t="shared" si="4"/>
        <v>137.36789137395232</v>
      </c>
      <c r="I32">
        <f t="shared" si="5"/>
        <v>185022.11582393281</v>
      </c>
      <c r="N32" s="4">
        <f>Input!J33</f>
        <v>74.626101857142885</v>
      </c>
      <c r="O32">
        <f t="shared" si="6"/>
        <v>74.204961285714319</v>
      </c>
      <c r="P32">
        <f t="shared" si="7"/>
        <v>74.838314273993618</v>
      </c>
      <c r="Q32">
        <f t="shared" si="8"/>
        <v>0.40113600776231756</v>
      </c>
      <c r="R32">
        <f t="shared" si="9"/>
        <v>5506.3762794143613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-0.52355215934168042</v>
      </c>
      <c r="E33" s="4">
        <f>Input!I34</f>
        <v>956.63475242857135</v>
      </c>
      <c r="F33">
        <f t="shared" si="3"/>
        <v>955.51171099999988</v>
      </c>
      <c r="G33">
        <f t="shared" si="10"/>
        <v>944.44250167933956</v>
      </c>
      <c r="H33">
        <f t="shared" si="4"/>
        <v>122.52739498459331</v>
      </c>
      <c r="I33">
        <f t="shared" si="5"/>
        <v>125869.16494378237</v>
      </c>
      <c r="N33" s="4">
        <f>Input!J34</f>
        <v>74.710329999999772</v>
      </c>
      <c r="O33">
        <f t="shared" si="6"/>
        <v>74.289189428571206</v>
      </c>
      <c r="P33">
        <f t="shared" si="7"/>
        <v>75.361525594441616</v>
      </c>
      <c r="Q33">
        <f t="shared" si="8"/>
        <v>1.1499048526336531</v>
      </c>
      <c r="R33">
        <f t="shared" si="9"/>
        <v>5518.8836659541357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-0.45297093996327475</v>
      </c>
      <c r="E34" s="4">
        <f>Input!I35</f>
        <v>1026.8108027142857</v>
      </c>
      <c r="F34">
        <f t="shared" si="3"/>
        <v>1025.6877612857143</v>
      </c>
      <c r="G34">
        <f t="shared" si="10"/>
        <v>1019.9301577305711</v>
      </c>
      <c r="H34">
        <f t="shared" si="4"/>
        <v>33.149998698197514</v>
      </c>
      <c r="I34">
        <f t="shared" si="5"/>
        <v>78004.462580206105</v>
      </c>
      <c r="N34" s="4">
        <f>Input!J35</f>
        <v>70.176050285714382</v>
      </c>
      <c r="O34">
        <f t="shared" si="6"/>
        <v>69.754909714285816</v>
      </c>
      <c r="P34">
        <f t="shared" si="7"/>
        <v>75.487656051231539</v>
      </c>
      <c r="Q34">
        <f t="shared" si="8"/>
        <v>32.864380563764612</v>
      </c>
      <c r="R34">
        <f t="shared" si="9"/>
        <v>4865.7474292481656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-0.38463077683348157</v>
      </c>
      <c r="E35" s="4">
        <f>Input!I36</f>
        <v>1095.4567091428569</v>
      </c>
      <c r="F35">
        <f t="shared" si="3"/>
        <v>1094.3336677142854</v>
      </c>
      <c r="G35">
        <f t="shared" si="10"/>
        <v>1095.1820739146578</v>
      </c>
      <c r="H35">
        <f t="shared" si="4"/>
        <v>0.71979308083039661</v>
      </c>
      <c r="I35">
        <f t="shared" si="5"/>
        <v>41632.678212562736</v>
      </c>
      <c r="N35" s="4">
        <f>Input!J36</f>
        <v>68.645906428571152</v>
      </c>
      <c r="O35">
        <f t="shared" si="6"/>
        <v>68.224765857142586</v>
      </c>
      <c r="P35">
        <f t="shared" si="7"/>
        <v>75.251916184086809</v>
      </c>
      <c r="Q35">
        <f t="shared" si="8"/>
        <v>49.380841717472308</v>
      </c>
      <c r="R35">
        <f t="shared" si="9"/>
        <v>4654.6186762619291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-0.31839372508970953</v>
      </c>
      <c r="E36" s="4">
        <f>Input!I37</f>
        <v>1164.5518321428572</v>
      </c>
      <c r="F36">
        <f t="shared" si="3"/>
        <v>1163.4287907142857</v>
      </c>
      <c r="G36">
        <f t="shared" si="10"/>
        <v>1169.8725690859719</v>
      </c>
      <c r="H36">
        <f t="shared" si="4"/>
        <v>41.52227970341113</v>
      </c>
      <c r="I36">
        <f t="shared" si="5"/>
        <v>16731.520471350595</v>
      </c>
      <c r="N36" s="4">
        <f>Input!J37</f>
        <v>69.095123000000285</v>
      </c>
      <c r="O36">
        <f t="shared" si="6"/>
        <v>68.673982428571719</v>
      </c>
      <c r="P36">
        <f t="shared" si="7"/>
        <v>74.690495171314069</v>
      </c>
      <c r="Q36">
        <f t="shared" si="8"/>
        <v>36.198425583581077</v>
      </c>
      <c r="R36">
        <f t="shared" si="9"/>
        <v>4716.1158625997768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-0.25413419698741857</v>
      </c>
      <c r="E37" s="4">
        <f>Input!I38</f>
        <v>1242.9681988571429</v>
      </c>
      <c r="F37">
        <f t="shared" si="3"/>
        <v>1241.8451574285714</v>
      </c>
      <c r="G37">
        <f t="shared" si="10"/>
        <v>1243.7121613233194</v>
      </c>
      <c r="H37">
        <f t="shared" si="4"/>
        <v>3.4857035430041834</v>
      </c>
      <c r="I37">
        <f t="shared" si="5"/>
        <v>3081.4474143533071</v>
      </c>
      <c r="N37" s="4">
        <f>Input!J38</f>
        <v>78.416366714285687</v>
      </c>
      <c r="O37">
        <f t="shared" si="6"/>
        <v>77.995226142857121</v>
      </c>
      <c r="P37">
        <f t="shared" si="7"/>
        <v>73.83959223734746</v>
      </c>
      <c r="Q37">
        <f t="shared" si="8"/>
        <v>17.269293156621469</v>
      </c>
      <c r="R37">
        <f t="shared" si="9"/>
        <v>6083.2553010754227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-0.19173752865726618</v>
      </c>
      <c r="E38" s="4">
        <f>Input!I39</f>
        <v>1319.6578894285715</v>
      </c>
      <c r="F38">
        <f t="shared" si="3"/>
        <v>1318.534848</v>
      </c>
      <c r="G38">
        <f t="shared" si="10"/>
        <v>1316.4468185186888</v>
      </c>
      <c r="H38">
        <f t="shared" si="4"/>
        <v>4.3598671148247021</v>
      </c>
      <c r="I38">
        <f t="shared" si="5"/>
        <v>296.66172281531897</v>
      </c>
      <c r="N38" s="4">
        <f>Input!J39</f>
        <v>76.689690571428628</v>
      </c>
      <c r="O38">
        <f t="shared" si="6"/>
        <v>76.268550000000062</v>
      </c>
      <c r="P38">
        <f t="shared" si="7"/>
        <v>72.734657195369479</v>
      </c>
      <c r="Q38">
        <f t="shared" si="8"/>
        <v>12.488398354619804</v>
      </c>
      <c r="R38">
        <f t="shared" si="9"/>
        <v>5816.8917191025093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-0.1310987488138344</v>
      </c>
      <c r="E39" s="4">
        <f>Input!I40</f>
        <v>1394.1576492857143</v>
      </c>
      <c r="F39">
        <f t="shared" si="3"/>
        <v>1393.0346078571429</v>
      </c>
      <c r="G39">
        <f t="shared" si="10"/>
        <v>1387.8566323245846</v>
      </c>
      <c r="H39">
        <f t="shared" si="4"/>
        <v>26.811430615772629</v>
      </c>
      <c r="I39">
        <f t="shared" si="5"/>
        <v>7855.9300338506955</v>
      </c>
      <c r="N39" s="4">
        <f>Input!J40</f>
        <v>74.499759857142863</v>
      </c>
      <c r="O39">
        <f t="shared" si="6"/>
        <v>74.078619285714296</v>
      </c>
      <c r="P39">
        <f t="shared" si="7"/>
        <v>71.409813805895752</v>
      </c>
      <c r="Q39">
        <f t="shared" si="8"/>
        <v>7.122522689109493</v>
      </c>
      <c r="R39">
        <f t="shared" si="9"/>
        <v>5487.6418352778019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-7.2121516202542452E-2</v>
      </c>
      <c r="E40" s="4">
        <f>Input!I41</f>
        <v>1467.2114932857144</v>
      </c>
      <c r="F40">
        <f t="shared" si="3"/>
        <v>1466.0884518571429</v>
      </c>
      <c r="G40">
        <f t="shared" si="10"/>
        <v>1457.7540718754121</v>
      </c>
      <c r="H40">
        <f t="shared" si="4"/>
        <v>69.461889679874474</v>
      </c>
      <c r="I40">
        <f t="shared" si="5"/>
        <v>25132.117303202045</v>
      </c>
      <c r="N40" s="4">
        <f>Input!J41</f>
        <v>73.053844000000026</v>
      </c>
      <c r="O40">
        <f t="shared" si="6"/>
        <v>72.63270342857146</v>
      </c>
      <c r="P40">
        <f t="shared" si="7"/>
        <v>69.897439550827542</v>
      </c>
      <c r="Q40">
        <f t="shared" si="8"/>
        <v>7.4816684808906961</v>
      </c>
      <c r="R40">
        <f t="shared" si="9"/>
        <v>5275.5096073428167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-1.4717198774398785E-2</v>
      </c>
      <c r="E41" s="4">
        <f>Input!I42</f>
        <v>1537.4858098571428</v>
      </c>
      <c r="F41">
        <f t="shared" si="3"/>
        <v>1536.3627684285714</v>
      </c>
      <c r="G41">
        <f t="shared" si="10"/>
        <v>1525.9819485270591</v>
      </c>
      <c r="H41">
        <f t="shared" si="4"/>
        <v>107.76142182763317</v>
      </c>
      <c r="I41">
        <f t="shared" si="5"/>
        <v>51419.644414436669</v>
      </c>
      <c r="N41" s="4">
        <f>Input!J42</f>
        <v>70.274316571428471</v>
      </c>
      <c r="O41">
        <f t="shared" si="6"/>
        <v>69.853175999999905</v>
      </c>
      <c r="P41">
        <f t="shared" si="7"/>
        <v>68.22787665164698</v>
      </c>
      <c r="Q41">
        <f t="shared" si="8"/>
        <v>2.6415979717564433</v>
      </c>
      <c r="R41">
        <f t="shared" si="9"/>
        <v>4879.4661972869626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4.1195927508303927E-2</v>
      </c>
      <c r="E42" s="4">
        <f>Input!I43</f>
        <v>1606.9739972857144</v>
      </c>
      <c r="F42">
        <f t="shared" si="3"/>
        <v>1605.8509558571429</v>
      </c>
      <c r="G42">
        <f t="shared" si="10"/>
        <v>1592.4111997031032</v>
      </c>
      <c r="H42">
        <f t="shared" si="4"/>
        <v>180.62704548004911</v>
      </c>
      <c r="I42">
        <f t="shared" si="5"/>
        <v>85959.351058784363</v>
      </c>
      <c r="N42" s="4">
        <f>Input!J43</f>
        <v>69.488187428571564</v>
      </c>
      <c r="O42">
        <f t="shared" si="6"/>
        <v>69.067046857142998</v>
      </c>
      <c r="P42">
        <f t="shared" si="7"/>
        <v>66.429251176044133</v>
      </c>
      <c r="Q42">
        <f t="shared" si="8"/>
        <v>6.9579660552238254</v>
      </c>
      <c r="R42">
        <f t="shared" si="9"/>
        <v>4770.2569615667862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9.5693378414521663E-2</v>
      </c>
      <c r="E43" s="4">
        <f>Input!I44</f>
        <v>1675.5497135714286</v>
      </c>
      <c r="F43">
        <f t="shared" si="3"/>
        <v>1674.4266721428571</v>
      </c>
      <c r="G43">
        <f t="shared" si="10"/>
        <v>1656.9385792053213</v>
      </c>
      <c r="H43">
        <f t="shared" si="4"/>
        <v>305.83339459189091</v>
      </c>
      <c r="I43">
        <f t="shared" si="5"/>
        <v>127960.47295754807</v>
      </c>
      <c r="N43" s="4">
        <f>Input!J44</f>
        <v>68.575716285714179</v>
      </c>
      <c r="O43">
        <f t="shared" si="6"/>
        <v>68.154575714285613</v>
      </c>
      <c r="P43">
        <f t="shared" si="7"/>
        <v>64.527379502218196</v>
      </c>
      <c r="Q43">
        <f t="shared" si="8"/>
        <v>13.156552360836223</v>
      </c>
      <c r="R43">
        <f t="shared" si="9"/>
        <v>4645.0461907942899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0.14884507477089862</v>
      </c>
      <c r="E44" s="4">
        <f>Input!I45</f>
        <v>1725.3846764285715</v>
      </c>
      <c r="F44">
        <f t="shared" si="3"/>
        <v>1724.2616350000001</v>
      </c>
      <c r="G44">
        <f t="shared" si="10"/>
        <v>1719.4843231872642</v>
      </c>
      <c r="H44">
        <f t="shared" si="4"/>
        <v>22.822708156105861</v>
      </c>
      <c r="I44">
        <f t="shared" si="5"/>
        <v>176619.62364925657</v>
      </c>
      <c r="N44" s="4">
        <f>Input!J45</f>
        <v>49.834962857142955</v>
      </c>
      <c r="O44">
        <f t="shared" si="6"/>
        <v>49.413822285714382</v>
      </c>
      <c r="P44">
        <f t="shared" si="7"/>
        <v>62.545743981942877</v>
      </c>
      <c r="Q44">
        <f t="shared" si="8"/>
        <v>172.44736743587669</v>
      </c>
      <c r="R44">
        <f t="shared" si="9"/>
        <v>2441.7258328841631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0.20071588187058079</v>
      </c>
      <c r="E45" s="4">
        <f>Input!I46</f>
        <v>1777.2972658571427</v>
      </c>
      <c r="F45">
        <f t="shared" si="3"/>
        <v>1776.1742244285713</v>
      </c>
      <c r="G45">
        <f t="shared" si="10"/>
        <v>1779.9898453741503</v>
      </c>
      <c r="H45">
        <f t="shared" si="4"/>
        <v>14.558963200341067</v>
      </c>
      <c r="I45">
        <f t="shared" si="5"/>
        <v>231136.80981092295</v>
      </c>
      <c r="N45" s="4">
        <f>Input!J46</f>
        <v>51.912589428571209</v>
      </c>
      <c r="O45">
        <f t="shared" si="6"/>
        <v>51.491448857142636</v>
      </c>
      <c r="P45">
        <f t="shared" si="7"/>
        <v>60.505522186886196</v>
      </c>
      <c r="Q45">
        <f t="shared" si="8"/>
        <v>81.253517993994151</v>
      </c>
      <c r="R45">
        <f t="shared" si="9"/>
        <v>2651.3693054077357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0.25136608540347144</v>
      </c>
      <c r="E46" s="4">
        <f>Input!I47</f>
        <v>1828.1289278571426</v>
      </c>
      <c r="F46">
        <f t="shared" si="3"/>
        <v>1827.0058864285711</v>
      </c>
      <c r="G46">
        <f t="shared" si="10"/>
        <v>1838.4155019010016</v>
      </c>
      <c r="H46">
        <f t="shared" si="4"/>
        <v>130.17932522872454</v>
      </c>
      <c r="I46">
        <f t="shared" si="5"/>
        <v>290728.61040676484</v>
      </c>
      <c r="N46" s="4">
        <f>Input!J47</f>
        <v>50.831661999999824</v>
      </c>
      <c r="O46">
        <f t="shared" si="6"/>
        <v>50.410521428571251</v>
      </c>
      <c r="P46">
        <f t="shared" si="7"/>
        <v>58.425656526851363</v>
      </c>
      <c r="Q46">
        <f t="shared" si="8"/>
        <v>64.242390643681745</v>
      </c>
      <c r="R46">
        <f t="shared" si="9"/>
        <v>2541.2206707004411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0.30085181266649258</v>
      </c>
      <c r="E47" s="4">
        <f>Input!I48</f>
        <v>1883.2842992857145</v>
      </c>
      <c r="F47">
        <f t="shared" si="3"/>
        <v>1882.161257857143</v>
      </c>
      <c r="G47">
        <f t="shared" si="10"/>
        <v>1894.7384551304808</v>
      </c>
      <c r="H47">
        <f t="shared" si="4"/>
        <v>158.18589125245549</v>
      </c>
      <c r="I47">
        <f t="shared" si="5"/>
        <v>354638.71948080289</v>
      </c>
      <c r="N47" s="4">
        <f>Input!J48</f>
        <v>55.155371428571925</v>
      </c>
      <c r="O47">
        <f t="shared" si="6"/>
        <v>54.734230857143352</v>
      </c>
      <c r="P47">
        <f t="shared" si="7"/>
        <v>56.322953229479204</v>
      </c>
      <c r="Q47">
        <f t="shared" si="8"/>
        <v>2.5240387763604564</v>
      </c>
      <c r="R47">
        <f t="shared" si="9"/>
        <v>2995.8360275230634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0.34922540643416883</v>
      </c>
      <c r="E48" s="4">
        <f>Input!I49</f>
        <v>1938.4677467142853</v>
      </c>
      <c r="F48">
        <f t="shared" si="3"/>
        <v>1937.3447052857139</v>
      </c>
      <c r="G48">
        <f t="shared" si="10"/>
        <v>1948.9506567677806</v>
      </c>
      <c r="H48">
        <f t="shared" si="4"/>
        <v>134.69810980408755</v>
      </c>
      <c r="I48">
        <f t="shared" si="5"/>
        <v>422146.09581112908</v>
      </c>
      <c r="N48" s="4">
        <f>Input!J49</f>
        <v>55.183447428570844</v>
      </c>
      <c r="O48">
        <f t="shared" si="6"/>
        <v>54.762306857142271</v>
      </c>
      <c r="P48">
        <f t="shared" si="7"/>
        <v>54.212201637299827</v>
      </c>
      <c r="Q48">
        <f t="shared" si="8"/>
        <v>0.30261575289790277</v>
      </c>
      <c r="R48">
        <f t="shared" si="9"/>
        <v>2998.9102523158112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0.39653575773401484</v>
      </c>
      <c r="E49" s="4">
        <f>Input!I50</f>
        <v>1993.0896735714286</v>
      </c>
      <c r="F49">
        <f t="shared" si="3"/>
        <v>1991.9666321428572</v>
      </c>
      <c r="G49">
        <f t="shared" si="10"/>
        <v>2001.0569632688012</v>
      </c>
      <c r="H49">
        <f t="shared" si="4"/>
        <v>82.634119979305879</v>
      </c>
      <c r="I49">
        <f t="shared" si="5"/>
        <v>492570.98528052022</v>
      </c>
      <c r="N49" s="4">
        <f>Input!J50</f>
        <v>54.621926857143308</v>
      </c>
      <c r="O49">
        <f t="shared" si="6"/>
        <v>54.200786285714734</v>
      </c>
      <c r="P49">
        <f t="shared" si="7"/>
        <v>52.106306501020626</v>
      </c>
      <c r="Q49">
        <f t="shared" si="8"/>
        <v>4.3868455684922791</v>
      </c>
      <c r="R49">
        <f t="shared" si="9"/>
        <v>2937.7252339897223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0.44282860283086356</v>
      </c>
      <c r="E50" s="4">
        <f>Input!I51</f>
        <v>2042.3911917142857</v>
      </c>
      <c r="F50">
        <f t="shared" si="3"/>
        <v>2041.2681502857142</v>
      </c>
      <c r="G50">
        <f t="shared" si="10"/>
        <v>2051.0733907022086</v>
      </c>
      <c r="H50">
        <f t="shared" si="4"/>
        <v>96.142739625254706</v>
      </c>
      <c r="I50">
        <f t="shared" si="5"/>
        <v>565279.08850452269</v>
      </c>
      <c r="N50" s="4">
        <f>Input!J51</f>
        <v>49.301518142857049</v>
      </c>
      <c r="O50">
        <f t="shared" si="6"/>
        <v>48.880377571428475</v>
      </c>
      <c r="P50">
        <f t="shared" si="7"/>
        <v>50.016427433407323</v>
      </c>
      <c r="Q50">
        <f t="shared" si="8"/>
        <v>1.2906092889021579</v>
      </c>
      <c r="R50">
        <f t="shared" si="9"/>
        <v>2389.2913115254078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0.48814678894236863</v>
      </c>
      <c r="E51" s="4">
        <f>Input!I52</f>
        <v>2095.3847084285712</v>
      </c>
      <c r="F51">
        <f t="shared" si="3"/>
        <v>2094.2616669999998</v>
      </c>
      <c r="G51">
        <f t="shared" si="10"/>
        <v>2099.0255116530839</v>
      </c>
      <c r="H51">
        <f t="shared" si="4"/>
        <v>22.69421587871803</v>
      </c>
      <c r="I51">
        <f t="shared" si="5"/>
        <v>639684.14115902467</v>
      </c>
      <c r="N51" s="4">
        <f>Input!J52</f>
        <v>52.993516714285533</v>
      </c>
      <c r="O51">
        <f t="shared" si="6"/>
        <v>52.57237614285696</v>
      </c>
      <c r="P51">
        <f t="shared" si="7"/>
        <v>47.952120950875262</v>
      </c>
      <c r="Q51">
        <f t="shared" si="8"/>
        <v>21.346758039033841</v>
      </c>
      <c r="R51">
        <f t="shared" si="9"/>
        <v>2763.8547333060355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0.53253051255499506</v>
      </c>
      <c r="E52" s="4">
        <f>Input!I53</f>
        <v>2147.4236398571429</v>
      </c>
      <c r="F52">
        <f t="shared" si="3"/>
        <v>2146.3005984285714</v>
      </c>
      <c r="G52">
        <f t="shared" si="10"/>
        <v>2144.9469932428792</v>
      </c>
      <c r="H52">
        <f t="shared" si="4"/>
        <v>1.8322469987329</v>
      </c>
      <c r="I52">
        <f t="shared" si="5"/>
        <v>715249.16105407733</v>
      </c>
      <c r="N52" s="4">
        <f>Input!J53</f>
        <v>52.038931428571686</v>
      </c>
      <c r="O52">
        <f t="shared" si="6"/>
        <v>51.617790857143113</v>
      </c>
      <c r="P52">
        <f t="shared" si="7"/>
        <v>45.921481589795256</v>
      </c>
      <c r="Q52">
        <f t="shared" si="8"/>
        <v>32.447939269273078</v>
      </c>
      <c r="R52">
        <f t="shared" si="9"/>
        <v>2664.3963329717672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0.57601753366252495</v>
      </c>
      <c r="E53" s="4">
        <f>Input!I54</f>
        <v>2198.7747085714286</v>
      </c>
      <c r="F53">
        <f t="shared" si="3"/>
        <v>2197.6516671428571</v>
      </c>
      <c r="G53">
        <f t="shared" si="10"/>
        <v>2188.8782727064831</v>
      </c>
      <c r="H53">
        <f t="shared" si="4"/>
        <v>76.972449936198601</v>
      </c>
      <c r="I53">
        <f t="shared" si="5"/>
        <v>791486.59714898537</v>
      </c>
      <c r="N53" s="4">
        <f>Input!J54</f>
        <v>51.351068714285702</v>
      </c>
      <c r="O53">
        <f t="shared" si="6"/>
        <v>50.929928142857129</v>
      </c>
      <c r="P53">
        <f t="shared" si="7"/>
        <v>43.931279463604049</v>
      </c>
      <c r="Q53">
        <f t="shared" si="8"/>
        <v>48.981083335610876</v>
      </c>
      <c r="R53">
        <f t="shared" si="9"/>
        <v>2593.8575806365907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0.61864336878843063</v>
      </c>
      <c r="E54" s="4">
        <f>Input!I55</f>
        <v>2243.1909965714285</v>
      </c>
      <c r="F54">
        <f t="shared" si="3"/>
        <v>2242.067955142857</v>
      </c>
      <c r="G54">
        <f t="shared" si="10"/>
        <v>2230.8653650540473</v>
      </c>
      <c r="H54">
        <f t="shared" si="4"/>
        <v>125.49802469789859</v>
      </c>
      <c r="I54">
        <f t="shared" si="5"/>
        <v>867957.5936421752</v>
      </c>
      <c r="N54" s="4">
        <f>Input!J55</f>
        <v>44.416287999999895</v>
      </c>
      <c r="O54">
        <f t="shared" si="6"/>
        <v>43.995147428571322</v>
      </c>
      <c r="P54">
        <f t="shared" si="7"/>
        <v>41.987092347564158</v>
      </c>
      <c r="Q54">
        <f t="shared" si="8"/>
        <v>4.0322852083586893</v>
      </c>
      <c r="R54">
        <f t="shared" si="9"/>
        <v>1935.5729972617257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0.66044146526450698</v>
      </c>
      <c r="E55" s="4">
        <f>Input!I56</f>
        <v>2284.5048825714289</v>
      </c>
      <c r="F55">
        <f t="shared" si="3"/>
        <v>2283.3818411428574</v>
      </c>
      <c r="G55">
        <f t="shared" si="10"/>
        <v>2270.9587960161539</v>
      </c>
      <c r="H55">
        <f t="shared" si="4"/>
        <v>154.33205022011228</v>
      </c>
      <c r="I55">
        <f t="shared" si="5"/>
        <v>944270.55872423353</v>
      </c>
      <c r="N55" s="4">
        <f>Input!J56</f>
        <v>41.313886000000366</v>
      </c>
      <c r="O55">
        <f t="shared" si="6"/>
        <v>40.892745428571793</v>
      </c>
      <c r="P55">
        <f t="shared" si="7"/>
        <v>40.093430962106623</v>
      </c>
      <c r="Q55">
        <f t="shared" si="8"/>
        <v>0.63890361630049852</v>
      </c>
      <c r="R55">
        <f t="shared" si="9"/>
        <v>1672.2166286859792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0.70144335890836529</v>
      </c>
      <c r="E56" s="4">
        <f>Input!I57</f>
        <v>2319.9228011428572</v>
      </c>
      <c r="F56">
        <f t="shared" si="3"/>
        <v>2318.7997597142858</v>
      </c>
      <c r="G56">
        <f t="shared" si="10"/>
        <v>2309.2126526094385</v>
      </c>
      <c r="H56">
        <f t="shared" si="4"/>
        <v>91.912622639813407</v>
      </c>
      <c r="I56">
        <f t="shared" si="5"/>
        <v>1020079.2038375466</v>
      </c>
      <c r="N56" s="4">
        <f>Input!J57</f>
        <v>35.417918571428345</v>
      </c>
      <c r="O56">
        <f t="shared" si="6"/>
        <v>34.996777999999772</v>
      </c>
      <c r="P56">
        <f t="shared" si="7"/>
        <v>38.253856593284738</v>
      </c>
      <c r="Q56">
        <f t="shared" si="8"/>
        <v>10.608560962835172</v>
      </c>
      <c r="R56">
        <f t="shared" si="9"/>
        <v>1224.774470381268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0.74167881696201576</v>
      </c>
      <c r="E57" s="4">
        <f>Input!I58</f>
        <v>2357.7131447142856</v>
      </c>
      <c r="F57">
        <f t="shared" si="3"/>
        <v>2356.5901032857141</v>
      </c>
      <c r="G57">
        <f t="shared" si="10"/>
        <v>2345.6837431676818</v>
      </c>
      <c r="H57">
        <f t="shared" si="4"/>
        <v>118.94869102420668</v>
      </c>
      <c r="I57">
        <f t="shared" si="5"/>
        <v>1095080.1962586467</v>
      </c>
      <c r="N57" s="4">
        <f>Input!J58</f>
        <v>37.790343571428366</v>
      </c>
      <c r="O57">
        <f t="shared" si="6"/>
        <v>37.369202999999793</v>
      </c>
      <c r="P57">
        <f t="shared" si="7"/>
        <v>36.471090558243482</v>
      </c>
      <c r="Q57">
        <f t="shared" si="8"/>
        <v>0.80660595803748292</v>
      </c>
      <c r="R57">
        <f t="shared" si="9"/>
        <v>1396.4573328551935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0.78117596791449673</v>
      </c>
      <c r="E58" s="4">
        <f>Input!I59</f>
        <v>2393.5662418571433</v>
      </c>
      <c r="F58">
        <f t="shared" si="3"/>
        <v>2392.4432004285718</v>
      </c>
      <c r="G58">
        <f t="shared" si="10"/>
        <v>2380.4308584787032</v>
      </c>
      <c r="H58">
        <f t="shared" si="4"/>
        <v>144.29635912057395</v>
      </c>
      <c r="I58">
        <f t="shared" si="5"/>
        <v>1169010.5461318593</v>
      </c>
      <c r="N58" s="4">
        <f>Input!J59</f>
        <v>35.853097142857678</v>
      </c>
      <c r="O58">
        <f t="shared" si="6"/>
        <v>35.431956571429104</v>
      </c>
      <c r="P58">
        <f t="shared" si="7"/>
        <v>34.747115311021162</v>
      </c>
      <c r="Q58">
        <f t="shared" si="8"/>
        <v>0.46900755195713972</v>
      </c>
      <c r="R58">
        <f t="shared" si="9"/>
        <v>1255.4235464796382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0.81996141962678382</v>
      </c>
      <c r="E59" s="4">
        <f>Input!I60</f>
        <v>2418.806597714286</v>
      </c>
      <c r="F59">
        <f t="shared" si="3"/>
        <v>2417.6835562857145</v>
      </c>
      <c r="G59">
        <f t="shared" si="10"/>
        <v>2413.5141256823604</v>
      </c>
      <c r="H59">
        <f t="shared" si="4"/>
        <v>17.384151556186218</v>
      </c>
      <c r="I59">
        <f t="shared" si="5"/>
        <v>1241644.8291246512</v>
      </c>
      <c r="N59" s="4">
        <f>Input!J60</f>
        <v>25.240355857142731</v>
      </c>
      <c r="O59">
        <f t="shared" si="6"/>
        <v>24.819215285714161</v>
      </c>
      <c r="P59">
        <f t="shared" si="7"/>
        <v>33.08326720365703</v>
      </c>
      <c r="Q59">
        <f t="shared" si="8"/>
        <v>68.294554102455209</v>
      </c>
      <c r="R59">
        <f t="shared" si="9"/>
        <v>615.9934473986275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0.85806036700145139</v>
      </c>
      <c r="E60" s="4">
        <f>Input!I61</f>
        <v>2438.7125067142856</v>
      </c>
      <c r="F60">
        <f t="shared" si="3"/>
        <v>2437.5894652857141</v>
      </c>
      <c r="G60">
        <f t="shared" si="10"/>
        <v>2444.9944467641171</v>
      </c>
      <c r="H60">
        <f t="shared" si="4"/>
        <v>54.833750695491297</v>
      </c>
      <c r="I60">
        <f t="shared" si="5"/>
        <v>1312792.3278571868</v>
      </c>
      <c r="N60" s="4">
        <f>Input!J61</f>
        <v>19.90590899999961</v>
      </c>
      <c r="O60">
        <f t="shared" si="6"/>
        <v>19.484768428571041</v>
      </c>
      <c r="P60">
        <f t="shared" si="7"/>
        <v>31.480321081756973</v>
      </c>
      <c r="Q60">
        <f t="shared" si="8"/>
        <v>143.89328345535606</v>
      </c>
      <c r="R60">
        <f t="shared" si="9"/>
        <v>379.65620071503878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0.89549669028827661</v>
      </c>
      <c r="E61" s="4">
        <f>Input!I62</f>
        <v>2459.7274191428573</v>
      </c>
      <c r="F61">
        <f t="shared" si="3"/>
        <v>2458.6043777142859</v>
      </c>
      <c r="G61">
        <f t="shared" si="10"/>
        <v>2474.9330137769603</v>
      </c>
      <c r="H61">
        <f t="shared" si="4"/>
        <v>266.62435566727021</v>
      </c>
      <c r="I61">
        <f t="shared" si="5"/>
        <v>1382294.159258744</v>
      </c>
      <c r="N61" s="4">
        <f>Input!J62</f>
        <v>21.014912428571733</v>
      </c>
      <c r="O61">
        <f t="shared" si="6"/>
        <v>20.593771857143164</v>
      </c>
      <c r="P61">
        <f t="shared" si="7"/>
        <v>29.938567012843151</v>
      </c>
      <c r="Q61">
        <f t="shared" si="8"/>
        <v>87.325196501993958</v>
      </c>
      <c r="R61">
        <f t="shared" si="9"/>
        <v>424.10343930406179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0.93229304498636767</v>
      </c>
      <c r="E62" s="4">
        <f>Input!I63</f>
        <v>2479.0998835714286</v>
      </c>
      <c r="F62">
        <f t="shared" si="3"/>
        <v>2477.9768421428571</v>
      </c>
      <c r="G62">
        <f t="shared" si="10"/>
        <v>2503.3908933058051</v>
      </c>
      <c r="H62">
        <f t="shared" si="4"/>
        <v>645.87399651293856</v>
      </c>
      <c r="I62">
        <f t="shared" si="5"/>
        <v>1450020.4410033319</v>
      </c>
      <c r="N62" s="4">
        <f>Input!J63</f>
        <v>19.37246442857122</v>
      </c>
      <c r="O62">
        <f t="shared" si="6"/>
        <v>18.951323857142651</v>
      </c>
      <c r="P62">
        <f t="shared" si="7"/>
        <v>28.457879528845023</v>
      </c>
      <c r="Q62">
        <f t="shared" si="8"/>
        <v>90.374600739176543</v>
      </c>
      <c r="R62">
        <f t="shared" si="9"/>
        <v>359.15267593830418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0.96847094419037094</v>
      </c>
      <c r="E63" s="4">
        <f>Input!I64</f>
        <v>2502.6416391428575</v>
      </c>
      <c r="F63">
        <f t="shared" si="3"/>
        <v>2501.518597714286</v>
      </c>
      <c r="G63">
        <f t="shared" si="10"/>
        <v>2530.4286731242037</v>
      </c>
      <c r="H63">
        <f t="shared" si="4"/>
        <v>835.79246020712696</v>
      </c>
      <c r="I63">
        <f t="shared" si="5"/>
        <v>1515867.5380912002</v>
      </c>
      <c r="N63" s="4">
        <f>Input!J64</f>
        <v>23.541755571428894</v>
      </c>
      <c r="O63">
        <f t="shared" si="6"/>
        <v>23.120615000000324</v>
      </c>
      <c r="P63">
        <f t="shared" si="7"/>
        <v>27.037779818398569</v>
      </c>
      <c r="Q63">
        <f t="shared" si="8"/>
        <v>15.344180214496955</v>
      </c>
      <c r="R63">
        <f t="shared" si="9"/>
        <v>534.56283797823994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1.0040508341302554</v>
      </c>
      <c r="E64" s="4">
        <f>Input!I65</f>
        <v>2526.0851285714284</v>
      </c>
      <c r="F64">
        <f t="shared" si="3"/>
        <v>2524.9620871428569</v>
      </c>
      <c r="G64">
        <f t="shared" si="10"/>
        <v>2556.106164460582</v>
      </c>
      <c r="H64">
        <f t="shared" si="4"/>
        <v>969.95355197243771</v>
      </c>
      <c r="I64">
        <f t="shared" si="5"/>
        <v>1579755.4203435725</v>
      </c>
      <c r="N64" s="4">
        <f>Input!J65</f>
        <v>23.443489428570956</v>
      </c>
      <c r="O64">
        <f t="shared" si="6"/>
        <v>23.022348857142386</v>
      </c>
      <c r="P64">
        <f t="shared" si="7"/>
        <v>25.677491336378534</v>
      </c>
      <c r="Q64">
        <f t="shared" si="8"/>
        <v>7.0497815850442747</v>
      </c>
      <c r="R64">
        <f t="shared" si="9"/>
        <v>530.02854689996536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1.0390521635687775</v>
      </c>
      <c r="E65" s="4">
        <f>Input!I66</f>
        <v>2552.9960084285713</v>
      </c>
      <c r="F65">
        <f t="shared" si="3"/>
        <v>2551.8729669999998</v>
      </c>
      <c r="G65">
        <f t="shared" si="10"/>
        <v>2580.4821537729672</v>
      </c>
      <c r="H65">
        <f t="shared" si="4"/>
        <v>818.4855678105331</v>
      </c>
      <c r="I65">
        <f t="shared" si="5"/>
        <v>1641625.1529113974</v>
      </c>
      <c r="N65" s="4">
        <f>Input!J66</f>
        <v>26.910879857142845</v>
      </c>
      <c r="O65">
        <f t="shared" si="6"/>
        <v>26.489739285714275</v>
      </c>
      <c r="P65">
        <f t="shared" si="7"/>
        <v>24.375989312385247</v>
      </c>
      <c r="Q65">
        <f t="shared" si="8"/>
        <v>4.4679389497484685</v>
      </c>
      <c r="R65">
        <f t="shared" si="9"/>
        <v>701.70628742511428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1.07349344764643</v>
      </c>
      <c r="E66" s="4">
        <f>Input!I67</f>
        <v>2584.104255571428</v>
      </c>
      <c r="F66">
        <f t="shared" si="3"/>
        <v>2582.9812141428565</v>
      </c>
      <c r="G66">
        <f t="shared" si="10"/>
        <v>2603.6141984138658</v>
      </c>
      <c r="H66">
        <f t="shared" si="4"/>
        <v>425.72003992771567</v>
      </c>
      <c r="I66">
        <f t="shared" si="5"/>
        <v>1701436.5346993015</v>
      </c>
      <c r="N66" s="4">
        <f>Input!J67</f>
        <v>31.108247142856726</v>
      </c>
      <c r="O66">
        <f t="shared" si="6"/>
        <v>30.687106571428156</v>
      </c>
      <c r="P66">
        <f t="shared" si="7"/>
        <v>23.13204464089862</v>
      </c>
      <c r="Q66">
        <f t="shared" si="8"/>
        <v>57.078960774136682</v>
      </c>
      <c r="R66">
        <f t="shared" si="9"/>
        <v>941.69850972618917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1.1073923266985697</v>
      </c>
      <c r="E67" s="4">
        <f>Input!I68</f>
        <v>2616.3776582857145</v>
      </c>
      <c r="F67">
        <f t="shared" si="3"/>
        <v>2615.254616857143</v>
      </c>
      <c r="G67">
        <f t="shared" si="10"/>
        <v>2625.5584610407514</v>
      </c>
      <c r="H67">
        <f t="shared" si="4"/>
        <v>106.16920496007987</v>
      </c>
      <c r="I67">
        <f t="shared" si="5"/>
        <v>1759165.8937052623</v>
      </c>
      <c r="N67" s="4">
        <f>Input!J68</f>
        <v>32.273402714286476</v>
      </c>
      <c r="O67">
        <f t="shared" si="6"/>
        <v>31.852262142857906</v>
      </c>
      <c r="P67">
        <f t="shared" si="7"/>
        <v>21.944262626885475</v>
      </c>
      <c r="Q67">
        <f t="shared" si="8"/>
        <v>98.16845440850993</v>
      </c>
      <c r="R67">
        <f t="shared" si="9"/>
        <v>1014.566603617339</v>
      </c>
    </row>
    <row r="68" spans="1:18" x14ac:dyDescent="0.25">
      <c r="A68">
        <f>Input!G69</f>
        <v>65</v>
      </c>
      <c r="B68">
        <f t="shared" ref="B68:B73" si="11">A68-$A$3</f>
        <v>65</v>
      </c>
      <c r="C68">
        <f t="shared" si="1"/>
        <v>4.1743872698956368</v>
      </c>
      <c r="D68">
        <f t="shared" si="2"/>
        <v>1.1407656205125092</v>
      </c>
      <c r="E68" s="4">
        <f>Input!I69</f>
        <v>2646.6295864285712</v>
      </c>
      <c r="F68">
        <f t="shared" si="3"/>
        <v>2645.5065449999997</v>
      </c>
      <c r="G68">
        <f t="shared" si="10"/>
        <v>2646.3695780852677</v>
      </c>
      <c r="H68">
        <f t="shared" si="4"/>
        <v>0.74482610626710555</v>
      </c>
      <c r="I68">
        <f t="shared" si="5"/>
        <v>1814804.0435109464</v>
      </c>
      <c r="N68" s="4">
        <f>Input!J69</f>
        <v>30.251928142856741</v>
      </c>
      <c r="O68">
        <f t="shared" si="6"/>
        <v>29.830787571428171</v>
      </c>
      <c r="P68">
        <f t="shared" si="7"/>
        <v>20.811117044516191</v>
      </c>
      <c r="Q68">
        <f t="shared" si="8"/>
        <v>81.354456414044648</v>
      </c>
      <c r="R68">
        <f t="shared" si="9"/>
        <v>889.87588713167349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3" si="12">LN(B69)</f>
        <v>4.1896547420264252</v>
      </c>
      <c r="D69">
        <f t="shared" ref="D69:D73" si="13">((C69-$Z$3)/$AA$3)</f>
        <v>1.1736293784423419</v>
      </c>
      <c r="E69" s="4">
        <f>Input!I70</f>
        <v>2677.6676435714285</v>
      </c>
      <c r="F69">
        <f t="shared" ref="F69:F73" si="14">E69-$E$4</f>
        <v>2676.544602142857</v>
      </c>
      <c r="G69">
        <f t="shared" si="10"/>
        <v>2666.1005580307565</v>
      </c>
      <c r="H69">
        <f t="shared" ref="H69:H73" si="15">(F69-G69)^2</f>
        <v>109.0780574155017</v>
      </c>
      <c r="I69">
        <f t="shared" ref="I69:I73" si="16">(G69-$J$4)^2</f>
        <v>1868354.4013724606</v>
      </c>
      <c r="N69" s="4">
        <f>Input!J70</f>
        <v>31.038057142857269</v>
      </c>
      <c r="O69">
        <f t="shared" ref="O69:O73" si="17">N69-$N$4</f>
        <v>30.6169165714287</v>
      </c>
      <c r="P69">
        <f t="shared" ref="P69:P73" si="18">$Y$3*((1/B69*$AA$3)*(1/SQRT(2*PI()))*EXP(-1*D69*D69/2))</f>
        <v>19.730979945488787</v>
      </c>
      <c r="Q69">
        <f t="shared" ref="Q69:Q73" si="19">(O69-P69)^2</f>
        <v>118.50361622398005</v>
      </c>
      <c r="R69">
        <f t="shared" ref="R69:R73" si="20">(O69-S69)^2</f>
        <v>937.39558034182528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1.2059989257552963</v>
      </c>
      <c r="E70" s="4">
        <f>Input!I71</f>
        <v>2705.0417781428573</v>
      </c>
      <c r="F70">
        <f t="shared" si="14"/>
        <v>2703.9187367142858</v>
      </c>
      <c r="G70">
        <f t="shared" ref="G70:G73" si="21">G69+P70</f>
        <v>2684.8027056597457</v>
      </c>
      <c r="H70">
        <f t="shared" si="15"/>
        <v>365.4226432781432</v>
      </c>
      <c r="I70">
        <f t="shared" si="16"/>
        <v>1919831.2654132938</v>
      </c>
      <c r="N70" s="4">
        <f>Input!J71</f>
        <v>27.37413457142884</v>
      </c>
      <c r="O70">
        <f t="shared" si="17"/>
        <v>26.95299400000027</v>
      </c>
      <c r="P70">
        <f t="shared" si="18"/>
        <v>18.70214762898906</v>
      </c>
      <c r="Q70">
        <f t="shared" si="19"/>
        <v>68.076465838028852</v>
      </c>
      <c r="R70">
        <f t="shared" si="20"/>
        <v>726.46388556405054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1.2378889065446337</v>
      </c>
      <c r="E71" s="4">
        <f>Input!I72</f>
        <v>2727.5587585714284</v>
      </c>
      <c r="F71">
        <f t="shared" si="14"/>
        <v>2726.4357171428569</v>
      </c>
      <c r="G71">
        <f t="shared" si="21"/>
        <v>2702.525568818623</v>
      </c>
      <c r="H71">
        <f t="shared" si="15"/>
        <v>571.69519288686456</v>
      </c>
      <c r="I71">
        <f t="shared" si="16"/>
        <v>1969258.2461806487</v>
      </c>
      <c r="N71" s="4">
        <f>Input!J72</f>
        <v>22.51698042857106</v>
      </c>
      <c r="O71">
        <f t="shared" si="17"/>
        <v>22.09583985714249</v>
      </c>
      <c r="P71">
        <f t="shared" si="18"/>
        <v>17.722863158877136</v>
      </c>
      <c r="Q71">
        <f t="shared" si="19"/>
        <v>19.122925203571761</v>
      </c>
      <c r="R71">
        <f t="shared" si="20"/>
        <v>488.22613899248665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1.269313323509865</v>
      </c>
      <c r="E72" s="4">
        <f>Input!I73</f>
        <v>2746.0187517142854</v>
      </c>
      <c r="F72">
        <f t="shared" si="14"/>
        <v>2744.8957102857139</v>
      </c>
      <c r="G72">
        <f t="shared" si="21"/>
        <v>2719.3169046049429</v>
      </c>
      <c r="H72">
        <f t="shared" si="15"/>
        <v>654.27530005464189</v>
      </c>
      <c r="I72">
        <f t="shared" si="16"/>
        <v>2016666.8461771049</v>
      </c>
      <c r="N72" s="4">
        <f>Input!J73</f>
        <v>18.459993142857002</v>
      </c>
      <c r="O72">
        <f t="shared" si="17"/>
        <v>18.038852571428432</v>
      </c>
      <c r="P72">
        <f t="shared" si="18"/>
        <v>16.79133578631993</v>
      </c>
      <c r="Q72">
        <f t="shared" si="19"/>
        <v>1.556298129127452</v>
      </c>
      <c r="R72">
        <f t="shared" si="20"/>
        <v>325.40020209373017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1.300285574874787</v>
      </c>
      <c r="E73" s="4">
        <f>Input!I74</f>
        <v>2765.7281285714284</v>
      </c>
      <c r="F73">
        <f t="shared" si="14"/>
        <v>2764.605087142857</v>
      </c>
      <c r="G73">
        <f t="shared" si="21"/>
        <v>2735.2226622135158</v>
      </c>
      <c r="H73">
        <f t="shared" si="15"/>
        <v>863.32689472836773</v>
      </c>
      <c r="I73">
        <f t="shared" si="16"/>
        <v>2062095.1798191445</v>
      </c>
      <c r="N73" s="4">
        <f>Input!J74</f>
        <v>19.70937685714307</v>
      </c>
      <c r="O73">
        <f t="shared" si="17"/>
        <v>19.2882362857145</v>
      </c>
      <c r="P73">
        <f t="shared" si="18"/>
        <v>15.905757608572699</v>
      </c>
      <c r="Q73">
        <f t="shared" si="19"/>
        <v>11.441162001318949</v>
      </c>
      <c r="R73">
        <f t="shared" si="20"/>
        <v>372.03605901355348</v>
      </c>
    </row>
    <row r="74" spans="1:18" x14ac:dyDescent="0.25">
      <c r="E74" s="4"/>
      <c r="N74" s="4"/>
    </row>
    <row r="75" spans="1:18" x14ac:dyDescent="0.25">
      <c r="E75" s="4"/>
      <c r="N75" s="4"/>
      <c r="P75">
        <f>MAX(P4:P73)</f>
        <v>75.487656051231539</v>
      </c>
    </row>
    <row r="76" spans="1:18" x14ac:dyDescent="0.25">
      <c r="E76" s="4"/>
      <c r="N76" s="4"/>
      <c r="P76">
        <f>2/3*P75</f>
        <v>50.325104034154357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  <row r="85" spans="5:14" x14ac:dyDescent="0.25">
      <c r="E85" s="4"/>
      <c r="N85" s="4"/>
    </row>
    <row r="86" spans="5:14" x14ac:dyDescent="0.25">
      <c r="E86" s="4"/>
      <c r="N86" s="4"/>
    </row>
    <row r="87" spans="5:14" x14ac:dyDescent="0.25">
      <c r="E87" s="4"/>
      <c r="N87" s="4"/>
    </row>
    <row r="88" spans="5:14" x14ac:dyDescent="0.25">
      <c r="E88" s="4"/>
      <c r="N88" s="4"/>
    </row>
    <row r="89" spans="5:14" x14ac:dyDescent="0.25">
      <c r="E89" s="4"/>
      <c r="N89" s="4"/>
    </row>
    <row r="90" spans="5:14" x14ac:dyDescent="0.25">
      <c r="E90" s="4"/>
      <c r="N90" s="4"/>
    </row>
    <row r="91" spans="5:14" x14ac:dyDescent="0.25">
      <c r="E91" s="4"/>
      <c r="N91" s="4"/>
    </row>
    <row r="92" spans="5:14" x14ac:dyDescent="0.25">
      <c r="E92" s="4"/>
      <c r="N92" s="4"/>
    </row>
    <row r="93" spans="5:14" x14ac:dyDescent="0.25">
      <c r="E93" s="4"/>
      <c r="N93" s="4"/>
    </row>
    <row r="94" spans="5:14" x14ac:dyDescent="0.25">
      <c r="E94" s="4"/>
      <c r="N94" s="4"/>
    </row>
    <row r="95" spans="5:14" x14ac:dyDescent="0.25">
      <c r="E95" s="4"/>
      <c r="N95" s="4"/>
    </row>
    <row r="96" spans="5:14" x14ac:dyDescent="0.25">
      <c r="E96" s="4"/>
      <c r="N96" s="4"/>
    </row>
    <row r="97" spans="5:14" x14ac:dyDescent="0.25">
      <c r="E97" s="4"/>
      <c r="N97" s="4"/>
    </row>
    <row r="98" spans="5:14" x14ac:dyDescent="0.25">
      <c r="E98" s="4"/>
      <c r="N98" s="4"/>
    </row>
    <row r="99" spans="5:14" x14ac:dyDescent="0.25">
      <c r="E99" s="4"/>
      <c r="N99" s="4"/>
    </row>
    <row r="100" spans="5:14" x14ac:dyDescent="0.25">
      <c r="E100" s="4"/>
      <c r="N100" s="4"/>
    </row>
    <row r="101" spans="5:14" x14ac:dyDescent="0.25">
      <c r="E101" s="4"/>
      <c r="N101" s="4"/>
    </row>
    <row r="102" spans="5:14" x14ac:dyDescent="0.25">
      <c r="E102" s="4"/>
      <c r="N102" s="4"/>
    </row>
    <row r="103" spans="5:14" x14ac:dyDescent="0.25">
      <c r="E103" s="4"/>
      <c r="N103" s="4"/>
    </row>
    <row r="104" spans="5:14" x14ac:dyDescent="0.25">
      <c r="E104" s="4"/>
      <c r="N104" s="4"/>
    </row>
    <row r="105" spans="5:14" x14ac:dyDescent="0.25">
      <c r="E105" s="4"/>
      <c r="N105" s="4"/>
    </row>
    <row r="106" spans="5:14" x14ac:dyDescent="0.25">
      <c r="E106" s="4"/>
      <c r="N106" s="4"/>
    </row>
    <row r="107" spans="5:14" x14ac:dyDescent="0.25">
      <c r="E107" s="4"/>
      <c r="N107" s="4"/>
    </row>
    <row r="108" spans="5:14" x14ac:dyDescent="0.25">
      <c r="E108" s="4"/>
      <c r="N108" s="4"/>
    </row>
    <row r="109" spans="5:14" x14ac:dyDescent="0.25">
      <c r="E109" s="4"/>
      <c r="N109" s="4"/>
    </row>
    <row r="110" spans="5:14" x14ac:dyDescent="0.25">
      <c r="E110" s="4"/>
      <c r="N110" s="4"/>
    </row>
    <row r="111" spans="5:14" x14ac:dyDescent="0.25">
      <c r="E111" s="4"/>
      <c r="N111" s="4"/>
    </row>
    <row r="112" spans="5:14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73">
    <cfRule type="cellIs" dxfId="12" priority="1" operator="equal">
      <formula>$P$75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D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-2.233218320777778</v>
      </c>
      <c r="D3" s="4">
        <f>Input!I4</f>
        <v>0.70190085714285722</v>
      </c>
      <c r="E3">
        <f>D3-$D$3</f>
        <v>0</v>
      </c>
      <c r="F3">
        <f>O3</f>
        <v>0</v>
      </c>
      <c r="G3">
        <f>(E3-F3)^2</f>
        <v>0</v>
      </c>
      <c r="H3">
        <f>(F3-$I$4)^2</f>
        <v>2243617.132469384</v>
      </c>
      <c r="I3" s="2" t="s">
        <v>11</v>
      </c>
      <c r="J3" s="23">
        <f>SUM(G3:G161)</f>
        <v>56795233.191655569</v>
      </c>
      <c r="K3">
        <f>1-(J3/J5)</f>
        <v>2.1136570466731008E-3</v>
      </c>
      <c r="M3" s="4">
        <f>Input!J4</f>
        <v>0.2807602857142858</v>
      </c>
      <c r="N3">
        <f>M3-$M$3</f>
        <v>0</v>
      </c>
      <c r="O3" s="4">
        <v>0</v>
      </c>
      <c r="P3">
        <f>(N3-O3)^2</f>
        <v>0</v>
      </c>
      <c r="Q3">
        <f>(N3-$R$4)^2</f>
        <v>1324.9648276336691</v>
      </c>
      <c r="R3" s="2" t="s">
        <v>11</v>
      </c>
      <c r="S3" s="23">
        <f>SUM(P4:P167)</f>
        <v>44585.385799525582</v>
      </c>
      <c r="T3">
        <f>1-(S3/S5)</f>
        <v>5.537594113446942E-2</v>
      </c>
      <c r="V3">
        <f>COUNT(B4:B500)</f>
        <v>81</v>
      </c>
      <c r="X3">
        <v>1474.7467254383359</v>
      </c>
      <c r="Y3">
        <v>32.190378355513872</v>
      </c>
      <c r="Z3">
        <v>14.414344560948573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-2.1638429845790581</v>
      </c>
      <c r="D4" s="4">
        <f>Input!I5</f>
        <v>1.1230414285714285</v>
      </c>
      <c r="E4">
        <f t="shared" ref="E4:E67" si="2">D4-$D$3</f>
        <v>0.42114057142857131</v>
      </c>
      <c r="F4">
        <f>O4</f>
        <v>3.9273736399620933</v>
      </c>
      <c r="G4">
        <f>(E4-F4)^2</f>
        <v>12.293670330877998</v>
      </c>
      <c r="H4">
        <f t="shared" ref="H4:H67" si="3">(F4-$I$4)^2</f>
        <v>2231867.1596194031</v>
      </c>
      <c r="I4">
        <f>AVERAGE(E3:E161)</f>
        <v>1497.8708664198607</v>
      </c>
      <c r="J4" t="s">
        <v>5</v>
      </c>
      <c r="K4" t="s">
        <v>6</v>
      </c>
      <c r="M4" s="4">
        <f>Input!J5</f>
        <v>0.42114057142857131</v>
      </c>
      <c r="N4">
        <f>M4-$M$3</f>
        <v>0.14038028571428551</v>
      </c>
      <c r="O4">
        <f>$X$3*((1/$Z$3)*(1/SQRT(2*PI()))*EXP(-1*C4*C4/2))</f>
        <v>3.9273736399620933</v>
      </c>
      <c r="P4">
        <f>(N4-O4)^2</f>
        <v>14.341318665117063</v>
      </c>
      <c r="Q4">
        <f t="shared" ref="Q4:Q67" si="4">(N4-$R$4)^2</f>
        <v>1314.7648308400451</v>
      </c>
      <c r="R4">
        <f>AVERAGE(N3:N167)</f>
        <v>36.400066313588894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-2.0944676483803377</v>
      </c>
      <c r="D5" s="4">
        <f>Input!I6</f>
        <v>1.5161060000000002</v>
      </c>
      <c r="E5">
        <f t="shared" si="2"/>
        <v>0.81420514285714296</v>
      </c>
      <c r="F5">
        <f>F4+O5</f>
        <v>8.4798975441222169</v>
      </c>
      <c r="G5">
        <f t="shared" ref="G5:G68" si="5">(E5-F5)^2</f>
        <v>58.762839990813092</v>
      </c>
      <c r="H5">
        <f t="shared" si="3"/>
        <v>2218285.4581686109</v>
      </c>
      <c r="J5">
        <f>SUM(H3:H161)</f>
        <v>56915533.109277152</v>
      </c>
      <c r="K5">
        <f>1-((1-K3)*(V3-1)/(V3-1-1))</f>
        <v>-1.0517815648938722E-2</v>
      </c>
      <c r="M5" s="4">
        <f>Input!J6</f>
        <v>0.39306457142857165</v>
      </c>
      <c r="N5">
        <f t="shared" ref="N5:N68" si="6">M5-$M$3</f>
        <v>0.11230428571428586</v>
      </c>
      <c r="O5">
        <f t="shared" ref="O5:O68" si="7">$X$3*((1/$Z$3)*(1/SQRT(2*PI()))*EXP(-1*C5*C5/2))</f>
        <v>4.5525239041601244</v>
      </c>
      <c r="P5">
        <f t="shared" ref="P5:P68" si="8">(N5-O5)^2</f>
        <v>19.715550260031307</v>
      </c>
      <c r="Q5">
        <f t="shared" si="4"/>
        <v>1316.8016729916583</v>
      </c>
      <c r="S5">
        <f>SUM(Q4:Q167)</f>
        <v>47199.079232717719</v>
      </c>
      <c r="T5">
        <f>1-((1-T3)*(X3-1)/(X3-1-1))</f>
        <v>5.4734538208528805E-2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-2.0250923121816178</v>
      </c>
      <c r="D6" s="4">
        <f>Input!I7</f>
        <v>2.0635887142857143</v>
      </c>
      <c r="E6">
        <f t="shared" si="2"/>
        <v>1.361687857142857</v>
      </c>
      <c r="F6">
        <f t="shared" ref="F6:F69" si="9">F5+O6</f>
        <v>13.731743954617485</v>
      </c>
      <c r="G6">
        <f t="shared" si="5"/>
        <v>153.01828785466921</v>
      </c>
      <c r="H6">
        <f t="shared" si="3"/>
        <v>2202668.9348319019</v>
      </c>
      <c r="M6" s="4">
        <f>Input!J7</f>
        <v>0.54748271428571416</v>
      </c>
      <c r="N6">
        <f t="shared" si="6"/>
        <v>0.26672242857142836</v>
      </c>
      <c r="O6">
        <f t="shared" si="7"/>
        <v>5.2518464104952676</v>
      </c>
      <c r="P6">
        <f t="shared" si="8"/>
        <v>24.85146111515219</v>
      </c>
      <c r="Q6">
        <f t="shared" si="4"/>
        <v>1305.6185403129291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-1.9557169759828976</v>
      </c>
      <c r="D7" s="4">
        <f>Input!I8</f>
        <v>2.8216415714285716</v>
      </c>
      <c r="E7">
        <f t="shared" si="2"/>
        <v>2.1197407142857143</v>
      </c>
      <c r="F7">
        <f t="shared" si="9"/>
        <v>19.761247661572952</v>
      </c>
      <c r="G7">
        <f t="shared" si="5"/>
        <v>311.22276737118386</v>
      </c>
      <c r="H7">
        <f t="shared" si="3"/>
        <v>2184808.0450657709</v>
      </c>
      <c r="M7" s="4">
        <f>Input!J8</f>
        <v>0.75805285714285731</v>
      </c>
      <c r="N7">
        <f t="shared" si="6"/>
        <v>0.47729257142857151</v>
      </c>
      <c r="O7">
        <f t="shared" si="7"/>
        <v>6.0295037069554676</v>
      </c>
      <c r="P7">
        <f t="shared" si="8"/>
        <v>30.827048493468865</v>
      </c>
      <c r="Q7">
        <f t="shared" si="4"/>
        <v>1290.4456733304432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-1.8863416397841775</v>
      </c>
      <c r="D8" s="4">
        <f>Input!I9</f>
        <v>3.5375804285714283</v>
      </c>
      <c r="E8">
        <f t="shared" si="2"/>
        <v>2.835679571428571</v>
      </c>
      <c r="F8">
        <f t="shared" si="9"/>
        <v>26.650322206711387</v>
      </c>
      <c r="G8">
        <f t="shared" si="5"/>
        <v>567.13720384623002</v>
      </c>
      <c r="H8">
        <f t="shared" si="3"/>
        <v>2164489.8897148357</v>
      </c>
      <c r="M8" s="4">
        <f>Input!J9</f>
        <v>0.71593885714285666</v>
      </c>
      <c r="N8">
        <f t="shared" si="6"/>
        <v>0.43517857142857086</v>
      </c>
      <c r="O8">
        <f t="shared" si="7"/>
        <v>6.8890745451384365</v>
      </c>
      <c r="P8">
        <f t="shared" si="8"/>
        <v>41.652773239468416</v>
      </c>
      <c r="Q8">
        <f t="shared" si="4"/>
        <v>1293.4731503061937</v>
      </c>
      <c r="S8" s="19" t="s">
        <v>28</v>
      </c>
      <c r="T8" s="24">
        <f>SQRT((T5-K5)^2)</f>
        <v>6.5252353857467527E-2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-1.8169663035854575</v>
      </c>
      <c r="D9" s="4">
        <f>Input!I10</f>
        <v>4.9273441428571436</v>
      </c>
      <c r="E9">
        <f t="shared" si="2"/>
        <v>4.2254432857142863</v>
      </c>
      <c r="F9">
        <f t="shared" si="9"/>
        <v>34.483716184174163</v>
      </c>
      <c r="G9">
        <f t="shared" si="5"/>
        <v>915.56307879767155</v>
      </c>
      <c r="H9">
        <f t="shared" si="3"/>
        <v>2141501.9514749236</v>
      </c>
      <c r="M9" s="4">
        <f>Input!J10</f>
        <v>1.3897637142857153</v>
      </c>
      <c r="N9">
        <f t="shared" si="6"/>
        <v>1.1090034285714294</v>
      </c>
      <c r="O9">
        <f t="shared" si="7"/>
        <v>7.8333939774627783</v>
      </c>
      <c r="P9">
        <f t="shared" si="8"/>
        <v>45.217428254019296</v>
      </c>
      <c r="Q9">
        <f t="shared" si="4"/>
        <v>1245.4591195542573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-1.7475909673867374</v>
      </c>
      <c r="D10" s="4">
        <f>Input!I11</f>
        <v>7.0190088571428575</v>
      </c>
      <c r="E10">
        <f t="shared" si="2"/>
        <v>6.3171080000000002</v>
      </c>
      <c r="F10">
        <f t="shared" si="9"/>
        <v>43.348105533177439</v>
      </c>
      <c r="G10">
        <f t="shared" si="5"/>
        <v>1371.2947783021937</v>
      </c>
      <c r="H10">
        <f t="shared" si="3"/>
        <v>2115636.4619374196</v>
      </c>
      <c r="M10" s="4">
        <f>Input!J11</f>
        <v>2.0916647142857139</v>
      </c>
      <c r="N10">
        <f t="shared" si="6"/>
        <v>1.810904428571428</v>
      </c>
      <c r="O10">
        <f t="shared" si="7"/>
        <v>8.864389349003277</v>
      </c>
      <c r="P10">
        <f t="shared" si="8"/>
        <v>49.751649522759486</v>
      </c>
      <c r="Q10">
        <f t="shared" si="4"/>
        <v>1196.4101199079453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-1.6782156311880172</v>
      </c>
      <c r="D11" s="4">
        <f>Input!I12</f>
        <v>10.037182571428572</v>
      </c>
      <c r="E11">
        <f t="shared" si="2"/>
        <v>9.3352817142857152</v>
      </c>
      <c r="F11">
        <f t="shared" si="9"/>
        <v>53.331022172501648</v>
      </c>
      <c r="G11">
        <f t="shared" si="5"/>
        <v>1935.6251784666983</v>
      </c>
      <c r="H11">
        <f t="shared" si="3"/>
        <v>2086695.3616181843</v>
      </c>
      <c r="M11" s="4">
        <f>Input!J12</f>
        <v>3.0181737142857141</v>
      </c>
      <c r="N11">
        <f t="shared" si="6"/>
        <v>2.7374134285714282</v>
      </c>
      <c r="O11">
        <f t="shared" si="7"/>
        <v>9.9829166393242055</v>
      </c>
      <c r="P11">
        <f t="shared" si="8"/>
        <v>52.497316777028807</v>
      </c>
      <c r="Q11">
        <f t="shared" si="4"/>
        <v>1133.1741992571747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-1.608840294989297</v>
      </c>
      <c r="D12" s="4">
        <f>Input!I13</f>
        <v>14.262625857142856</v>
      </c>
      <c r="E12">
        <f t="shared" si="2"/>
        <v>13.560725</v>
      </c>
      <c r="F12">
        <f t="shared" si="9"/>
        <v>64.519624390729547</v>
      </c>
      <c r="G12">
        <f t="shared" si="5"/>
        <v>2596.8094271144964</v>
      </c>
      <c r="H12">
        <f t="shared" si="3"/>
        <v>2054495.7830264526</v>
      </c>
      <c r="M12" s="4">
        <f>Input!J13</f>
        <v>4.2254432857142845</v>
      </c>
      <c r="N12">
        <f t="shared" si="6"/>
        <v>3.9446829999999986</v>
      </c>
      <c r="O12">
        <f t="shared" si="7"/>
        <v>11.188602218227897</v>
      </c>
      <c r="P12">
        <f t="shared" si="8"/>
        <v>52.474365640211495</v>
      </c>
      <c r="Q12">
        <f t="shared" si="4"/>
        <v>1053.3519060319845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-1.5394649587905769</v>
      </c>
      <c r="D13" s="4">
        <f>Input!I14</f>
        <v>19.976099000000001</v>
      </c>
      <c r="E13">
        <f t="shared" si="2"/>
        <v>19.274198142857145</v>
      </c>
      <c r="F13">
        <f t="shared" si="9"/>
        <v>76.999319955138503</v>
      </c>
      <c r="G13">
        <f t="shared" si="5"/>
        <v>3332.1896882427209</v>
      </c>
      <c r="H13">
        <f t="shared" si="3"/>
        <v>2018875.9515530509</v>
      </c>
      <c r="M13" s="4">
        <f>Input!J14</f>
        <v>5.7134731428571452</v>
      </c>
      <c r="N13">
        <f t="shared" si="6"/>
        <v>5.4327128571428593</v>
      </c>
      <c r="O13">
        <f t="shared" si="7"/>
        <v>12.47969556440896</v>
      </c>
      <c r="P13">
        <f t="shared" si="8"/>
        <v>49.659965276507464</v>
      </c>
      <c r="Q13">
        <f t="shared" si="4"/>
        <v>958.97698009646012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-1.4700896225918569</v>
      </c>
      <c r="D14" s="4">
        <f>Input!I15</f>
        <v>25.436887857142857</v>
      </c>
      <c r="E14">
        <f t="shared" si="2"/>
        <v>24.734987</v>
      </c>
      <c r="F14">
        <f t="shared" si="9"/>
        <v>90.852258774003616</v>
      </c>
      <c r="G14">
        <f t="shared" si="5"/>
        <v>4371.4936268374549</v>
      </c>
      <c r="H14">
        <f t="shared" si="3"/>
        <v>1979701.3622616865</v>
      </c>
      <c r="M14" s="4">
        <f>Input!J15</f>
        <v>5.4607888571428553</v>
      </c>
      <c r="N14">
        <f t="shared" si="6"/>
        <v>5.1800285714285694</v>
      </c>
      <c r="O14">
        <f t="shared" si="7"/>
        <v>13.852938818865114</v>
      </c>
      <c r="P14">
        <f t="shared" si="8"/>
        <v>75.219372160089819</v>
      </c>
      <c r="Q14">
        <f t="shared" si="4"/>
        <v>974.69075662191517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-1.4007142863931368</v>
      </c>
      <c r="D15" s="4">
        <f>Input!I16</f>
        <v>35.628488714285716</v>
      </c>
      <c r="E15">
        <f t="shared" si="2"/>
        <v>34.926587857142856</v>
      </c>
      <c r="F15">
        <f t="shared" si="9"/>
        <v>106.15571794398669</v>
      </c>
      <c r="G15">
        <f t="shared" si="5"/>
        <v>5073.5889729285218</v>
      </c>
      <c r="H15">
        <f t="shared" si="3"/>
        <v>1936871.054497224</v>
      </c>
      <c r="M15" s="4">
        <f>Input!J16</f>
        <v>10.191600857142859</v>
      </c>
      <c r="N15">
        <f t="shared" si="6"/>
        <v>9.9108405714285741</v>
      </c>
      <c r="O15">
        <f t="shared" si="7"/>
        <v>15.30345916998307</v>
      </c>
      <c r="P15">
        <f t="shared" si="8"/>
        <v>29.080335349475849</v>
      </c>
      <c r="Q15">
        <f t="shared" si="4"/>
        <v>701.67908041912904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-1.3313389501944166</v>
      </c>
      <c r="D16" s="4">
        <f>Input!I17</f>
        <v>48.37500871428572</v>
      </c>
      <c r="E16">
        <f t="shared" si="2"/>
        <v>47.67310785714286</v>
      </c>
      <c r="F16">
        <f t="shared" si="9"/>
        <v>122.98040790844811</v>
      </c>
      <c r="G16">
        <f t="shared" si="5"/>
        <v>5671.189441017319</v>
      </c>
      <c r="H16">
        <f t="shared" si="3"/>
        <v>1890323.7729057223</v>
      </c>
      <c r="M16" s="4">
        <f>Input!J17</f>
        <v>12.746520000000004</v>
      </c>
      <c r="N16">
        <f t="shared" si="6"/>
        <v>12.465759714285719</v>
      </c>
      <c r="O16">
        <f t="shared" si="7"/>
        <v>16.824689964461424</v>
      </c>
      <c r="P16">
        <f t="shared" si="8"/>
        <v>19.000272925896834</v>
      </c>
      <c r="Q16">
        <f t="shared" si="4"/>
        <v>572.8510323894476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-1.2619636139956965</v>
      </c>
      <c r="D17" s="4">
        <f>Input!I18</f>
        <v>63.971246285714294</v>
      </c>
      <c r="E17">
        <f t="shared" si="2"/>
        <v>63.269345428571434</v>
      </c>
      <c r="F17">
        <f t="shared" si="9"/>
        <v>141.38873399397443</v>
      </c>
      <c r="G17">
        <f t="shared" si="5"/>
        <v>6102.6388698324172</v>
      </c>
      <c r="H17">
        <f t="shared" si="3"/>
        <v>1840043.7755906796</v>
      </c>
      <c r="M17" s="4">
        <f>Input!J18</f>
        <v>15.596237571428574</v>
      </c>
      <c r="N17">
        <f t="shared" si="6"/>
        <v>15.315477285714289</v>
      </c>
      <c r="O17">
        <f t="shared" si="7"/>
        <v>18.408326085526319</v>
      </c>
      <c r="P17">
        <f t="shared" si="8"/>
        <v>9.5657136984987137</v>
      </c>
      <c r="Q17">
        <f t="shared" si="4"/>
        <v>444.55989447437025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-1.1925882777969763</v>
      </c>
      <c r="D18" s="4">
        <f>Input!I19</f>
        <v>82.992760285714283</v>
      </c>
      <c r="E18">
        <f t="shared" si="2"/>
        <v>82.290859428571423</v>
      </c>
      <c r="F18">
        <f t="shared" si="9"/>
        <v>161.43305251914558</v>
      </c>
      <c r="G18">
        <f t="shared" si="5"/>
        <v>6263.4867271857229</v>
      </c>
      <c r="H18">
        <f t="shared" si="3"/>
        <v>1786066.0304237225</v>
      </c>
      <c r="M18" s="4">
        <f>Input!J19</f>
        <v>19.021513999999989</v>
      </c>
      <c r="N18">
        <f t="shared" si="6"/>
        <v>18.740753714285702</v>
      </c>
      <c r="O18">
        <f t="shared" si="7"/>
        <v>20.044318525171164</v>
      </c>
      <c r="P18">
        <f t="shared" si="8"/>
        <v>1.6992812161788493</v>
      </c>
      <c r="Q18">
        <f t="shared" si="4"/>
        <v>311.85132147990845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-1.1232129415982561</v>
      </c>
      <c r="D19" s="4">
        <f>Input!I20</f>
        <v>107.26449285714286</v>
      </c>
      <c r="E19">
        <f t="shared" si="2"/>
        <v>106.562592</v>
      </c>
      <c r="F19">
        <f t="shared" si="9"/>
        <v>183.15396471934488</v>
      </c>
      <c r="G19">
        <f t="shared" si="5"/>
        <v>5866.2383750336085</v>
      </c>
      <c r="H19">
        <f t="shared" si="3"/>
        <v>1728480.5316170037</v>
      </c>
      <c r="M19" s="4">
        <f>Input!J20</f>
        <v>24.271732571428572</v>
      </c>
      <c r="N19">
        <f t="shared" si="6"/>
        <v>23.990972285714285</v>
      </c>
      <c r="O19">
        <f t="shared" si="7"/>
        <v>21.720912200199301</v>
      </c>
      <c r="P19">
        <f t="shared" si="8"/>
        <v>5.1531727918482986</v>
      </c>
      <c r="Q19">
        <f t="shared" si="4"/>
        <v>153.98561459263328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-1.0538376053995362</v>
      </c>
      <c r="D20" s="4">
        <f>Input!I21</f>
        <v>134.13325871428569</v>
      </c>
      <c r="E20">
        <f t="shared" si="2"/>
        <v>133.43135785714284</v>
      </c>
      <c r="F20">
        <f t="shared" si="9"/>
        <v>206.57869465493624</v>
      </c>
      <c r="G20">
        <f t="shared" si="5"/>
        <v>5350.5328806098205</v>
      </c>
      <c r="H20">
        <f t="shared" si="3"/>
        <v>1667435.4728613752</v>
      </c>
      <c r="M20" s="4">
        <f>Input!J21</f>
        <v>26.868765857142833</v>
      </c>
      <c r="N20">
        <f t="shared" si="6"/>
        <v>26.588005571428546</v>
      </c>
      <c r="O20">
        <f t="shared" si="7"/>
        <v>23.424729935591369</v>
      </c>
      <c r="P20">
        <f t="shared" si="8"/>
        <v>10.006312748281097</v>
      </c>
      <c r="Q20">
        <f t="shared" si="4"/>
        <v>96.276536007844285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-0.98446226920081603</v>
      </c>
      <c r="D21" s="4">
        <f>Input!I22</f>
        <v>169.88808985714286</v>
      </c>
      <c r="E21">
        <f t="shared" si="2"/>
        <v>169.18618900000001</v>
      </c>
      <c r="F21">
        <f t="shared" si="9"/>
        <v>231.71959884477565</v>
      </c>
      <c r="G21">
        <f t="shared" si="5"/>
        <v>3910.4273468146821</v>
      </c>
      <c r="H21">
        <f t="shared" si="3"/>
        <v>1603139.0323819946</v>
      </c>
      <c r="M21" s="4">
        <f>Input!J22</f>
        <v>35.754831142857171</v>
      </c>
      <c r="N21">
        <f t="shared" si="6"/>
        <v>35.474070857142884</v>
      </c>
      <c r="O21">
        <f t="shared" si="7"/>
        <v>25.140904189839404</v>
      </c>
      <c r="P21">
        <f t="shared" si="8"/>
        <v>106.77433337427172</v>
      </c>
      <c r="Q21">
        <f t="shared" si="4"/>
        <v>0.85746758535865486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-0.91508693300209587</v>
      </c>
      <c r="D22" s="4">
        <f>Input!I23</f>
        <v>208.61898057142858</v>
      </c>
      <c r="E22">
        <f t="shared" si="2"/>
        <v>207.91707971428573</v>
      </c>
      <c r="F22">
        <f t="shared" si="9"/>
        <v>258.57285541046008</v>
      </c>
      <c r="G22">
        <f t="shared" si="5"/>
        <v>2566.0076113811274</v>
      </c>
      <c r="H22">
        <f t="shared" si="3"/>
        <v>1535859.5600918564</v>
      </c>
      <c r="M22" s="4">
        <f>Input!J23</f>
        <v>38.730890714285721</v>
      </c>
      <c r="N22">
        <f t="shared" si="6"/>
        <v>38.450130428571434</v>
      </c>
      <c r="O22">
        <f t="shared" si="7"/>
        <v>26.853256565684408</v>
      </c>
      <c r="P22">
        <f t="shared" si="8"/>
        <v>134.48748339171226</v>
      </c>
      <c r="Q22">
        <f t="shared" si="4"/>
        <v>4.2027628755391442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-0.84571159680337571</v>
      </c>
      <c r="D23" s="4">
        <f>Input!I24</f>
        <v>254.21446199999997</v>
      </c>
      <c r="E23">
        <f t="shared" si="2"/>
        <v>253.51256114285712</v>
      </c>
      <c r="F23">
        <f t="shared" si="9"/>
        <v>287.11737889957072</v>
      </c>
      <c r="G23">
        <f t="shared" si="5"/>
        <v>1129.2837764619337</v>
      </c>
      <c r="H23">
        <f t="shared" si="3"/>
        <v>1465924.0075425452</v>
      </c>
      <c r="M23" s="4">
        <f>Input!J24</f>
        <v>45.595481428571389</v>
      </c>
      <c r="N23">
        <f t="shared" si="6"/>
        <v>45.314721142857103</v>
      </c>
      <c r="O23">
        <f t="shared" si="7"/>
        <v>28.54452348911067</v>
      </c>
      <c r="P23">
        <f t="shared" si="8"/>
        <v>281.23952934572236</v>
      </c>
      <c r="Q23">
        <f t="shared" si="4"/>
        <v>79.471070724994988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-0.77633626060465566</v>
      </c>
      <c r="D24" s="4">
        <f>Input!I25</f>
        <v>308.82235085714285</v>
      </c>
      <c r="E24">
        <f t="shared" si="2"/>
        <v>308.12045000000001</v>
      </c>
      <c r="F24">
        <f t="shared" si="9"/>
        <v>317.3140036128417</v>
      </c>
      <c r="G24">
        <f t="shared" si="5"/>
        <v>84.521428032194621</v>
      </c>
      <c r="H24">
        <f t="shared" si="3"/>
        <v>1393714.506320751</v>
      </c>
      <c r="M24" s="4">
        <f>Input!J25</f>
        <v>54.607888857142882</v>
      </c>
      <c r="N24">
        <f t="shared" si="6"/>
        <v>54.327128571428595</v>
      </c>
      <c r="O24">
        <f t="shared" si="7"/>
        <v>30.196624713270982</v>
      </c>
      <c r="P24">
        <f t="shared" si="8"/>
        <v>582.28121644855946</v>
      </c>
      <c r="Q24">
        <f t="shared" si="4"/>
        <v>321.37956119646066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-0.7069609244059355</v>
      </c>
      <c r="D25" s="4">
        <f>Input!I26</f>
        <v>370.05618400000003</v>
      </c>
      <c r="E25">
        <f t="shared" si="2"/>
        <v>369.35428314285718</v>
      </c>
      <c r="F25">
        <f t="shared" si="9"/>
        <v>349.10497319710436</v>
      </c>
      <c r="G25">
        <f t="shared" si="5"/>
        <v>410.03455327916436</v>
      </c>
      <c r="H25">
        <f t="shared" si="3"/>
        <v>1319663.0774318774</v>
      </c>
      <c r="M25" s="4">
        <f>Input!J26</f>
        <v>61.233833142857179</v>
      </c>
      <c r="N25">
        <f t="shared" si="6"/>
        <v>60.953072857142892</v>
      </c>
      <c r="O25">
        <f t="shared" si="7"/>
        <v>31.790969584262665</v>
      </c>
      <c r="P25">
        <f t="shared" si="8"/>
        <v>850.42826729813169</v>
      </c>
      <c r="Q25">
        <f t="shared" si="4"/>
        <v>602.85013032780546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-0.63758558820721534</v>
      </c>
      <c r="D26" s="4">
        <f>Input!I27</f>
        <v>431.09348485714281</v>
      </c>
      <c r="E26">
        <f t="shared" si="2"/>
        <v>430.39158399999997</v>
      </c>
      <c r="F26">
        <f t="shared" si="9"/>
        <v>382.4137675664025</v>
      </c>
      <c r="G26">
        <f t="shared" si="5"/>
        <v>2301.8708697359752</v>
      </c>
      <c r="H26">
        <f t="shared" si="3"/>
        <v>1244244.5393825739</v>
      </c>
      <c r="M26" s="4">
        <f>Input!J27</f>
        <v>61.037300857142782</v>
      </c>
      <c r="N26">
        <f t="shared" si="6"/>
        <v>60.756540571428495</v>
      </c>
      <c r="O26">
        <f t="shared" si="7"/>
        <v>33.308794369298148</v>
      </c>
      <c r="P26">
        <f t="shared" si="8"/>
        <v>753.37877157656089</v>
      </c>
      <c r="Q26">
        <f t="shared" si="4"/>
        <v>593.23783827280317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-0.56821025200849529</v>
      </c>
      <c r="D27" s="4">
        <f>Input!I28</f>
        <v>502.42065271428572</v>
      </c>
      <c r="E27">
        <f t="shared" si="2"/>
        <v>501.71875185714288</v>
      </c>
      <c r="F27">
        <f t="shared" si="9"/>
        <v>417.14529003928243</v>
      </c>
      <c r="G27">
        <f t="shared" si="5"/>
        <v>7152.6704438570987</v>
      </c>
      <c r="H27">
        <f t="shared" si="3"/>
        <v>1167967.7714431332</v>
      </c>
      <c r="M27" s="4">
        <f>Input!J28</f>
        <v>71.327167857142911</v>
      </c>
      <c r="N27">
        <f t="shared" si="6"/>
        <v>71.046407571428631</v>
      </c>
      <c r="O27">
        <f t="shared" si="7"/>
        <v>34.731522472879931</v>
      </c>
      <c r="P27">
        <f t="shared" si="8"/>
        <v>1318.7708797207945</v>
      </c>
      <c r="Q27">
        <f t="shared" si="4"/>
        <v>1200.3689625546879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-0.49883491580977513</v>
      </c>
      <c r="D28" s="4">
        <f>Input!I29</f>
        <v>576.20447357142859</v>
      </c>
      <c r="E28">
        <f t="shared" si="2"/>
        <v>575.50257271428575</v>
      </c>
      <c r="F28">
        <f t="shared" si="9"/>
        <v>453.18642816739282</v>
      </c>
      <c r="G28">
        <f t="shared" si="5"/>
        <v>14961.239216816404</v>
      </c>
      <c r="H28">
        <f t="shared" si="3"/>
        <v>1091365.575526874</v>
      </c>
      <c r="M28" s="4">
        <f>Input!J29</f>
        <v>73.783820857142871</v>
      </c>
      <c r="N28">
        <f t="shared" si="6"/>
        <v>73.503060571428591</v>
      </c>
      <c r="O28">
        <f t="shared" si="7"/>
        <v>36.041138128110411</v>
      </c>
      <c r="P28">
        <f t="shared" si="8"/>
        <v>1403.3956331491863</v>
      </c>
      <c r="Q28">
        <f t="shared" si="4"/>
        <v>1376.6321828972855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-0.42945957961105502</v>
      </c>
      <c r="D29" s="4">
        <f>Input!I30</f>
        <v>653.27319071428576</v>
      </c>
      <c r="E29">
        <f t="shared" si="2"/>
        <v>652.57128985714292</v>
      </c>
      <c r="F29">
        <f t="shared" si="9"/>
        <v>490.40699138336674</v>
      </c>
      <c r="G29">
        <f t="shared" si="5"/>
        <v>26297.259699491966</v>
      </c>
      <c r="H29">
        <f t="shared" si="3"/>
        <v>1014983.4595035483</v>
      </c>
      <c r="M29" s="4">
        <f>Input!J30</f>
        <v>77.068717142857167</v>
      </c>
      <c r="N29">
        <f t="shared" si="6"/>
        <v>76.787956857142888</v>
      </c>
      <c r="O29">
        <f t="shared" si="7"/>
        <v>37.220563215973954</v>
      </c>
      <c r="P29">
        <f t="shared" si="8"/>
        <v>1565.5786395552159</v>
      </c>
      <c r="Q29">
        <f t="shared" si="4"/>
        <v>1631.1817025580981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-0.36008424341233491</v>
      </c>
      <c r="D30" s="4">
        <f>Input!I31</f>
        <v>732.13877400000001</v>
      </c>
      <c r="E30">
        <f t="shared" si="2"/>
        <v>731.43687314285717</v>
      </c>
      <c r="F30">
        <f t="shared" si="9"/>
        <v>528.6610176750836</v>
      </c>
      <c r="G30">
        <f t="shared" si="5"/>
        <v>41118.047560687395</v>
      </c>
      <c r="H30">
        <f t="shared" si="3"/>
        <v>939367.73090387369</v>
      </c>
      <c r="M30" s="4">
        <f>Input!J31</f>
        <v>78.865583285714251</v>
      </c>
      <c r="N30">
        <f t="shared" si="6"/>
        <v>78.584822999999972</v>
      </c>
      <c r="O30">
        <f t="shared" si="7"/>
        <v>38.254026291716833</v>
      </c>
      <c r="P30">
        <f t="shared" si="8"/>
        <v>1626.573163124862</v>
      </c>
      <c r="Q30">
        <f t="shared" si="4"/>
        <v>1779.5536966917041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-0.29070890721361481</v>
      </c>
      <c r="D31" s="4">
        <f>Input!I32</f>
        <v>807.29832057142869</v>
      </c>
      <c r="E31">
        <f t="shared" si="2"/>
        <v>806.59641971428584</v>
      </c>
      <c r="F31">
        <f t="shared" si="9"/>
        <v>567.78843040086599</v>
      </c>
      <c r="G31">
        <f t="shared" si="5"/>
        <v>57029.255759918451</v>
      </c>
      <c r="H31">
        <f t="shared" si="3"/>
        <v>865053.33779102738</v>
      </c>
      <c r="M31" s="4">
        <f>Input!J32</f>
        <v>75.159546571428677</v>
      </c>
      <c r="N31">
        <f t="shared" si="6"/>
        <v>74.878786285714398</v>
      </c>
      <c r="O31">
        <f t="shared" si="7"/>
        <v>39.127412725782399</v>
      </c>
      <c r="P31">
        <f t="shared" si="8"/>
        <v>1278.1607114218048</v>
      </c>
      <c r="Q31">
        <f t="shared" si="4"/>
        <v>1480.6118906932502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-0.22133357101489468</v>
      </c>
      <c r="D32" s="4">
        <f>Input!I33</f>
        <v>881.92442242857157</v>
      </c>
      <c r="E32">
        <f t="shared" si="2"/>
        <v>881.22252157142873</v>
      </c>
      <c r="F32">
        <f t="shared" si="9"/>
        <v>607.61701552163186</v>
      </c>
      <c r="G32">
        <f t="shared" si="5"/>
        <v>74859.972940765438</v>
      </c>
      <c r="H32">
        <f t="shared" si="3"/>
        <v>792551.9190391259</v>
      </c>
      <c r="M32" s="4">
        <f>Input!J33</f>
        <v>74.626101857142885</v>
      </c>
      <c r="N32">
        <f t="shared" si="6"/>
        <v>74.345341571428605</v>
      </c>
      <c r="O32">
        <f t="shared" si="7"/>
        <v>39.828585120765872</v>
      </c>
      <c r="P32">
        <f t="shared" si="8"/>
        <v>1191.4064758743673</v>
      </c>
      <c r="Q32">
        <f t="shared" si="4"/>
        <v>1439.8439143932226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-0.15195823481617454</v>
      </c>
      <c r="D33" s="4">
        <f>Input!I34</f>
        <v>956.63475242857135</v>
      </c>
      <c r="E33">
        <f t="shared" si="2"/>
        <v>955.9328515714285</v>
      </c>
      <c r="F33">
        <f t="shared" si="9"/>
        <v>647.9646793709926</v>
      </c>
      <c r="G33">
        <f t="shared" si="5"/>
        <v>94844.395088477337</v>
      </c>
      <c r="H33">
        <f t="shared" si="3"/>
        <v>722340.52678394562</v>
      </c>
      <c r="M33" s="4">
        <f>Input!J34</f>
        <v>74.710329999999772</v>
      </c>
      <c r="N33">
        <f t="shared" si="6"/>
        <v>74.429569714285492</v>
      </c>
      <c r="O33">
        <f t="shared" si="7"/>
        <v>40.34766384936075</v>
      </c>
      <c r="P33">
        <f t="shared" si="8"/>
        <v>1161.5763073855915</v>
      </c>
      <c r="Q33">
        <f t="shared" si="4"/>
        <v>1446.2431289035942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-8.2582898617454423E-2</v>
      </c>
      <c r="D34" s="4">
        <f>Input!I35</f>
        <v>1026.8108027142857</v>
      </c>
      <c r="E34">
        <f t="shared" si="2"/>
        <v>1026.1089018571429</v>
      </c>
      <c r="F34">
        <f t="shared" si="9"/>
        <v>688.64193802538637</v>
      </c>
      <c r="G34">
        <f t="shared" si="5"/>
        <v>113883.95167782406</v>
      </c>
      <c r="H34">
        <f t="shared" si="3"/>
        <v>654851.45855046925</v>
      </c>
      <c r="M34" s="4">
        <f>Input!J35</f>
        <v>70.176050285714382</v>
      </c>
      <c r="N34">
        <f t="shared" si="6"/>
        <v>69.895290000000102</v>
      </c>
      <c r="O34">
        <f t="shared" si="7"/>
        <v>40.677258654393754</v>
      </c>
      <c r="P34">
        <f t="shared" si="8"/>
        <v>853.69335571283511</v>
      </c>
      <c r="Q34">
        <f t="shared" si="4"/>
        <v>1121.9300098027225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-1.3207562418734305E-2</v>
      </c>
      <c r="D35" s="4">
        <f>Input!I36</f>
        <v>1095.4567091428569</v>
      </c>
      <c r="E35">
        <f t="shared" si="2"/>
        <v>1094.754808285714</v>
      </c>
      <c r="F35">
        <f t="shared" si="9"/>
        <v>729.45458174886301</v>
      </c>
      <c r="G35">
        <f t="shared" si="5"/>
        <v>133444.25550787468</v>
      </c>
      <c r="H35">
        <f t="shared" si="3"/>
        <v>590463.58654757973</v>
      </c>
      <c r="M35" s="4">
        <f>Input!J36</f>
        <v>68.645906428571152</v>
      </c>
      <c r="N35">
        <f t="shared" si="6"/>
        <v>68.365146142856872</v>
      </c>
      <c r="O35">
        <f t="shared" si="7"/>
        <v>40.812643723476647</v>
      </c>
      <c r="P35">
        <f t="shared" si="8"/>
        <v>759.14038956995319</v>
      </c>
      <c r="Q35">
        <f t="shared" si="4"/>
        <v>1021.7663284914745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5.6167773779985816E-2</v>
      </c>
      <c r="D36" s="4">
        <f>Input!I37</f>
        <v>1164.5518321428572</v>
      </c>
      <c r="E36">
        <f t="shared" si="2"/>
        <v>1163.8499312857143</v>
      </c>
      <c r="F36">
        <f t="shared" si="9"/>
        <v>770.20645219012692</v>
      </c>
      <c r="G36">
        <f t="shared" si="5"/>
        <v>154955.18863447814</v>
      </c>
      <c r="H36">
        <f t="shared" si="3"/>
        <v>529495.4997363016</v>
      </c>
      <c r="M36" s="4">
        <f>Input!J37</f>
        <v>69.095123000000285</v>
      </c>
      <c r="N36">
        <f t="shared" si="6"/>
        <v>68.814362714286005</v>
      </c>
      <c r="O36">
        <f t="shared" si="7"/>
        <v>40.751870441263932</v>
      </c>
      <c r="P36">
        <f t="shared" si="8"/>
        <v>787.50347257342355</v>
      </c>
      <c r="Q36">
        <f t="shared" si="4"/>
        <v>1050.6866111522456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0.12554310997870594</v>
      </c>
      <c r="D37" s="4">
        <f>Input!I38</f>
        <v>1242.9681988571429</v>
      </c>
      <c r="E37">
        <f t="shared" si="2"/>
        <v>1242.266298</v>
      </c>
      <c r="F37">
        <f t="shared" si="9"/>
        <v>810.7022662492808</v>
      </c>
      <c r="G37">
        <f t="shared" si="5"/>
        <v>186247.51350093578</v>
      </c>
      <c r="H37">
        <f t="shared" si="3"/>
        <v>472200.68506039429</v>
      </c>
      <c r="M37" s="4">
        <f>Input!J38</f>
        <v>78.416366714285687</v>
      </c>
      <c r="N37">
        <f t="shared" si="6"/>
        <v>78.135606428571407</v>
      </c>
      <c r="O37">
        <f t="shared" si="7"/>
        <v>40.495814059153822</v>
      </c>
      <c r="P37">
        <f t="shared" si="8"/>
        <v>1416.7539696128663</v>
      </c>
      <c r="Q37">
        <f t="shared" si="4"/>
        <v>1741.8553086893146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0.19491844617742607</v>
      </c>
      <c r="D38" s="4">
        <f>Input!I39</f>
        <v>1319.6578894285715</v>
      </c>
      <c r="E38">
        <f t="shared" si="2"/>
        <v>1318.9559885714286</v>
      </c>
      <c r="F38">
        <f t="shared" si="9"/>
        <v>850.75041896936671</v>
      </c>
      <c r="G38">
        <f t="shared" si="5"/>
        <v>219216.45540639127</v>
      </c>
      <c r="H38">
        <f t="shared" si="3"/>
        <v>418764.87350852758</v>
      </c>
      <c r="M38" s="4">
        <f>Input!J39</f>
        <v>76.689690571428628</v>
      </c>
      <c r="N38">
        <f t="shared" si="6"/>
        <v>76.408930285714348</v>
      </c>
      <c r="O38">
        <f t="shared" si="7"/>
        <v>40.048152720085923</v>
      </c>
      <c r="P38">
        <f t="shared" si="8"/>
        <v>1322.1061451771072</v>
      </c>
      <c r="Q38">
        <f t="shared" si="4"/>
        <v>1600.709196340038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0.2642937823761462</v>
      </c>
      <c r="D39" s="4">
        <f>Input!I40</f>
        <v>1394.1576492857143</v>
      </c>
      <c r="E39">
        <f t="shared" si="2"/>
        <v>1393.4557484285715</v>
      </c>
      <c r="F39">
        <f t="shared" si="9"/>
        <v>890.16569851040947</v>
      </c>
      <c r="G39">
        <f t="shared" si="5"/>
        <v>253300.87434662602</v>
      </c>
      <c r="H39">
        <f t="shared" si="3"/>
        <v>369305.57110385434</v>
      </c>
      <c r="M39" s="4">
        <f>Input!J40</f>
        <v>74.499759857142863</v>
      </c>
      <c r="N39">
        <f t="shared" si="6"/>
        <v>74.218999571428583</v>
      </c>
      <c r="O39">
        <f t="shared" si="7"/>
        <v>39.415279541042764</v>
      </c>
      <c r="P39">
        <f t="shared" si="8"/>
        <v>1211.2989279534791</v>
      </c>
      <c r="Q39">
        <f t="shared" si="4"/>
        <v>1430.2717127609328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0.33366911857486631</v>
      </c>
      <c r="D40" s="4">
        <f>Input!I41</f>
        <v>1467.2114932857144</v>
      </c>
      <c r="E40">
        <f t="shared" si="2"/>
        <v>1466.5095924285715</v>
      </c>
      <c r="F40">
        <f t="shared" si="9"/>
        <v>928.7718492010149</v>
      </c>
      <c r="G40">
        <f t="shared" si="5"/>
        <v>289161.88049146562</v>
      </c>
      <c r="H40">
        <f t="shared" si="3"/>
        <v>323873.69139945618</v>
      </c>
      <c r="M40" s="4">
        <f>Input!J41</f>
        <v>73.053844000000026</v>
      </c>
      <c r="N40">
        <f t="shared" si="6"/>
        <v>72.773083714285747</v>
      </c>
      <c r="O40">
        <f t="shared" si="7"/>
        <v>38.606150690605439</v>
      </c>
      <c r="P40">
        <f t="shared" si="8"/>
        <v>1167.3793122446559</v>
      </c>
      <c r="Q40">
        <f t="shared" si="4"/>
        <v>1322.9963948313959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0.40304445477358641</v>
      </c>
      <c r="D41" s="4">
        <f>Input!I42</f>
        <v>1537.4858098571428</v>
      </c>
      <c r="E41">
        <f t="shared" si="2"/>
        <v>1536.783909</v>
      </c>
      <c r="F41">
        <f t="shared" si="9"/>
        <v>966.4039237086954</v>
      </c>
      <c r="G41">
        <f t="shared" si="5"/>
        <v>325333.32762090885</v>
      </c>
      <c r="H41">
        <f t="shared" si="3"/>
        <v>282457.11119475309</v>
      </c>
      <c r="M41" s="4">
        <f>Input!J42</f>
        <v>70.274316571428471</v>
      </c>
      <c r="N41">
        <f t="shared" si="6"/>
        <v>69.993556285714192</v>
      </c>
      <c r="O41">
        <f t="shared" si="7"/>
        <v>37.632074507680521</v>
      </c>
      <c r="P41">
        <f t="shared" si="8"/>
        <v>1047.2655028700053</v>
      </c>
      <c r="Q41">
        <f t="shared" si="4"/>
        <v>1128.5225685072828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0.47241979097230652</v>
      </c>
      <c r="D42" s="4">
        <f>Input!I43</f>
        <v>1606.9739972857144</v>
      </c>
      <c r="E42">
        <f t="shared" si="2"/>
        <v>1606.2720964285716</v>
      </c>
      <c r="F42">
        <f t="shared" si="9"/>
        <v>1002.9103723098306</v>
      </c>
      <c r="G42">
        <f t="shared" si="5"/>
        <v>364045.3701315397</v>
      </c>
      <c r="H42">
        <f t="shared" si="3"/>
        <v>244985.89072964518</v>
      </c>
      <c r="M42" s="4">
        <f>Input!J43</f>
        <v>69.488187428571564</v>
      </c>
      <c r="N42">
        <f t="shared" si="6"/>
        <v>69.207427142857284</v>
      </c>
      <c r="O42">
        <f t="shared" si="7"/>
        <v>36.506448601135212</v>
      </c>
      <c r="P42">
        <f t="shared" si="8"/>
        <v>1069.3539975861675</v>
      </c>
      <c r="Q42">
        <f t="shared" si="4"/>
        <v>1076.3229245818138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0.54179512717102662</v>
      </c>
      <c r="D43" s="4">
        <f>Input!I44</f>
        <v>1675.5497135714286</v>
      </c>
      <c r="E43">
        <f t="shared" si="2"/>
        <v>1674.8478127142857</v>
      </c>
      <c r="F43">
        <f t="shared" si="9"/>
        <v>1038.1548257804027</v>
      </c>
      <c r="G43">
        <f t="shared" si="5"/>
        <v>405377.95961078978</v>
      </c>
      <c r="H43">
        <f t="shared" si="3"/>
        <v>211338.83802121982</v>
      </c>
      <c r="M43" s="4">
        <f>Input!J44</f>
        <v>68.575716285714179</v>
      </c>
      <c r="N43">
        <f t="shared" si="6"/>
        <v>68.2949559999999</v>
      </c>
      <c r="O43">
        <f t="shared" si="7"/>
        <v>35.244453470572047</v>
      </c>
      <c r="P43">
        <f t="shared" si="8"/>
        <v>1092.3357174477169</v>
      </c>
      <c r="Q43">
        <f t="shared" si="4"/>
        <v>1017.2839881083271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0.61117046336974679</v>
      </c>
      <c r="D44" s="4">
        <f>Input!I45</f>
        <v>1725.3846764285715</v>
      </c>
      <c r="E44">
        <f t="shared" si="2"/>
        <v>1724.6827755714287</v>
      </c>
      <c r="F44">
        <f t="shared" si="9"/>
        <v>1072.017538213375</v>
      </c>
      <c r="G44">
        <f t="shared" si="5"/>
        <v>425971.91205564456</v>
      </c>
      <c r="H44">
        <f t="shared" si="3"/>
        <v>181351.05714454083</v>
      </c>
      <c r="M44" s="4">
        <f>Input!J45</f>
        <v>49.834962857142955</v>
      </c>
      <c r="N44">
        <f t="shared" si="6"/>
        <v>49.554202571428668</v>
      </c>
      <c r="O44">
        <f t="shared" si="7"/>
        <v>33.862712432972415</v>
      </c>
      <c r="P44">
        <f t="shared" si="8"/>
        <v>246.22286276526984</v>
      </c>
      <c r="Q44">
        <f t="shared" si="4"/>
        <v>173.03130068981497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0.68054579956846695</v>
      </c>
      <c r="D45" s="4">
        <f>Input!I46</f>
        <v>1777.2972658571427</v>
      </c>
      <c r="E45">
        <f t="shared" si="2"/>
        <v>1776.5953649999999</v>
      </c>
      <c r="F45">
        <f t="shared" si="9"/>
        <v>1104.3964666970446</v>
      </c>
      <c r="G45">
        <f t="shared" si="5"/>
        <v>451851.35887970682</v>
      </c>
      <c r="H45">
        <f t="shared" si="3"/>
        <v>154822.10323723045</v>
      </c>
      <c r="M45" s="4">
        <f>Input!J46</f>
        <v>51.912589428571209</v>
      </c>
      <c r="N45">
        <f t="shared" si="6"/>
        <v>51.631829142856922</v>
      </c>
      <c r="O45">
        <f t="shared" si="7"/>
        <v>32.378928483669704</v>
      </c>
      <c r="P45">
        <f t="shared" si="8"/>
        <v>370.67418379253166</v>
      </c>
      <c r="Q45">
        <f t="shared" si="4"/>
        <v>232.00659888707116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0.749921135767187</v>
      </c>
      <c r="D46" s="4">
        <f>Input!I47</f>
        <v>1828.1289278571426</v>
      </c>
      <c r="E46">
        <f t="shared" si="2"/>
        <v>1827.4270269999997</v>
      </c>
      <c r="F46">
        <f t="shared" si="9"/>
        <v>1135.2079758353648</v>
      </c>
      <c r="G46">
        <f t="shared" si="5"/>
        <v>479167.2147952675</v>
      </c>
      <c r="H46">
        <f t="shared" si="3"/>
        <v>131524.37220710207</v>
      </c>
      <c r="M46" s="4">
        <f>Input!J47</f>
        <v>50.831661999999824</v>
      </c>
      <c r="N46">
        <f t="shared" si="6"/>
        <v>50.550901714285537</v>
      </c>
      <c r="O46">
        <f t="shared" si="7"/>
        <v>30.811509138320098</v>
      </c>
      <c r="P46">
        <f t="shared" si="8"/>
        <v>389.64361926807953</v>
      </c>
      <c r="Q46">
        <f t="shared" si="4"/>
        <v>200.2461425376093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0.81929647196590716</v>
      </c>
      <c r="D47" s="4">
        <f>Input!I48</f>
        <v>1883.2842992857145</v>
      </c>
      <c r="E47">
        <f t="shared" si="2"/>
        <v>1882.5823984285717</v>
      </c>
      <c r="F47">
        <f t="shared" si="9"/>
        <v>1164.3871661265705</v>
      </c>
      <c r="G47">
        <f t="shared" si="5"/>
        <v>515804.39170132542</v>
      </c>
      <c r="H47">
        <f t="shared" si="3"/>
        <v>111211.378361305</v>
      </c>
      <c r="M47" s="4">
        <f>Input!J48</f>
        <v>55.155371428571925</v>
      </c>
      <c r="N47">
        <f t="shared" si="6"/>
        <v>54.874611142857638</v>
      </c>
      <c r="O47">
        <f t="shared" si="7"/>
        <v>29.179190291205625</v>
      </c>
      <c r="P47">
        <f t="shared" si="8"/>
        <v>660.25465274351302</v>
      </c>
      <c r="Q47">
        <f t="shared" si="4"/>
        <v>341.30880664866049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0.88867180816462721</v>
      </c>
      <c r="D48" s="4">
        <f>Input!I49</f>
        <v>1938.4677467142853</v>
      </c>
      <c r="E48">
        <f t="shared" si="2"/>
        <v>1937.7658458571425</v>
      </c>
      <c r="F48">
        <f t="shared" si="9"/>
        <v>1191.8878358271679</v>
      </c>
      <c r="G48">
        <f t="shared" si="5"/>
        <v>556334.0058462749</v>
      </c>
      <c r="H48">
        <f t="shared" si="3"/>
        <v>93625.615010688765</v>
      </c>
      <c r="M48" s="4">
        <f>Input!J49</f>
        <v>55.183447428570844</v>
      </c>
      <c r="N48">
        <f t="shared" si="6"/>
        <v>54.902687142856557</v>
      </c>
      <c r="O48">
        <f t="shared" si="7"/>
        <v>27.500669700597477</v>
      </c>
      <c r="P48">
        <f t="shared" si="8"/>
        <v>750.87055990587089</v>
      </c>
      <c r="Q48">
        <f t="shared" si="4"/>
        <v>342.34697755164956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0.95804714436334737</v>
      </c>
      <c r="D49" s="4">
        <f>Input!I50</f>
        <v>1993.0896735714286</v>
      </c>
      <c r="E49">
        <f t="shared" si="2"/>
        <v>1992.3877727142858</v>
      </c>
      <c r="F49">
        <f t="shared" si="9"/>
        <v>1217.6820957361654</v>
      </c>
      <c r="G49">
        <f t="shared" si="5"/>
        <v>600168.8859421279</v>
      </c>
      <c r="H49">
        <f t="shared" si="3"/>
        <v>78505.747217240409</v>
      </c>
      <c r="M49" s="4">
        <f>Input!J50</f>
        <v>54.621926857143308</v>
      </c>
      <c r="N49">
        <f t="shared" si="6"/>
        <v>54.341166571429021</v>
      </c>
      <c r="O49">
        <f t="shared" si="7"/>
        <v>25.794259908997358</v>
      </c>
      <c r="P49">
        <f t="shared" si="8"/>
        <v>814.92587999358523</v>
      </c>
      <c r="Q49">
        <f t="shared" si="4"/>
        <v>321.88307846187104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1.0274224805620675</v>
      </c>
      <c r="D50" s="4">
        <f>Input!I51</f>
        <v>2042.3911917142857</v>
      </c>
      <c r="E50">
        <f t="shared" si="2"/>
        <v>2041.6892908571429</v>
      </c>
      <c r="F50">
        <f t="shared" si="9"/>
        <v>1241.7596650121263</v>
      </c>
      <c r="G50">
        <f t="shared" si="5"/>
        <v>639887.40630454815</v>
      </c>
      <c r="H50">
        <f t="shared" si="3"/>
        <v>65592.947486513076</v>
      </c>
      <c r="M50" s="4">
        <f>Input!J51</f>
        <v>49.301518142857049</v>
      </c>
      <c r="N50">
        <f t="shared" si="6"/>
        <v>49.020757857142762</v>
      </c>
      <c r="O50">
        <f t="shared" si="7"/>
        <v>24.077569275961082</v>
      </c>
      <c r="P50">
        <f t="shared" si="8"/>
        <v>622.16265659639214</v>
      </c>
      <c r="Q50">
        <f t="shared" si="4"/>
        <v>159.2818550375321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1.0967978167607877</v>
      </c>
      <c r="D51" s="4">
        <f>Input!I52</f>
        <v>2095.3847084285712</v>
      </c>
      <c r="E51">
        <f t="shared" si="2"/>
        <v>2094.6828075714284</v>
      </c>
      <c r="F51">
        <f t="shared" si="9"/>
        <v>1264.126883419892</v>
      </c>
      <c r="G51">
        <f t="shared" si="5"/>
        <v>689823.14314321266</v>
      </c>
      <c r="H51">
        <f t="shared" si="3"/>
        <v>54636.24958868965</v>
      </c>
      <c r="M51" s="4">
        <f>Input!J52</f>
        <v>52.993516714285533</v>
      </c>
      <c r="N51">
        <f t="shared" si="6"/>
        <v>52.712756428571247</v>
      </c>
      <c r="O51">
        <f t="shared" si="7"/>
        <v>22.367218407765602</v>
      </c>
      <c r="P51">
        <f t="shared" si="8"/>
        <v>920.851677772161</v>
      </c>
      <c r="Q51">
        <f t="shared" si="4"/>
        <v>266.10385878744296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1.1661731529595076</v>
      </c>
      <c r="D52" s="4">
        <f>Input!I53</f>
        <v>2147.4236398571429</v>
      </c>
      <c r="E52">
        <f t="shared" si="2"/>
        <v>2146.7217390000001</v>
      </c>
      <c r="F52">
        <f t="shared" si="9"/>
        <v>1284.8054811040363</v>
      </c>
      <c r="G52">
        <f t="shared" si="5"/>
        <v>742899.6356253816</v>
      </c>
      <c r="H52">
        <f t="shared" si="3"/>
        <v>45396.858419780729</v>
      </c>
      <c r="M52" s="4">
        <f>Input!J53</f>
        <v>52.038931428571686</v>
      </c>
      <c r="N52">
        <f t="shared" si="6"/>
        <v>51.7581711428574</v>
      </c>
      <c r="O52">
        <f t="shared" si="7"/>
        <v>20.678597684144272</v>
      </c>
      <c r="P52">
        <f t="shared" si="8"/>
        <v>965.93988637554548</v>
      </c>
      <c r="Q52">
        <f t="shared" si="4"/>
        <v>235.87138394680059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1.2355484891582278</v>
      </c>
      <c r="D53" s="4">
        <f>Input!I54</f>
        <v>2198.7747085714286</v>
      </c>
      <c r="E53">
        <f t="shared" si="2"/>
        <v>2198.0728077142858</v>
      </c>
      <c r="F53">
        <f t="shared" si="9"/>
        <v>1303.8311509891228</v>
      </c>
      <c r="G53">
        <f t="shared" si="5"/>
        <v>799668.14062256424</v>
      </c>
      <c r="H53">
        <f t="shared" si="3"/>
        <v>37651.411164441757</v>
      </c>
      <c r="M53" s="4">
        <f>Input!J54</f>
        <v>51.351068714285702</v>
      </c>
      <c r="N53">
        <f t="shared" si="6"/>
        <v>51.070308428571416</v>
      </c>
      <c r="O53">
        <f t="shared" si="7"/>
        <v>19.025669885086476</v>
      </c>
      <c r="P53">
        <f t="shared" si="8"/>
        <v>1026.8588593826003</v>
      </c>
      <c r="Q53">
        <f t="shared" si="4"/>
        <v>215.21600371220683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1.304923825356948</v>
      </c>
      <c r="D54" s="4">
        <f>Input!I55</f>
        <v>2243.1909965714285</v>
      </c>
      <c r="E54">
        <f t="shared" si="2"/>
        <v>2242.4890957142857</v>
      </c>
      <c r="F54">
        <f t="shared" si="9"/>
        <v>1321.2519711772511</v>
      </c>
      <c r="G54">
        <f t="shared" si="5"/>
        <v>848677.8396252637</v>
      </c>
      <c r="H54">
        <f t="shared" si="3"/>
        <v>31194.234156719904</v>
      </c>
      <c r="M54" s="4">
        <f>Input!J55</f>
        <v>44.416287999999895</v>
      </c>
      <c r="N54">
        <f t="shared" si="6"/>
        <v>44.135527714285608</v>
      </c>
      <c r="O54">
        <f t="shared" si="7"/>
        <v>17.420820188128243</v>
      </c>
      <c r="P54">
        <f t="shared" si="8"/>
        <v>713.67559820812903</v>
      </c>
      <c r="Q54">
        <f t="shared" si="4"/>
        <v>59.837363081668769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1.3742991615556681</v>
      </c>
      <c r="D55" s="4">
        <f>Input!I56</f>
        <v>2284.5048825714289</v>
      </c>
      <c r="E55">
        <f t="shared" si="2"/>
        <v>2283.802981714286</v>
      </c>
      <c r="F55">
        <f t="shared" si="9"/>
        <v>1337.1267252902205</v>
      </c>
      <c r="G55">
        <f t="shared" si="5"/>
        <v>896195.93447708304</v>
      </c>
      <c r="H55">
        <f t="shared" si="3"/>
        <v>25838.67890750568</v>
      </c>
      <c r="M55" s="4">
        <f>Input!J56</f>
        <v>41.313886000000366</v>
      </c>
      <c r="N55">
        <f t="shared" si="6"/>
        <v>41.033125714286079</v>
      </c>
      <c r="O55">
        <f t="shared" si="7"/>
        <v>15.874754112969372</v>
      </c>
      <c r="P55">
        <f t="shared" si="8"/>
        <v>632.94366162993913</v>
      </c>
      <c r="Q55">
        <f t="shared" si="4"/>
        <v>21.465239410388559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1.4436744977543883</v>
      </c>
      <c r="D56" s="4">
        <f>Input!I57</f>
        <v>2319.9228011428572</v>
      </c>
      <c r="E56">
        <f t="shared" si="2"/>
        <v>2319.2209002857144</v>
      </c>
      <c r="F56">
        <f t="shared" si="9"/>
        <v>1351.523167693128</v>
      </c>
      <c r="G56">
        <f t="shared" si="5"/>
        <v>936438.90166483284</v>
      </c>
      <c r="H56">
        <f t="shared" si="3"/>
        <v>21417.648922610515</v>
      </c>
      <c r="M56" s="4">
        <f>Input!J57</f>
        <v>35.417918571428345</v>
      </c>
      <c r="N56">
        <f t="shared" si="6"/>
        <v>35.137158285714058</v>
      </c>
      <c r="O56">
        <f t="shared" si="7"/>
        <v>14.396442402907427</v>
      </c>
      <c r="P56">
        <f t="shared" si="8"/>
        <v>430.17729533130733</v>
      </c>
      <c r="Q56">
        <f t="shared" si="4"/>
        <v>1.594936686870708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1.5130498339531084</v>
      </c>
      <c r="D57" s="4">
        <f>Input!I58</f>
        <v>2357.7131447142856</v>
      </c>
      <c r="E57">
        <f t="shared" si="2"/>
        <v>2357.0112438571427</v>
      </c>
      <c r="F57">
        <f t="shared" si="9"/>
        <v>1364.5162781019385</v>
      </c>
      <c r="G57">
        <f t="shared" si="5"/>
        <v>985046.25704942411</v>
      </c>
      <c r="H57">
        <f t="shared" si="3"/>
        <v>17783.446225442513</v>
      </c>
      <c r="M57" s="4">
        <f>Input!J58</f>
        <v>37.790343571428366</v>
      </c>
      <c r="N57">
        <f t="shared" si="6"/>
        <v>37.509583285714079</v>
      </c>
      <c r="O57">
        <f t="shared" si="7"/>
        <v>12.993110408810535</v>
      </c>
      <c r="P57">
        <f t="shared" si="8"/>
        <v>601.05744232394704</v>
      </c>
      <c r="Q57">
        <f t="shared" si="4"/>
        <v>1.2310279114338385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1.5824251701518284</v>
      </c>
      <c r="D58" s="4">
        <f>Input!I59</f>
        <v>2393.5662418571433</v>
      </c>
      <c r="E58">
        <f t="shared" si="2"/>
        <v>2392.8643410000004</v>
      </c>
      <c r="F58">
        <f t="shared" si="9"/>
        <v>1376.1865464283712</v>
      </c>
      <c r="G58">
        <f t="shared" si="5"/>
        <v>1033633.7379750318</v>
      </c>
      <c r="H58">
        <f t="shared" si="3"/>
        <v>14807.073731791204</v>
      </c>
      <c r="M58" s="4">
        <f>Input!J59</f>
        <v>35.853097142857678</v>
      </c>
      <c r="N58">
        <f t="shared" si="6"/>
        <v>35.572336857143391</v>
      </c>
      <c r="O58">
        <f t="shared" si="7"/>
        <v>11.670268326432769</v>
      </c>
      <c r="P58">
        <f t="shared" si="8"/>
        <v>571.30888004678707</v>
      </c>
      <c r="Q58">
        <f t="shared" si="4"/>
        <v>0.68513605306756842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1.6518005063505485</v>
      </c>
      <c r="D59" s="4">
        <f>Input!I60</f>
        <v>2418.806597714286</v>
      </c>
      <c r="E59">
        <f t="shared" si="2"/>
        <v>2418.1046968571432</v>
      </c>
      <c r="F59">
        <f t="shared" si="9"/>
        <v>1386.6183240921061</v>
      </c>
      <c r="G59">
        <f t="shared" si="5"/>
        <v>1063964.1371999728</v>
      </c>
      <c r="H59">
        <f t="shared" si="3"/>
        <v>12377.128174388819</v>
      </c>
      <c r="M59" s="4">
        <f>Input!J60</f>
        <v>25.240355857142731</v>
      </c>
      <c r="N59">
        <f t="shared" si="6"/>
        <v>24.959595571428444</v>
      </c>
      <c r="O59">
        <f t="shared" si="7"/>
        <v>10.431777663734952</v>
      </c>
      <c r="P59">
        <f t="shared" si="8"/>
        <v>211.05749315909972</v>
      </c>
      <c r="Q59">
        <f t="shared" si="4"/>
        <v>130.88437080222928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1.7211758425492687</v>
      </c>
      <c r="D60" s="4">
        <f>Input!I61</f>
        <v>2438.7125067142856</v>
      </c>
      <c r="E60">
        <f t="shared" si="2"/>
        <v>2438.0106058571428</v>
      </c>
      <c r="F60">
        <f t="shared" si="9"/>
        <v>1395.8982726917445</v>
      </c>
      <c r="G60">
        <f t="shared" si="5"/>
        <v>1085998.11493543</v>
      </c>
      <c r="H60">
        <f t="shared" si="3"/>
        <v>10398.40987163944</v>
      </c>
      <c r="M60" s="4">
        <f>Input!J61</f>
        <v>19.90590899999961</v>
      </c>
      <c r="N60">
        <f t="shared" si="6"/>
        <v>19.625148714285324</v>
      </c>
      <c r="O60">
        <f t="shared" si="7"/>
        <v>9.2799485996384181</v>
      </c>
      <c r="P60">
        <f t="shared" si="8"/>
        <v>107.02316541209035</v>
      </c>
      <c r="Q60">
        <f t="shared" si="4"/>
        <v>281.39786046342465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1.7905511787479889</v>
      </c>
      <c r="D61" s="4">
        <f>Input!I62</f>
        <v>2459.7274191428573</v>
      </c>
      <c r="E61">
        <f t="shared" si="2"/>
        <v>2459.0255182857145</v>
      </c>
      <c r="F61">
        <f t="shared" si="9"/>
        <v>1404.1139351357263</v>
      </c>
      <c r="G61">
        <f t="shared" si="5"/>
        <v>1112838.4482640147</v>
      </c>
      <c r="H61">
        <f t="shared" si="3"/>
        <v>8790.3621638179102</v>
      </c>
      <c r="M61" s="4">
        <f>Input!J62</f>
        <v>21.014912428571733</v>
      </c>
      <c r="N61">
        <f t="shared" si="6"/>
        <v>20.734152142857447</v>
      </c>
      <c r="O61">
        <f t="shared" si="7"/>
        <v>8.2156624439816159</v>
      </c>
      <c r="P61">
        <f t="shared" si="8"/>
        <v>156.71258434086027</v>
      </c>
      <c r="Q61">
        <f t="shared" si="4"/>
        <v>245.42086680472437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1.859926514946709</v>
      </c>
      <c r="D62" s="4">
        <f>Input!I63</f>
        <v>2479.0998835714286</v>
      </c>
      <c r="E62">
        <f t="shared" si="2"/>
        <v>2478.3979827142857</v>
      </c>
      <c r="F62">
        <f t="shared" si="9"/>
        <v>1411.3524483483563</v>
      </c>
      <c r="G62">
        <f t="shared" si="5"/>
        <v>1138586.1724102718</v>
      </c>
      <c r="H62">
        <f t="shared" si="3"/>
        <v>7485.4366655956119</v>
      </c>
      <c r="M62" s="4">
        <f>Input!J63</f>
        <v>19.37246442857122</v>
      </c>
      <c r="N62">
        <f t="shared" si="6"/>
        <v>19.091704142856933</v>
      </c>
      <c r="O62">
        <f t="shared" si="7"/>
        <v>7.2385132126301741</v>
      </c>
      <c r="P62">
        <f t="shared" si="8"/>
        <v>140.49813522840989</v>
      </c>
      <c r="Q62">
        <f t="shared" si="4"/>
        <v>299.57940103322517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1.929301851145429</v>
      </c>
      <c r="D63" s="4">
        <f>Input!I64</f>
        <v>2502.6416391428575</v>
      </c>
      <c r="E63">
        <f t="shared" si="2"/>
        <v>2501.9397382857146</v>
      </c>
      <c r="F63">
        <f t="shared" si="9"/>
        <v>1417.6994107215312</v>
      </c>
      <c r="G63">
        <f t="shared" si="5"/>
        <v>1175577.0879164878</v>
      </c>
      <c r="H63">
        <f t="shared" si="3"/>
        <v>6427.4623087892114</v>
      </c>
      <c r="M63" s="4">
        <f>Input!J64</f>
        <v>23.541755571428894</v>
      </c>
      <c r="N63">
        <f t="shared" si="6"/>
        <v>23.260995285714607</v>
      </c>
      <c r="O63">
        <f t="shared" si="7"/>
        <v>6.3469623731747564</v>
      </c>
      <c r="P63">
        <f t="shared" si="8"/>
        <v>286.08450936648137</v>
      </c>
      <c r="Q63">
        <f t="shared" si="4"/>
        <v>172.63518747552547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1.9986771873441491</v>
      </c>
      <c r="D64" s="4">
        <f>Input!I65</f>
        <v>2526.0851285714284</v>
      </c>
      <c r="E64">
        <f t="shared" si="2"/>
        <v>2525.3832277142856</v>
      </c>
      <c r="F64">
        <f t="shared" si="9"/>
        <v>1423.237911789678</v>
      </c>
      <c r="G64">
        <f t="shared" si="5"/>
        <v>1214724.2974145529</v>
      </c>
      <c r="H64">
        <f t="shared" si="3"/>
        <v>5570.0779168309045</v>
      </c>
      <c r="M64" s="4">
        <f>Input!J65</f>
        <v>23.443489428570956</v>
      </c>
      <c r="N64">
        <f t="shared" si="6"/>
        <v>23.162729142856669</v>
      </c>
      <c r="O64">
        <f t="shared" si="7"/>
        <v>5.5385010681468234</v>
      </c>
      <c r="P64">
        <f t="shared" si="8"/>
        <v>310.6134152293908</v>
      </c>
      <c r="Q64">
        <f t="shared" si="4"/>
        <v>175.22709537164903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2.0680525235428693</v>
      </c>
      <c r="D65" s="4">
        <f>Input!I66</f>
        <v>2552.9960084285713</v>
      </c>
      <c r="E65">
        <f t="shared" si="2"/>
        <v>2552.2941075714284</v>
      </c>
      <c r="F65">
        <f t="shared" si="9"/>
        <v>1428.0477263401178</v>
      </c>
      <c r="G65">
        <f t="shared" si="5"/>
        <v>1263929.9257116974</v>
      </c>
      <c r="H65">
        <f t="shared" si="3"/>
        <v>4875.270890595395</v>
      </c>
      <c r="M65" s="4">
        <f>Input!J66</f>
        <v>26.910879857142845</v>
      </c>
      <c r="N65">
        <f t="shared" si="6"/>
        <v>26.630119571428558</v>
      </c>
      <c r="O65">
        <f t="shared" si="7"/>
        <v>4.8098145504397731</v>
      </c>
      <c r="P65">
        <f t="shared" si="8"/>
        <v>476.12571120898832</v>
      </c>
      <c r="Q65">
        <f t="shared" si="4"/>
        <v>95.451859344649364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2.1374278597415892</v>
      </c>
      <c r="D66" s="4">
        <f>Input!I67</f>
        <v>2584.104255571428</v>
      </c>
      <c r="E66">
        <f t="shared" si="2"/>
        <v>2583.4023547142851</v>
      </c>
      <c r="F66">
        <f t="shared" si="9"/>
        <v>1432.2046704719432</v>
      </c>
      <c r="G66">
        <f t="shared" si="5"/>
        <v>1325256.1082049308</v>
      </c>
      <c r="H66">
        <f t="shared" si="3"/>
        <v>4312.0492902702908</v>
      </c>
      <c r="M66" s="4">
        <f>Input!J67</f>
        <v>31.108247142856726</v>
      </c>
      <c r="N66">
        <f t="shared" si="6"/>
        <v>30.827486857142439</v>
      </c>
      <c r="O66">
        <f t="shared" si="7"/>
        <v>4.156944131825365</v>
      </c>
      <c r="P66">
        <f t="shared" si="8"/>
        <v>711.31784926296348</v>
      </c>
      <c r="Q66">
        <f t="shared" si="4"/>
        <v>31.053641798409068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2.2068031959403096</v>
      </c>
      <c r="D67" s="4">
        <f>Input!I68</f>
        <v>2616.3776582857145</v>
      </c>
      <c r="E67">
        <f t="shared" si="2"/>
        <v>2615.6757574285716</v>
      </c>
      <c r="F67">
        <f t="shared" si="9"/>
        <v>1435.780113082503</v>
      </c>
      <c r="G67">
        <f t="shared" si="5"/>
        <v>1392153.7315468243</v>
      </c>
      <c r="H67">
        <f t="shared" si="3"/>
        <v>3855.2616500005943</v>
      </c>
      <c r="M67" s="4">
        <f>Input!J68</f>
        <v>32.273402714286476</v>
      </c>
      <c r="N67">
        <f t="shared" si="6"/>
        <v>31.992642428572189</v>
      </c>
      <c r="O67">
        <f t="shared" si="7"/>
        <v>3.5754426105598722</v>
      </c>
      <c r="P67">
        <f t="shared" si="8"/>
        <v>807.53724549683932</v>
      </c>
      <c r="Q67">
        <f t="shared" si="4"/>
        <v>19.425385302215744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2.2761785321390295</v>
      </c>
      <c r="D68" s="4">
        <f>Input!I69</f>
        <v>2646.6295864285712</v>
      </c>
      <c r="E68">
        <f t="shared" ref="E68:E84" si="13">D68-$D$3</f>
        <v>2645.9276855714284</v>
      </c>
      <c r="F68">
        <f t="shared" si="9"/>
        <v>1438.8406329514683</v>
      </c>
      <c r="G68">
        <f t="shared" si="5"/>
        <v>1457059.1526027424</v>
      </c>
      <c r="H68">
        <f t="shared" ref="H68:H84" si="14">(F68-$I$4)^2</f>
        <v>3484.5684633329206</v>
      </c>
      <c r="M68" s="4">
        <f>Input!J69</f>
        <v>30.251928142856741</v>
      </c>
      <c r="N68">
        <f t="shared" si="6"/>
        <v>29.971167857142454</v>
      </c>
      <c r="O68">
        <f t="shared" si="7"/>
        <v>3.0605198689651996</v>
      </c>
      <c r="P68">
        <f t="shared" si="8"/>
        <v>724.18297514358846</v>
      </c>
      <c r="Q68">
        <f t="shared" ref="Q68:Q84" si="15">(N68-$R$4)^2</f>
        <v>41.330735363299418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2.3455538683377499</v>
      </c>
      <c r="D69" s="4">
        <f>Input!I70</f>
        <v>2677.6676435714285</v>
      </c>
      <c r="E69">
        <f t="shared" si="13"/>
        <v>2676.9657427142856</v>
      </c>
      <c r="F69">
        <f t="shared" si="9"/>
        <v>1441.4478090311959</v>
      </c>
      <c r="G69">
        <f t="shared" ref="G69:G84" si="16">(E69-F69)^2</f>
        <v>1526504.5644525317</v>
      </c>
      <c r="H69">
        <f t="shared" si="14"/>
        <v>3183.5614050845616</v>
      </c>
      <c r="M69" s="4">
        <f>Input!J70</f>
        <v>31.038057142857269</v>
      </c>
      <c r="N69">
        <f t="shared" ref="N69:N84" si="17">M69-$M$3</f>
        <v>30.757296857142983</v>
      </c>
      <c r="O69">
        <f t="shared" ref="O69:O84" si="18">$X$3*((1/$Z$3)*(1/SQRT(2*PI()))*EXP(-1*C69*C69/2))</f>
        <v>2.6071760797275747</v>
      </c>
      <c r="P69">
        <f t="shared" ref="P69:P84" si="19">(N69-O69)^2</f>
        <v>792.42929978307473</v>
      </c>
      <c r="Q69">
        <f t="shared" si="15"/>
        <v>31.840847138598889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2.4149292045364699</v>
      </c>
      <c r="D70" s="4">
        <f>Input!I71</f>
        <v>2705.0417781428573</v>
      </c>
      <c r="E70">
        <f t="shared" si="13"/>
        <v>2704.3398772857145</v>
      </c>
      <c r="F70">
        <f t="shared" ref="F70:F84" si="20">F69+O70</f>
        <v>1443.6581297286602</v>
      </c>
      <c r="G70">
        <f t="shared" si="16"/>
        <v>1589318.4686235082</v>
      </c>
      <c r="H70">
        <f t="shared" si="14"/>
        <v>2939.0208195494329</v>
      </c>
      <c r="M70" s="4">
        <f>Input!J71</f>
        <v>27.37413457142884</v>
      </c>
      <c r="N70">
        <f t="shared" si="17"/>
        <v>27.093374285714553</v>
      </c>
      <c r="O70">
        <f t="shared" si="18"/>
        <v>2.2103206974642737</v>
      </c>
      <c r="P70">
        <f t="shared" si="19"/>
        <v>619.16635587573512</v>
      </c>
      <c r="Q70">
        <f t="shared" si="15"/>
        <v>86.614516501699811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2.4843045407351902</v>
      </c>
      <c r="D71" s="4">
        <f>Input!I72</f>
        <v>2727.5587585714284</v>
      </c>
      <c r="E71">
        <f t="shared" si="13"/>
        <v>2726.8568577142855</v>
      </c>
      <c r="F71">
        <f t="shared" si="20"/>
        <v>1445.523005840422</v>
      </c>
      <c r="G71">
        <f t="shared" si="16"/>
        <v>1641816.4399579121</v>
      </c>
      <c r="H71">
        <f t="shared" si="14"/>
        <v>2740.2985072443525</v>
      </c>
      <c r="M71" s="4">
        <f>Input!J72</f>
        <v>22.51698042857106</v>
      </c>
      <c r="N71">
        <f t="shared" si="17"/>
        <v>22.236220142856773</v>
      </c>
      <c r="O71">
        <f t="shared" si="18"/>
        <v>1.8648761117617454</v>
      </c>
      <c r="P71">
        <f t="shared" si="19"/>
        <v>414.991657633231</v>
      </c>
      <c r="Q71">
        <f t="shared" si="15"/>
        <v>200.61453834816297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2.5536798769339102</v>
      </c>
      <c r="D72" s="4">
        <f>Input!I73</f>
        <v>2746.0187517142854</v>
      </c>
      <c r="E72">
        <f t="shared" si="13"/>
        <v>2745.3168508571425</v>
      </c>
      <c r="F72">
        <f t="shared" si="20"/>
        <v>1447.0888713173119</v>
      </c>
      <c r="G72">
        <f t="shared" si="16"/>
        <v>1685395.8868600708</v>
      </c>
      <c r="H72">
        <f t="shared" si="14"/>
        <v>2578.8110265952864</v>
      </c>
      <c r="M72" s="4">
        <f>Input!J73</f>
        <v>18.459993142857002</v>
      </c>
      <c r="N72">
        <f t="shared" si="17"/>
        <v>18.179232857142715</v>
      </c>
      <c r="O72">
        <f t="shared" si="18"/>
        <v>1.5658654768900024</v>
      </c>
      <c r="P72">
        <f t="shared" si="19"/>
        <v>276.00397571124483</v>
      </c>
      <c r="Q72">
        <f t="shared" si="15"/>
        <v>331.99877184754843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2.6230552131326301</v>
      </c>
      <c r="D73" s="4">
        <f>Input!I74</f>
        <v>2765.7281285714284</v>
      </c>
      <c r="E73">
        <f t="shared" si="13"/>
        <v>2765.0262277142856</v>
      </c>
      <c r="F73">
        <f t="shared" si="20"/>
        <v>1448.3973561124722</v>
      </c>
      <c r="G73">
        <f t="shared" si="16"/>
        <v>1733511.5855354646</v>
      </c>
      <c r="H73">
        <f t="shared" si="14"/>
        <v>2447.6282221352812</v>
      </c>
      <c r="M73" s="4">
        <f>Input!J74</f>
        <v>19.70937685714307</v>
      </c>
      <c r="N73">
        <f t="shared" si="17"/>
        <v>19.428616571428783</v>
      </c>
      <c r="O73">
        <f t="shared" si="18"/>
        <v>1.3084847951601408</v>
      </c>
      <c r="P73">
        <f t="shared" si="19"/>
        <v>328.33917558934058</v>
      </c>
      <c r="Q73">
        <f t="shared" si="15"/>
        <v>288.03010635066647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2.6924305493313505</v>
      </c>
      <c r="D74" s="4">
        <f>Input!I75</f>
        <v>2786.1534442857142</v>
      </c>
      <c r="E74">
        <f t="shared" si="13"/>
        <v>2785.4515434285713</v>
      </c>
      <c r="F74">
        <f t="shared" si="20"/>
        <v>1449.4855159171548</v>
      </c>
      <c r="G74">
        <f t="shared" si="16"/>
        <v>1784805.2266646349</v>
      </c>
      <c r="H74">
        <f t="shared" si="14"/>
        <v>2341.1421432697052</v>
      </c>
      <c r="M74" s="4">
        <f>Input!J75</f>
        <v>20.425315714285716</v>
      </c>
      <c r="N74">
        <f t="shared" si="17"/>
        <v>20.144555428571429</v>
      </c>
      <c r="O74">
        <f t="shared" si="18"/>
        <v>1.0881598046826371</v>
      </c>
      <c r="P74">
        <f t="shared" si="19"/>
        <v>363.14621417416794</v>
      </c>
      <c r="Q74">
        <f t="shared" si="15"/>
        <v>264.24163413292126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2.7618058855300704</v>
      </c>
      <c r="D75" s="4">
        <f>Input!I76</f>
        <v>2807.6316112857139</v>
      </c>
      <c r="E75">
        <f t="shared" si="13"/>
        <v>2806.9297104285711</v>
      </c>
      <c r="F75">
        <f t="shared" si="20"/>
        <v>1450.3861045200247</v>
      </c>
      <c r="G75">
        <f t="shared" si="16"/>
        <v>1840210.5547313616</v>
      </c>
      <c r="H75">
        <f t="shared" si="14"/>
        <v>2254.8026126841196</v>
      </c>
      <c r="M75" s="4">
        <f>Input!J76</f>
        <v>21.478166999999758</v>
      </c>
      <c r="N75">
        <f t="shared" si="17"/>
        <v>21.197406714285471</v>
      </c>
      <c r="O75">
        <f t="shared" si="18"/>
        <v>0.90058860286986686</v>
      </c>
      <c r="P75">
        <f t="shared" si="19"/>
        <v>411.96082544788845</v>
      </c>
      <c r="Q75">
        <f t="shared" si="15"/>
        <v>231.12085889229252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2.8311812217287908</v>
      </c>
      <c r="D76" s="4">
        <f>Input!I77</f>
        <v>2828.955360142857</v>
      </c>
      <c r="E76">
        <f t="shared" si="13"/>
        <v>2828.2534592857141</v>
      </c>
      <c r="F76">
        <f t="shared" si="20"/>
        <v>1451.1278757441062</v>
      </c>
      <c r="G76">
        <f t="shared" si="16"/>
        <v>1896474.8728448143</v>
      </c>
      <c r="H76">
        <f t="shared" si="14"/>
        <v>2184.9071773136748</v>
      </c>
      <c r="M76" s="4">
        <f>Input!J77</f>
        <v>21.323748857143073</v>
      </c>
      <c r="N76">
        <f t="shared" si="17"/>
        <v>21.042988571428786</v>
      </c>
      <c r="O76">
        <f t="shared" si="18"/>
        <v>0.74177122408142371</v>
      </c>
      <c r="P76">
        <f t="shared" si="19"/>
        <v>412.1394257842374</v>
      </c>
      <c r="Q76">
        <f t="shared" si="15"/>
        <v>235.8398367787494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2.9005565579275108</v>
      </c>
      <c r="D77" s="4">
        <f>Input!I78</f>
        <v>2850.4054511428571</v>
      </c>
      <c r="E77">
        <f t="shared" si="13"/>
        <v>2849.7035502857143</v>
      </c>
      <c r="F77">
        <f t="shared" si="20"/>
        <v>1451.7359033312644</v>
      </c>
      <c r="G77">
        <f t="shared" si="16"/>
        <v>1954313.5419313617</v>
      </c>
      <c r="H77">
        <f t="shared" si="14"/>
        <v>2128.4348191861477</v>
      </c>
      <c r="M77" s="4">
        <f>Input!J78</f>
        <v>21.450091000000157</v>
      </c>
      <c r="N77">
        <f t="shared" si="17"/>
        <v>21.16933071428587</v>
      </c>
      <c r="O77">
        <f t="shared" si="18"/>
        <v>0.60802758715820693</v>
      </c>
      <c r="P77">
        <f t="shared" si="19"/>
        <v>422.76718628562975</v>
      </c>
      <c r="Q77">
        <f t="shared" si="15"/>
        <v>231.97530689587646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2.9699318941262307</v>
      </c>
      <c r="D78" s="4">
        <f>Input!I79</f>
        <v>2872.768013285714</v>
      </c>
      <c r="E78">
        <f t="shared" si="13"/>
        <v>2872.0661124285712</v>
      </c>
      <c r="F78">
        <f t="shared" si="20"/>
        <v>1452.2319086746124</v>
      </c>
      <c r="G78">
        <f t="shared" si="16"/>
        <v>2015929.1661496379</v>
      </c>
      <c r="H78">
        <f t="shared" si="14"/>
        <v>2082.9144640725563</v>
      </c>
      <c r="M78" s="4">
        <f>Input!J79</f>
        <v>22.362562142856859</v>
      </c>
      <c r="N78">
        <f t="shared" si="17"/>
        <v>22.081801857142572</v>
      </c>
      <c r="O78">
        <f t="shared" si="18"/>
        <v>0.49600534334819307</v>
      </c>
      <c r="P78">
        <f t="shared" si="19"/>
        <v>465.94661113493754</v>
      </c>
      <c r="Q78">
        <f t="shared" si="15"/>
        <v>205.01269704473407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3.0393072303249511</v>
      </c>
      <c r="D79" s="4">
        <f>Input!I80</f>
        <v>2895.4674879999998</v>
      </c>
      <c r="E79">
        <f t="shared" si="13"/>
        <v>2894.7655871428569</v>
      </c>
      <c r="F79">
        <f t="shared" si="20"/>
        <v>1452.6345878714303</v>
      </c>
      <c r="G79">
        <f t="shared" si="16"/>
        <v>2079741.8190596034</v>
      </c>
      <c r="H79">
        <f t="shared" si="14"/>
        <v>2046.3208969111836</v>
      </c>
      <c r="M79" s="4">
        <f>Input!J80</f>
        <v>22.69947471428577</v>
      </c>
      <c r="N79">
        <f t="shared" si="17"/>
        <v>22.418714428571484</v>
      </c>
      <c r="O79">
        <f t="shared" si="18"/>
        <v>0.40267919681786923</v>
      </c>
      <c r="P79">
        <f t="shared" si="19"/>
        <v>484.70580732581647</v>
      </c>
      <c r="Q79">
        <f t="shared" si="15"/>
        <v>195.47820053267989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3.108682566523671</v>
      </c>
      <c r="D80" s="4">
        <f>Input!I81</f>
        <v>2918.7846352857146</v>
      </c>
      <c r="E80">
        <f t="shared" si="13"/>
        <v>2918.0827344285717</v>
      </c>
      <c r="F80">
        <f t="shared" si="20"/>
        <v>1452.9599311210654</v>
      </c>
      <c r="G80">
        <f t="shared" si="16"/>
        <v>2146584.8287716457</v>
      </c>
      <c r="H80">
        <f t="shared" si="14"/>
        <v>2016.9921094125746</v>
      </c>
      <c r="M80" s="4">
        <f>Input!J81</f>
        <v>23.317147285714782</v>
      </c>
      <c r="N80">
        <f t="shared" si="17"/>
        <v>23.036387000000495</v>
      </c>
      <c r="O80">
        <f t="shared" si="18"/>
        <v>0.32534324963513628</v>
      </c>
      <c r="P80">
        <f t="shared" si="19"/>
        <v>515.7915082310094</v>
      </c>
      <c r="Q80">
        <f t="shared" si="15"/>
        <v>178.58792479643051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3.1780579027223914</v>
      </c>
      <c r="D81" s="4">
        <f>Input!I82</f>
        <v>2941.0629692857142</v>
      </c>
      <c r="E81">
        <f t="shared" si="13"/>
        <v>2940.3610684285713</v>
      </c>
      <c r="F81">
        <f t="shared" si="20"/>
        <v>1453.2215289736807</v>
      </c>
      <c r="G81">
        <f t="shared" si="16"/>
        <v>2211584.009810104</v>
      </c>
      <c r="H81">
        <f t="shared" si="14"/>
        <v>1993.563334382849</v>
      </c>
      <c r="M81" s="4">
        <f>Input!J82</f>
        <v>22.278333999999631</v>
      </c>
      <c r="N81">
        <f t="shared" si="17"/>
        <v>21.997573714285345</v>
      </c>
      <c r="O81">
        <f t="shared" si="18"/>
        <v>0.26159785261531754</v>
      </c>
      <c r="P81">
        <f t="shared" si="19"/>
        <v>472.45264665910207</v>
      </c>
      <c r="Q81">
        <f t="shared" si="15"/>
        <v>207.43179307299351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3.2474332389211114</v>
      </c>
      <c r="D82" s="4">
        <f>Input!I83</f>
        <v>2963.2289991428579</v>
      </c>
      <c r="E82">
        <f t="shared" si="13"/>
        <v>2962.5270982857151</v>
      </c>
      <c r="F82">
        <f t="shared" si="20"/>
        <v>1453.4308613082862</v>
      </c>
      <c r="G82">
        <f t="shared" si="16"/>
        <v>2277371.4524594359</v>
      </c>
      <c r="H82">
        <f t="shared" si="14"/>
        <v>1974.9140543167646</v>
      </c>
      <c r="M82" s="4">
        <f>Input!J83</f>
        <v>22.166029857143712</v>
      </c>
      <c r="N82">
        <f t="shared" si="17"/>
        <v>21.885269571429426</v>
      </c>
      <c r="O82">
        <f t="shared" si="18"/>
        <v>0.2093323346054432</v>
      </c>
      <c r="P82">
        <f t="shared" si="19"/>
        <v>469.84625509473256</v>
      </c>
      <c r="Q82">
        <f t="shared" si="15"/>
        <v>210.67932446620313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3.3168085751198313</v>
      </c>
      <c r="D83" s="4">
        <f>Input!I84</f>
        <v>2985.3388768571431</v>
      </c>
      <c r="E83">
        <f t="shared" si="13"/>
        <v>2984.6369760000002</v>
      </c>
      <c r="F83">
        <f t="shared" si="20"/>
        <v>1453.5975661552709</v>
      </c>
      <c r="G83">
        <f t="shared" si="16"/>
        <v>2344081.674497697</v>
      </c>
      <c r="H83">
        <f t="shared" si="14"/>
        <v>1960.1251163185279</v>
      </c>
      <c r="M83" s="4">
        <f>Input!J84</f>
        <v>22.109877714285176</v>
      </c>
      <c r="N83">
        <f t="shared" si="17"/>
        <v>21.829117428570889</v>
      </c>
      <c r="O83">
        <f t="shared" si="18"/>
        <v>0.16670484698456356</v>
      </c>
      <c r="P83">
        <f t="shared" si="19"/>
        <v>469.26011885486946</v>
      </c>
      <c r="Q83">
        <f t="shared" si="15"/>
        <v>212.31255140980744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3.3861839113185517</v>
      </c>
      <c r="D84" s="4">
        <f>Input!I85</f>
        <v>3008.2489217142861</v>
      </c>
      <c r="E84">
        <f t="shared" si="13"/>
        <v>3007.5470208571433</v>
      </c>
      <c r="F84">
        <f t="shared" si="20"/>
        <v>1453.7296865630285</v>
      </c>
      <c r="G84">
        <f t="shared" si="16"/>
        <v>2414348.3083528685</v>
      </c>
      <c r="H84">
        <f t="shared" si="14"/>
        <v>1948.4437591532085</v>
      </c>
      <c r="M84" s="4">
        <f>Input!J85</f>
        <v>22.910044857143021</v>
      </c>
      <c r="N84">
        <f t="shared" si="17"/>
        <v>22.629284571428734</v>
      </c>
      <c r="O84">
        <f t="shared" si="18"/>
        <v>0.13212040775750394</v>
      </c>
      <c r="P84">
        <f t="shared" si="19"/>
        <v>506.12239540717297</v>
      </c>
      <c r="Q84">
        <f t="shared" si="15"/>
        <v>189.63442979021161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E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0.70190085714285722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2180285.1499760239</v>
      </c>
      <c r="H3" s="2" t="s">
        <v>11</v>
      </c>
      <c r="I3" s="23">
        <f>SUM(F3:F167)</f>
        <v>218537913.01536101</v>
      </c>
      <c r="J3">
        <f>1-(I3/I5)</f>
        <v>-0.55101260398064222</v>
      </c>
      <c r="L3">
        <f>Input!J4</f>
        <v>0.2807602857142858</v>
      </c>
      <c r="M3">
        <f>L3-$L$3</f>
        <v>0</v>
      </c>
      <c r="N3">
        <f>2*($X$3/PI())*($Z$3/(4*((B3-$Y$3)^2)+$Z$3*$Z$3))</f>
        <v>3.355923229338432</v>
      </c>
      <c r="O3">
        <f>(L3-N3)^2</f>
        <v>9.4566271298391236</v>
      </c>
      <c r="P3">
        <f>(N3-$Q$4)^2</f>
        <v>1121.9091982912212</v>
      </c>
      <c r="Q3" s="1" t="s">
        <v>11</v>
      </c>
      <c r="R3" s="23">
        <f>SUM(O3:O167)</f>
        <v>133550.74171894256</v>
      </c>
      <c r="S3" s="5">
        <f>1-(R3/R5)</f>
        <v>-0.56868959109805051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1.1230414285714285</v>
      </c>
      <c r="D4">
        <f t="shared" ref="D4:D67" si="1">C4-$C$3</f>
        <v>0.42114057142857131</v>
      </c>
      <c r="E4">
        <f>N4+E3</f>
        <v>6.7323852669011481</v>
      </c>
      <c r="F4">
        <f t="shared" ref="F4:F67" si="2">(D4-E4)^2</f>
        <v>39.83180960613074</v>
      </c>
      <c r="G4">
        <f t="shared" ref="G4:G67" si="3">(E4-$H$4)^2</f>
        <v>2170325.3254932608</v>
      </c>
      <c r="H4">
        <f>AVERAGE(C3:C167)</f>
        <v>1479.9347900617281</v>
      </c>
      <c r="I4" t="s">
        <v>5</v>
      </c>
      <c r="J4" t="s">
        <v>6</v>
      </c>
      <c r="L4">
        <f>Input!J5</f>
        <v>0.42114057142857131</v>
      </c>
      <c r="M4">
        <f t="shared" ref="M4:M67" si="4">L4-$L$3</f>
        <v>0.14038028571428551</v>
      </c>
      <c r="N4">
        <f t="shared" ref="N4:N67" si="5">2*($X$3/PI())*($Z$3/(4*((B4-$Y$3)^2)+$Z$3*$Z$3))</f>
        <v>3.3764620375627161</v>
      </c>
      <c r="O4">
        <f t="shared" ref="O4:O67" si="6">(L4-N4)^2</f>
        <v>8.7339249681932714</v>
      </c>
      <c r="P4">
        <f t="shared" ref="P4:P67" si="7">(N4-$Q$4)^2</f>
        <v>1120.5337289438053</v>
      </c>
      <c r="Q4">
        <f>AVERAGE(L3:L167)</f>
        <v>36.850836250440921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1.5161060000000002</v>
      </c>
      <c r="D5">
        <f t="shared" si="1"/>
        <v>0.81420514285714296</v>
      </c>
      <c r="E5">
        <f t="shared" ref="E5:E68" si="8">N5+E4</f>
        <v>10.129575096297357</v>
      </c>
      <c r="F5">
        <f t="shared" si="2"/>
        <v>86.776117369456742</v>
      </c>
      <c r="G5">
        <f t="shared" si="3"/>
        <v>2160327.3699395759</v>
      </c>
      <c r="I5">
        <f>SUM(G3:G167)</f>
        <v>140900152.87721577</v>
      </c>
      <c r="J5" s="5">
        <f>1-((1-J3)*(V3-1)/(V3-1-1))</f>
        <v>-0.57064567491710605</v>
      </c>
      <c r="L5">
        <f>Input!J6</f>
        <v>0.39306457142857165</v>
      </c>
      <c r="M5">
        <f t="shared" si="4"/>
        <v>0.11230428571428586</v>
      </c>
      <c r="N5">
        <f t="shared" si="5"/>
        <v>3.3971898293962086</v>
      </c>
      <c r="O5">
        <f t="shared" si="6"/>
        <v>9.0247685655591194</v>
      </c>
      <c r="P5">
        <f t="shared" si="7"/>
        <v>1119.1464588642775</v>
      </c>
      <c r="R5">
        <f>SUM(P3:P167)</f>
        <v>85135.225271342424</v>
      </c>
      <c r="S5" s="5">
        <f>1-((1-S3)*(V3-1)/(V3-1-1))</f>
        <v>-0.58854642136511437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2.0635887142857143</v>
      </c>
      <c r="D6">
        <f t="shared" si="1"/>
        <v>1.361687857142857</v>
      </c>
      <c r="E6">
        <f t="shared" si="8"/>
        <v>13.547684024977171</v>
      </c>
      <c r="F6">
        <f t="shared" si="2"/>
        <v>148.4985026024726</v>
      </c>
      <c r="G6">
        <f t="shared" si="3"/>
        <v>2150291.1447508377</v>
      </c>
      <c r="L6">
        <f>Input!J7</f>
        <v>0.54748271428571416</v>
      </c>
      <c r="M6">
        <f t="shared" si="4"/>
        <v>0.26672242857142836</v>
      </c>
      <c r="N6">
        <f t="shared" si="5"/>
        <v>3.4181089286798145</v>
      </c>
      <c r="O6">
        <f t="shared" si="6"/>
        <v>8.240494862766603</v>
      </c>
      <c r="P6">
        <f t="shared" si="7"/>
        <v>1117.7472561712316</v>
      </c>
      <c r="V6" s="19" t="s">
        <v>17</v>
      </c>
      <c r="W6" s="20">
        <f>SQRT((S5-J5)^2)</f>
        <v>1.790074644800832E-2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2.8216415714285716</v>
      </c>
      <c r="D7">
        <f t="shared" si="1"/>
        <v>2.1197407142857143</v>
      </c>
      <c r="E7">
        <f t="shared" si="8"/>
        <v>16.986905720032446</v>
      </c>
      <c r="F7">
        <f t="shared" si="2"/>
        <v>221.03259530810018</v>
      </c>
      <c r="G7">
        <f t="shared" si="3"/>
        <v>2140216.5122998436</v>
      </c>
      <c r="L7">
        <f>Input!J8</f>
        <v>0.75805285714285731</v>
      </c>
      <c r="M7">
        <f t="shared" si="4"/>
        <v>0.47729257142857151</v>
      </c>
      <c r="N7">
        <f t="shared" si="5"/>
        <v>3.439221695055275</v>
      </c>
      <c r="O7">
        <f t="shared" si="6"/>
        <v>7.1886663373926245</v>
      </c>
      <c r="P7">
        <f t="shared" si="7"/>
        <v>1116.3359871976579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3.5375804285714283</v>
      </c>
      <c r="D8">
        <f t="shared" si="1"/>
        <v>2.835679571428571</v>
      </c>
      <c r="E8">
        <f t="shared" si="8"/>
        <v>20.447436244660977</v>
      </c>
      <c r="F8">
        <f t="shared" si="2"/>
        <v>310.1739731171462</v>
      </c>
      <c r="G8">
        <f t="shared" si="3"/>
        <v>2130103.3359519448</v>
      </c>
      <c r="L8">
        <f>Input!J9</f>
        <v>0.71593885714285666</v>
      </c>
      <c r="M8">
        <f t="shared" si="4"/>
        <v>0.43517857142857086</v>
      </c>
      <c r="N8">
        <f t="shared" si="5"/>
        <v>3.4605305246285298</v>
      </c>
      <c r="O8">
        <f t="shared" si="6"/>
        <v>7.5327834212317883</v>
      </c>
      <c r="P8">
        <f t="shared" si="7"/>
        <v>1114.9125164632196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4.9273441428571436</v>
      </c>
      <c r="D9">
        <f t="shared" si="1"/>
        <v>4.2254432857142863</v>
      </c>
      <c r="E9">
        <f t="shared" si="8"/>
        <v>23.929474095308443</v>
      </c>
      <c r="F9">
        <f t="shared" si="2"/>
        <v>388.24883014543582</v>
      </c>
      <c r="G9">
        <f t="shared" si="3"/>
        <v>2119951.4801224736</v>
      </c>
      <c r="L9">
        <f>Input!J10</f>
        <v>1.3897637142857153</v>
      </c>
      <c r="M9">
        <f t="shared" si="4"/>
        <v>1.1090034285714294</v>
      </c>
      <c r="N9">
        <f t="shared" si="5"/>
        <v>3.4820378506474663</v>
      </c>
      <c r="O9">
        <f t="shared" si="6"/>
        <v>4.3776110616883113</v>
      </c>
      <c r="P9">
        <f t="shared" si="7"/>
        <v>1113.4767066460583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7.0190088571428575</v>
      </c>
      <c r="D10">
        <f t="shared" si="1"/>
        <v>6.3171080000000002</v>
      </c>
      <c r="E10">
        <f t="shared" si="8"/>
        <v>27.433220239502827</v>
      </c>
      <c r="F10">
        <f t="shared" si="2"/>
        <v>445.89019611128106</v>
      </c>
      <c r="G10">
        <f t="shared" si="3"/>
        <v>2109760.8103360287</v>
      </c>
      <c r="L10">
        <f>Input!J11</f>
        <v>2.0916647142857139</v>
      </c>
      <c r="M10">
        <f t="shared" si="4"/>
        <v>1.810904428571428</v>
      </c>
      <c r="N10">
        <f t="shared" si="5"/>
        <v>3.5037461441943845</v>
      </c>
      <c r="O10">
        <f t="shared" si="6"/>
        <v>1.9939739646929158</v>
      </c>
      <c r="P10">
        <f t="shared" si="7"/>
        <v>1112.0284185541254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10.037182571428572</v>
      </c>
      <c r="D11">
        <f t="shared" si="1"/>
        <v>9.3352817142857152</v>
      </c>
      <c r="E11">
        <f t="shared" si="8"/>
        <v>30.958878154396398</v>
      </c>
      <c r="F11">
        <f t="shared" si="2"/>
        <v>467.57992300476735</v>
      </c>
      <c r="G11">
        <f t="shared" si="3"/>
        <v>2099531.1932876837</v>
      </c>
      <c r="L11">
        <f>Input!J12</f>
        <v>3.0181737142857141</v>
      </c>
      <c r="M11">
        <f t="shared" si="4"/>
        <v>2.7374134285714282</v>
      </c>
      <c r="N11">
        <f t="shared" si="5"/>
        <v>3.5256579148935727</v>
      </c>
      <c r="O11">
        <f t="shared" si="6"/>
        <v>0.25754021386659726</v>
      </c>
      <c r="P11">
        <f t="shared" si="7"/>
        <v>1110.5675110960344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14.262625857142856</v>
      </c>
      <c r="D12">
        <f t="shared" si="1"/>
        <v>13.560725</v>
      </c>
      <c r="E12">
        <f t="shared" si="8"/>
        <v>34.506653866030746</v>
      </c>
      <c r="F12">
        <f t="shared" si="2"/>
        <v>438.73193606082015</v>
      </c>
      <c r="G12">
        <f t="shared" si="3"/>
        <v>2089262.4969061674</v>
      </c>
      <c r="L12">
        <f>Input!J13</f>
        <v>4.2254432857142845</v>
      </c>
      <c r="M12">
        <f t="shared" si="4"/>
        <v>3.9446829999999986</v>
      </c>
      <c r="N12">
        <f t="shared" si="5"/>
        <v>3.5477757116343445</v>
      </c>
      <c r="O12">
        <f t="shared" si="6"/>
        <v>0.45923334095939106</v>
      </c>
      <c r="P12">
        <f t="shared" si="7"/>
        <v>1109.0938412514158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19.976099000000001</v>
      </c>
      <c r="D13">
        <f t="shared" si="1"/>
        <v>19.274198142857145</v>
      </c>
      <c r="E13">
        <f t="shared" si="8"/>
        <v>38.076755989340697</v>
      </c>
      <c r="F13">
        <f t="shared" si="2"/>
        <v>353.53618157036016</v>
      </c>
      <c r="G13">
        <f t="shared" si="3"/>
        <v>2078954.5904190901</v>
      </c>
      <c r="L13">
        <f>Input!J14</f>
        <v>5.7134731428571452</v>
      </c>
      <c r="M13">
        <f t="shared" si="4"/>
        <v>5.4327128571428593</v>
      </c>
      <c r="N13">
        <f t="shared" si="5"/>
        <v>3.5701021233099479</v>
      </c>
      <c r="O13">
        <f t="shared" si="6"/>
        <v>4.5940393274347926</v>
      </c>
      <c r="P13">
        <f t="shared" si="7"/>
        <v>1107.6072640407799</v>
      </c>
      <c r="S13" t="s">
        <v>23</v>
      </c>
      <c r="T13">
        <f>_Ac*0.8413</f>
        <v>2481972.6727558118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25.436887857142857</v>
      </c>
      <c r="D14">
        <f t="shared" si="1"/>
        <v>24.734987</v>
      </c>
      <c r="E14">
        <f t="shared" si="8"/>
        <v>41.669395768913425</v>
      </c>
      <c r="F14">
        <f t="shared" si="2"/>
        <v>286.77420035265192</v>
      </c>
      <c r="G14">
        <f t="shared" si="3"/>
        <v>2068607.3444202661</v>
      </c>
      <c r="L14">
        <f>Input!J15</f>
        <v>5.4607888571428553</v>
      </c>
      <c r="M14">
        <f t="shared" si="4"/>
        <v>5.1800285714285694</v>
      </c>
      <c r="N14">
        <f t="shared" si="5"/>
        <v>3.5926397795727274</v>
      </c>
      <c r="O14">
        <f t="shared" si="6"/>
        <v>3.48998097602612</v>
      </c>
      <c r="P14">
        <f t="shared" si="7"/>
        <v>1106.1076324948694</v>
      </c>
      <c r="S14" t="s">
        <v>24</v>
      </c>
      <c r="T14">
        <f>_Ac*0.9772</f>
        <v>2882899.9118233435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35.628488714285716</v>
      </c>
      <c r="D15">
        <f t="shared" si="1"/>
        <v>34.926587857142856</v>
      </c>
      <c r="E15">
        <f t="shared" si="8"/>
        <v>45.284787120519383</v>
      </c>
      <c r="F15">
        <f t="shared" si="2"/>
        <v>107.29229197981402</v>
      </c>
      <c r="G15">
        <f t="shared" si="3"/>
        <v>2058220.6309392101</v>
      </c>
      <c r="L15">
        <f>Input!J16</f>
        <v>10.191600857142859</v>
      </c>
      <c r="M15">
        <f t="shared" si="4"/>
        <v>9.9108405714285741</v>
      </c>
      <c r="N15">
        <f t="shared" si="5"/>
        <v>3.6153913516059548</v>
      </c>
      <c r="O15">
        <f t="shared" si="6"/>
        <v>43.246531460713932</v>
      </c>
      <c r="P15">
        <f t="shared" si="7"/>
        <v>1104.594797623495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48.37500871428572</v>
      </c>
      <c r="D16">
        <f t="shared" si="1"/>
        <v>47.67310785714286</v>
      </c>
      <c r="E16">
        <f t="shared" si="8"/>
        <v>48.923146673432143</v>
      </c>
      <c r="F16">
        <f t="shared" si="2"/>
        <v>1.5625970422299125</v>
      </c>
      <c r="G16">
        <f t="shared" si="3"/>
        <v>2047794.3235128713</v>
      </c>
      <c r="L16">
        <f>Input!J17</f>
        <v>12.746520000000004</v>
      </c>
      <c r="M16">
        <f t="shared" si="4"/>
        <v>12.465759714285719</v>
      </c>
      <c r="N16">
        <f t="shared" si="5"/>
        <v>3.6383595529127599</v>
      </c>
      <c r="O16">
        <f t="shared" si="6"/>
        <v>82.958586729884502</v>
      </c>
      <c r="P16">
        <f t="shared" si="7"/>
        <v>1103.0686083838511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63.971246285714294</v>
      </c>
      <c r="D17">
        <f t="shared" si="1"/>
        <v>63.269345428571434</v>
      </c>
      <c r="E17">
        <f t="shared" si="8"/>
        <v>52.584693813554722</v>
      </c>
      <c r="F17">
        <f t="shared" si="2"/>
        <v>114.16178013427923</v>
      </c>
      <c r="G17">
        <f t="shared" si="3"/>
        <v>2037328.2972596702</v>
      </c>
      <c r="L17">
        <f>Input!J18</f>
        <v>15.596237571428574</v>
      </c>
      <c r="M17">
        <f t="shared" si="4"/>
        <v>15.315477285714289</v>
      </c>
      <c r="N17">
        <f t="shared" si="5"/>
        <v>3.661547140122579</v>
      </c>
      <c r="O17">
        <f t="shared" si="6"/>
        <v>142.43683569110689</v>
      </c>
      <c r="P17">
        <f t="shared" si="7"/>
        <v>1101.5289116482957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82.992760285714283</v>
      </c>
      <c r="D18">
        <f t="shared" si="1"/>
        <v>82.290859428571423</v>
      </c>
      <c r="E18">
        <f t="shared" si="8"/>
        <v>56.269650727370298</v>
      </c>
      <c r="F18">
        <f t="shared" si="2"/>
        <v>677.10330227146517</v>
      </c>
      <c r="G18">
        <f t="shared" si="3"/>
        <v>2026822.4289559161</v>
      </c>
      <c r="L18">
        <f>Input!J19</f>
        <v>19.021513999999989</v>
      </c>
      <c r="M18">
        <f t="shared" si="4"/>
        <v>18.740753714285702</v>
      </c>
      <c r="N18">
        <f t="shared" si="5"/>
        <v>3.6849569138155736</v>
      </c>
      <c r="O18">
        <f t="shared" si="6"/>
        <v>235.2099832577934</v>
      </c>
      <c r="P18">
        <f t="shared" si="7"/>
        <v>1099.975552171592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107.26449285714286</v>
      </c>
      <c r="D19">
        <f t="shared" si="1"/>
        <v>106.562592</v>
      </c>
      <c r="E19">
        <f t="shared" si="8"/>
        <v>59.978242446735777</v>
      </c>
      <c r="F19">
        <f t="shared" si="2"/>
        <v>2170.1016233007081</v>
      </c>
      <c r="G19">
        <f t="shared" si="3"/>
        <v>2016276.597114688</v>
      </c>
      <c r="L19">
        <f>Input!J20</f>
        <v>24.271732571428572</v>
      </c>
      <c r="M19">
        <f t="shared" si="4"/>
        <v>23.990972285714285</v>
      </c>
      <c r="N19">
        <f t="shared" si="5"/>
        <v>3.7085917193654825</v>
      </c>
      <c r="O19">
        <f t="shared" si="6"/>
        <v>422.84276170178589</v>
      </c>
      <c r="P19">
        <f t="shared" si="7"/>
        <v>1098.4083725575999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134.13325871428569</v>
      </c>
      <c r="D20">
        <f t="shared" si="1"/>
        <v>133.43135785714284</v>
      </c>
      <c r="E20">
        <f t="shared" si="8"/>
        <v>63.710696894537151</v>
      </c>
      <c r="F20">
        <f t="shared" si="2"/>
        <v>4860.9705650626092</v>
      </c>
      <c r="G20">
        <f t="shared" si="3"/>
        <v>2005690.6820672322</v>
      </c>
      <c r="L20">
        <f>Input!J21</f>
        <v>26.868765857142833</v>
      </c>
      <c r="M20">
        <f t="shared" si="4"/>
        <v>26.588005571428546</v>
      </c>
      <c r="N20">
        <f t="shared" si="5"/>
        <v>3.7324544478013766</v>
      </c>
      <c r="O20">
        <f t="shared" si="6"/>
        <v>535.28890563002358</v>
      </c>
      <c r="P20">
        <f t="shared" si="7"/>
        <v>1096.8272132254062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169.88808985714286</v>
      </c>
      <c r="D21">
        <f t="shared" si="1"/>
        <v>169.18618900000001</v>
      </c>
      <c r="E21">
        <f t="shared" si="8"/>
        <v>67.467244931225949</v>
      </c>
      <c r="F21">
        <f t="shared" si="2"/>
        <v>10346.743582466386</v>
      </c>
      <c r="G21">
        <f t="shared" si="3"/>
        <v>1995064.5660469874</v>
      </c>
      <c r="L21">
        <f>Input!J22</f>
        <v>35.754831142857171</v>
      </c>
      <c r="M21">
        <f t="shared" si="4"/>
        <v>35.474070857142884</v>
      </c>
      <c r="N21">
        <f t="shared" si="5"/>
        <v>3.7565480366887933</v>
      </c>
      <c r="O21">
        <f t="shared" si="6"/>
        <v>1023.8901217425005</v>
      </c>
      <c r="P21">
        <f t="shared" si="7"/>
        <v>1095.231912374893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208.61898057142858</v>
      </c>
      <c r="D22">
        <f t="shared" si="1"/>
        <v>207.91707971428573</v>
      </c>
      <c r="E22">
        <f t="shared" si="8"/>
        <v>71.248120402256717</v>
      </c>
      <c r="F22">
        <f t="shared" si="2"/>
        <v>18678.404439433041</v>
      </c>
      <c r="G22">
        <f t="shared" si="3"/>
        <v>1984398.1332762926</v>
      </c>
      <c r="L22">
        <f>Input!J23</f>
        <v>38.730890714285721</v>
      </c>
      <c r="M22">
        <f t="shared" si="4"/>
        <v>38.450130428571434</v>
      </c>
      <c r="N22">
        <f t="shared" si="5"/>
        <v>3.780875471030765</v>
      </c>
      <c r="O22">
        <f t="shared" si="6"/>
        <v>1221.5035655037536</v>
      </c>
      <c r="P22">
        <f t="shared" si="7"/>
        <v>1093.6223059517258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254.21446199999997</v>
      </c>
      <c r="D23">
        <f t="shared" si="1"/>
        <v>253.51256114285712</v>
      </c>
      <c r="E23">
        <f t="shared" si="8"/>
        <v>75.053560186445964</v>
      </c>
      <c r="F23">
        <f t="shared" si="2"/>
        <v>31847.615022360358</v>
      </c>
      <c r="G23">
        <f t="shared" si="3"/>
        <v>1973691.2700558852</v>
      </c>
      <c r="L23">
        <f>Input!J24</f>
        <v>45.595481428571389</v>
      </c>
      <c r="M23">
        <f t="shared" si="4"/>
        <v>45.314721142857103</v>
      </c>
      <c r="N23">
        <f t="shared" si="5"/>
        <v>3.8054397841892471</v>
      </c>
      <c r="O23">
        <f t="shared" si="6"/>
        <v>1746.4075806391938</v>
      </c>
      <c r="P23">
        <f t="shared" si="7"/>
        <v>1091.9982276117587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308.82235085714285</v>
      </c>
      <c r="D24">
        <f t="shared" si="1"/>
        <v>308.12045000000001</v>
      </c>
      <c r="E24">
        <f t="shared" si="8"/>
        <v>78.883804245273438</v>
      </c>
      <c r="F24">
        <f t="shared" si="2"/>
        <v>52549.439756877997</v>
      </c>
      <c r="G24">
        <f t="shared" si="3"/>
        <v>1962943.8648572592</v>
      </c>
      <c r="L24">
        <f>Input!J25</f>
        <v>54.607888857142882</v>
      </c>
      <c r="M24">
        <f t="shared" si="4"/>
        <v>54.327128571428595</v>
      </c>
      <c r="N24">
        <f t="shared" si="5"/>
        <v>3.8302440588274718</v>
      </c>
      <c r="O24">
        <f t="shared" si="6"/>
        <v>2578.3692112638878</v>
      </c>
      <c r="P24">
        <f t="shared" si="7"/>
        <v>1090.3595086848429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370.05618400000003</v>
      </c>
      <c r="D25">
        <f t="shared" si="1"/>
        <v>369.35428314285718</v>
      </c>
      <c r="E25">
        <f t="shared" si="8"/>
        <v>82.739095673147219</v>
      </c>
      <c r="F25">
        <f t="shared" si="2"/>
        <v>82148.265688296975</v>
      </c>
      <c r="G25">
        <f t="shared" si="3"/>
        <v>1952155.8084179889</v>
      </c>
      <c r="L25">
        <f>Input!J26</f>
        <v>61.233833142857179</v>
      </c>
      <c r="M25">
        <f t="shared" si="4"/>
        <v>60.953072857142892</v>
      </c>
      <c r="N25">
        <f t="shared" si="5"/>
        <v>3.8552914278737824</v>
      </c>
      <c r="O25">
        <f t="shared" si="6"/>
        <v>3292.2970493380899</v>
      </c>
      <c r="P25">
        <f t="shared" si="7"/>
        <v>1088.7059781380372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431.09348485714281</v>
      </c>
      <c r="D26">
        <f t="shared" si="1"/>
        <v>430.39158399999997</v>
      </c>
      <c r="E26">
        <f t="shared" si="8"/>
        <v>86.619680748654716</v>
      </c>
      <c r="F26">
        <f t="shared" si="2"/>
        <v>118179.12146505227</v>
      </c>
      <c r="G26">
        <f t="shared" si="3"/>
        <v>1941326.9938401019</v>
      </c>
      <c r="L26">
        <f>Input!J27</f>
        <v>61.037300857142782</v>
      </c>
      <c r="M26">
        <f t="shared" si="4"/>
        <v>60.756540571428495</v>
      </c>
      <c r="N26">
        <f t="shared" si="5"/>
        <v>3.8805850755074958</v>
      </c>
      <c r="O26">
        <f t="shared" si="6"/>
        <v>3266.8901589426359</v>
      </c>
      <c r="P26">
        <f t="shared" si="7"/>
        <v>1087.0374625381987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502.42065271428572</v>
      </c>
      <c r="D27">
        <f t="shared" si="1"/>
        <v>501.71875185714288</v>
      </c>
      <c r="E27">
        <f t="shared" si="8"/>
        <v>90.525808986822099</v>
      </c>
      <c r="F27">
        <f t="shared" si="2"/>
        <v>169079.63626635491</v>
      </c>
      <c r="G27">
        <f t="shared" si="3"/>
        <v>1930457.3166916086</v>
      </c>
      <c r="L27">
        <f>Input!J28</f>
        <v>71.327167857142911</v>
      </c>
      <c r="M27">
        <f t="shared" si="4"/>
        <v>71.046407571428631</v>
      </c>
      <c r="N27">
        <f t="shared" si="5"/>
        <v>3.9061282381673883</v>
      </c>
      <c r="O27">
        <f t="shared" si="6"/>
        <v>4545.5965833034679</v>
      </c>
      <c r="P27">
        <f t="shared" si="7"/>
        <v>1085.3537860139597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576.20447357142859</v>
      </c>
      <c r="D28">
        <f t="shared" si="1"/>
        <v>575.50257271428575</v>
      </c>
      <c r="E28">
        <f t="shared" si="8"/>
        <v>94.45773319240547</v>
      </c>
      <c r="F28">
        <f t="shared" si="2"/>
        <v>231404.13763063154</v>
      </c>
      <c r="G28">
        <f t="shared" si="3"/>
        <v>1919546.6751112805</v>
      </c>
      <c r="L28">
        <f>Input!J29</f>
        <v>73.783820857142871</v>
      </c>
      <c r="M28">
        <f t="shared" si="4"/>
        <v>73.503060571428591</v>
      </c>
      <c r="N28">
        <f t="shared" si="5"/>
        <v>3.9319242055833721</v>
      </c>
      <c r="O28">
        <f t="shared" si="6"/>
        <v>4879.287465820149</v>
      </c>
      <c r="P28">
        <f t="shared" si="7"/>
        <v>1083.6547702170674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653.27319071428576</v>
      </c>
      <c r="D29">
        <f t="shared" si="1"/>
        <v>652.57128985714292</v>
      </c>
      <c r="E29">
        <f t="shared" si="8"/>
        <v>98.415709514237477</v>
      </c>
      <c r="F29">
        <f t="shared" si="2"/>
        <v>307088.40722518228</v>
      </c>
      <c r="G29">
        <f t="shared" si="3"/>
        <v>1908594.9699167837</v>
      </c>
      <c r="L29">
        <f>Input!J30</f>
        <v>77.068717142857167</v>
      </c>
      <c r="M29">
        <f t="shared" si="4"/>
        <v>76.787956857142888</v>
      </c>
      <c r="N29">
        <f t="shared" si="5"/>
        <v>3.9579763218320041</v>
      </c>
      <c r="O29">
        <f t="shared" si="6"/>
        <v>5345.1804233991152</v>
      </c>
      <c r="P29">
        <f t="shared" si="7"/>
        <v>1081.9402342830861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732.13877400000001</v>
      </c>
      <c r="D30">
        <f t="shared" si="1"/>
        <v>731.43687314285717</v>
      </c>
      <c r="E30">
        <f t="shared" si="8"/>
        <v>102.39999750065391</v>
      </c>
      <c r="F30">
        <f t="shared" si="2"/>
        <v>395687.39091770473</v>
      </c>
      <c r="G30">
        <f t="shared" si="3"/>
        <v>1897602.1047162819</v>
      </c>
      <c r="L30">
        <f>Input!J31</f>
        <v>78.865583285714251</v>
      </c>
      <c r="M30">
        <f t="shared" si="4"/>
        <v>78.584822999999972</v>
      </c>
      <c r="N30">
        <f t="shared" si="5"/>
        <v>3.9842879864164389</v>
      </c>
      <c r="O30">
        <f t="shared" si="6"/>
        <v>5607.2083857006419</v>
      </c>
      <c r="P30">
        <f t="shared" si="7"/>
        <v>1080.2099947914505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807.29832057142869</v>
      </c>
      <c r="D31">
        <f t="shared" si="1"/>
        <v>806.59641971428584</v>
      </c>
      <c r="E31">
        <f t="shared" si="8"/>
        <v>106.41086015602538</v>
      </c>
      <c r="F31">
        <f t="shared" si="2"/>
        <v>490259.81781391433</v>
      </c>
      <c r="G31">
        <f t="shared" si="3"/>
        <v>1886567.9860236058</v>
      </c>
      <c r="L31">
        <f>Input!J32</f>
        <v>75.159546571428677</v>
      </c>
      <c r="M31">
        <f t="shared" si="4"/>
        <v>74.878786285714398</v>
      </c>
      <c r="N31">
        <f t="shared" si="5"/>
        <v>4.0108626553714721</v>
      </c>
      <c r="O31">
        <f t="shared" si="6"/>
        <v>5062.1352229870181</v>
      </c>
      <c r="P31">
        <f t="shared" si="7"/>
        <v>1078.4638657248588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881.92442242857157</v>
      </c>
      <c r="D32">
        <f t="shared" si="1"/>
        <v>881.22252157142873</v>
      </c>
      <c r="E32">
        <f t="shared" si="8"/>
        <v>110.44856399841974</v>
      </c>
      <c r="F32">
        <f t="shared" si="2"/>
        <v>594092.49367275857</v>
      </c>
      <c r="G32">
        <f t="shared" si="3"/>
        <v>1875492.5233771228</v>
      </c>
      <c r="L32">
        <f>Input!J33</f>
        <v>74.626101857142885</v>
      </c>
      <c r="M32">
        <f t="shared" si="4"/>
        <v>74.345341571428605</v>
      </c>
      <c r="N32">
        <f t="shared" si="5"/>
        <v>4.0377038423943583</v>
      </c>
      <c r="O32">
        <f t="shared" si="6"/>
        <v>4982.7219342885528</v>
      </c>
      <c r="P32">
        <f t="shared" si="7"/>
        <v>1076.7016584279957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956.63475242857135</v>
      </c>
      <c r="D33">
        <f t="shared" si="1"/>
        <v>955.9328515714285</v>
      </c>
      <c r="E33">
        <f t="shared" si="8"/>
        <v>114.51337911842182</v>
      </c>
      <c r="F33">
        <f t="shared" si="2"/>
        <v>707986.72862309602</v>
      </c>
      <c r="G33">
        <f t="shared" si="3"/>
        <v>1864375.6294624091</v>
      </c>
      <c r="L33">
        <f>Input!J34</f>
        <v>74.710329999999772</v>
      </c>
      <c r="M33">
        <f t="shared" si="4"/>
        <v>74.429569714285492</v>
      </c>
      <c r="N33">
        <f t="shared" si="5"/>
        <v>4.0648151200020743</v>
      </c>
      <c r="O33">
        <f t="shared" si="6"/>
        <v>4990.7887726599756</v>
      </c>
      <c r="P33">
        <f t="shared" si="7"/>
        <v>1074.9231815655826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1026.8108027142857</v>
      </c>
      <c r="D34">
        <f t="shared" si="1"/>
        <v>1026.1089018571429</v>
      </c>
      <c r="E34">
        <f t="shared" si="8"/>
        <v>118.60557923913757</v>
      </c>
      <c r="F34">
        <f t="shared" si="2"/>
        <v>823562.28056271945</v>
      </c>
      <c r="G34">
        <f t="shared" si="3"/>
        <v>1853217.2202388572</v>
      </c>
      <c r="L34">
        <f>Input!J35</f>
        <v>70.176050285714382</v>
      </c>
      <c r="M34">
        <f t="shared" si="4"/>
        <v>69.895290000000102</v>
      </c>
      <c r="N34">
        <f t="shared" si="5"/>
        <v>4.0922001207157495</v>
      </c>
      <c r="O34">
        <f t="shared" si="6"/>
        <v>4367.0752526299902</v>
      </c>
      <c r="P34">
        <f t="shared" si="7"/>
        <v>1073.1282410797351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1095.4567091428569</v>
      </c>
      <c r="D35">
        <f t="shared" si="1"/>
        <v>1094.754808285714</v>
      </c>
      <c r="E35">
        <f t="shared" si="8"/>
        <v>122.72544177741055</v>
      </c>
      <c r="F35">
        <f t="shared" si="2"/>
        <v>944841.08935453382</v>
      </c>
      <c r="G35">
        <f t="shared" si="3"/>
        <v>1842017.2150703417</v>
      </c>
      <c r="L35">
        <f>Input!J36</f>
        <v>68.645906428571152</v>
      </c>
      <c r="M35">
        <f t="shared" si="4"/>
        <v>68.365146142856872</v>
      </c>
      <c r="N35">
        <f t="shared" si="5"/>
        <v>4.1198625382729857</v>
      </c>
      <c r="O35">
        <f t="shared" si="6"/>
        <v>4163.6103401326855</v>
      </c>
      <c r="P35">
        <f t="shared" si="7"/>
        <v>1071.3166401466285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1164.5518321428572</v>
      </c>
      <c r="D36">
        <f t="shared" si="1"/>
        <v>1163.8499312857143</v>
      </c>
      <c r="E36">
        <f t="shared" si="8"/>
        <v>126.87324790627937</v>
      </c>
      <c r="F36">
        <f t="shared" si="2"/>
        <v>1075320.6418726128</v>
      </c>
      <c r="G36">
        <f t="shared" si="3"/>
        <v>1830775.5368600811</v>
      </c>
      <c r="L36">
        <f>Input!J37</f>
        <v>69.095123000000285</v>
      </c>
      <c r="M36">
        <f t="shared" si="4"/>
        <v>68.814362714286005</v>
      </c>
      <c r="N36">
        <f t="shared" si="5"/>
        <v>4.1478061288688242</v>
      </c>
      <c r="O36">
        <f t="shared" si="6"/>
        <v>4218.1539687591576</v>
      </c>
      <c r="P36">
        <f t="shared" si="7"/>
        <v>1069.4881791324519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1242.9681988571429</v>
      </c>
      <c r="D37">
        <f t="shared" si="1"/>
        <v>1242.266298</v>
      </c>
      <c r="E37">
        <f t="shared" si="8"/>
        <v>131.04928261870552</v>
      </c>
      <c r="F37">
        <f t="shared" si="2"/>
        <v>1234803.2552729121</v>
      </c>
      <c r="G37">
        <f t="shared" si="3"/>
        <v>1819492.1121898205</v>
      </c>
      <c r="L37">
        <f>Input!J38</f>
        <v>78.416366714285687</v>
      </c>
      <c r="M37">
        <f t="shared" si="4"/>
        <v>78.135606428571407</v>
      </c>
      <c r="N37">
        <f t="shared" si="5"/>
        <v>4.1760347124261319</v>
      </c>
      <c r="O37">
        <f t="shared" si="6"/>
        <v>5511.6268957463326</v>
      </c>
      <c r="P37">
        <f t="shared" si="7"/>
        <v>1067.6426555486537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1319.6578894285715</v>
      </c>
      <c r="D38">
        <f t="shared" si="1"/>
        <v>1318.9559885714286</v>
      </c>
      <c r="E38">
        <f t="shared" si="8"/>
        <v>135.25383479260171</v>
      </c>
      <c r="F38">
        <f t="shared" si="2"/>
        <v>1401150.7888606335</v>
      </c>
      <c r="G38">
        <f t="shared" si="3"/>
        <v>1808166.8714634902</v>
      </c>
      <c r="L38">
        <f>Input!J39</f>
        <v>76.689690571428628</v>
      </c>
      <c r="M38">
        <f t="shared" si="4"/>
        <v>76.408930285714348</v>
      </c>
      <c r="N38">
        <f t="shared" si="5"/>
        <v>4.2045521738962037</v>
      </c>
      <c r="O38">
        <f t="shared" si="6"/>
        <v>5254.0952885094293</v>
      </c>
      <c r="P38">
        <f t="shared" si="7"/>
        <v>1065.779864006457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1394.1576492857143</v>
      </c>
      <c r="D39">
        <f t="shared" si="1"/>
        <v>1393.4557484285715</v>
      </c>
      <c r="E39">
        <f t="shared" si="8"/>
        <v>139.48719725719212</v>
      </c>
      <c r="F39">
        <f t="shared" si="2"/>
        <v>1572437.1273268485</v>
      </c>
      <c r="G39">
        <f t="shared" si="3"/>
        <v>1796799.7490554752</v>
      </c>
      <c r="L39">
        <f>Input!J40</f>
        <v>74.499759857142863</v>
      </c>
      <c r="M39">
        <f t="shared" si="4"/>
        <v>74.218999571428583</v>
      </c>
      <c r="N39">
        <f t="shared" si="5"/>
        <v>4.2333624645904155</v>
      </c>
      <c r="O39">
        <f t="shared" si="6"/>
        <v>4937.3666025281018</v>
      </c>
      <c r="P39">
        <f t="shared" si="7"/>
        <v>1063.8995961706451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1467.2114932857144</v>
      </c>
      <c r="D40">
        <f t="shared" si="1"/>
        <v>1466.5095924285715</v>
      </c>
      <c r="E40">
        <f t="shared" si="8"/>
        <v>143.74966686073589</v>
      </c>
      <c r="F40">
        <f t="shared" si="2"/>
        <v>1749693.820688226</v>
      </c>
      <c r="G40">
        <f t="shared" si="3"/>
        <v>1785390.6834636505</v>
      </c>
      <c r="L40">
        <f>Input!J41</f>
        <v>73.053844000000026</v>
      </c>
      <c r="M40">
        <f t="shared" si="4"/>
        <v>72.773083714285747</v>
      </c>
      <c r="N40">
        <f t="shared" si="5"/>
        <v>4.2624696035437575</v>
      </c>
      <c r="O40">
        <f t="shared" si="6"/>
        <v>4732.2531913534185</v>
      </c>
      <c r="P40">
        <f t="shared" si="7"/>
        <v>1062.0016407125995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1537.4858098571428</v>
      </c>
      <c r="D41">
        <f t="shared" si="1"/>
        <v>1536.783909</v>
      </c>
      <c r="E41">
        <f t="shared" si="8"/>
        <v>148.04154453964705</v>
      </c>
      <c r="F41">
        <f t="shared" si="2"/>
        <v>1928605.3548469318</v>
      </c>
      <c r="G41">
        <f t="shared" si="3"/>
        <v>1773939.6174673426</v>
      </c>
      <c r="L41">
        <f>Input!J42</f>
        <v>70.274316571428471</v>
      </c>
      <c r="M41">
        <f t="shared" si="4"/>
        <v>69.993556285714192</v>
      </c>
      <c r="N41">
        <f t="shared" si="5"/>
        <v>4.2918776789111499</v>
      </c>
      <c r="O41">
        <f t="shared" si="6"/>
        <v>4353.6822422047826</v>
      </c>
      <c r="P41">
        <f t="shared" si="7"/>
        <v>1060.085783262592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1606.9739972857144</v>
      </c>
      <c r="D42">
        <f t="shared" si="1"/>
        <v>1606.2720964285716</v>
      </c>
      <c r="E42">
        <f t="shared" si="8"/>
        <v>152.36313538904446</v>
      </c>
      <c r="F42">
        <f t="shared" si="2"/>
        <v>2113851.2669910374</v>
      </c>
      <c r="G42">
        <f t="shared" si="3"/>
        <v>1762446.4982903674</v>
      </c>
      <c r="L42">
        <f>Input!J43</f>
        <v>69.488187428571564</v>
      </c>
      <c r="M42">
        <f t="shared" si="4"/>
        <v>69.207427142857284</v>
      </c>
      <c r="N42">
        <f t="shared" si="5"/>
        <v>4.3215908493974071</v>
      </c>
      <c r="O42">
        <f t="shared" si="6"/>
        <v>4246.6853097128323</v>
      </c>
      <c r="P42">
        <f t="shared" si="7"/>
        <v>1058.1518063613105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1675.5497135714286</v>
      </c>
      <c r="D43">
        <f t="shared" si="1"/>
        <v>1674.8478127142857</v>
      </c>
      <c r="E43">
        <f t="shared" si="8"/>
        <v>156.71474873476629</v>
      </c>
      <c r="F43">
        <f t="shared" si="2"/>
        <v>2304727.9999478436</v>
      </c>
      <c r="G43">
        <f t="shared" si="3"/>
        <v>1750911.2777693265</v>
      </c>
      <c r="L43">
        <f>Input!J44</f>
        <v>68.575716285714179</v>
      </c>
      <c r="M43">
        <f t="shared" si="4"/>
        <v>68.2949559999999</v>
      </c>
      <c r="N43">
        <f t="shared" si="5"/>
        <v>4.3516133457218205</v>
      </c>
      <c r="O43">
        <f t="shared" si="6"/>
        <v>4124.7353984467354</v>
      </c>
      <c r="P43">
        <f t="shared" si="7"/>
        <v>1056.1994894106183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1725.3846764285715</v>
      </c>
      <c r="D44">
        <f t="shared" si="1"/>
        <v>1724.6827755714287</v>
      </c>
      <c r="E44">
        <f t="shared" si="8"/>
        <v>161.09669820688458</v>
      </c>
      <c r="F44">
        <f t="shared" si="2"/>
        <v>2444801.4213282419</v>
      </c>
      <c r="G44">
        <f t="shared" si="3"/>
        <v>1739333.9125273246</v>
      </c>
      <c r="L44">
        <f>Input!J45</f>
        <v>49.834962857142955</v>
      </c>
      <c r="M44">
        <f t="shared" si="4"/>
        <v>49.554202571428668</v>
      </c>
      <c r="N44">
        <f t="shared" si="5"/>
        <v>4.3819494721182854</v>
      </c>
      <c r="O44">
        <f t="shared" si="6"/>
        <v>2065.9764257792317</v>
      </c>
      <c r="P44">
        <f t="shared" si="7"/>
        <v>1054.2286086235345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1777.2972658571427</v>
      </c>
      <c r="D45">
        <f t="shared" si="1"/>
        <v>1776.5953649999999</v>
      </c>
      <c r="E45">
        <f t="shared" si="8"/>
        <v>165.50930181475655</v>
      </c>
      <c r="F45">
        <f t="shared" si="2"/>
        <v>2595598.302989726</v>
      </c>
      <c r="G45">
        <f t="shared" si="3"/>
        <v>1727714.3641532895</v>
      </c>
      <c r="L45">
        <f>Input!J46</f>
        <v>51.912589428571209</v>
      </c>
      <c r="M45">
        <f t="shared" si="4"/>
        <v>51.631829142856922</v>
      </c>
      <c r="N45">
        <f t="shared" si="5"/>
        <v>4.4126036078719819</v>
      </c>
      <c r="O45">
        <f t="shared" si="6"/>
        <v>2256.248652966628</v>
      </c>
      <c r="P45">
        <f t="shared" si="7"/>
        <v>1052.2389369734251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1828.1289278571426</v>
      </c>
      <c r="D46">
        <f t="shared" si="1"/>
        <v>1827.4270269999997</v>
      </c>
      <c r="E46">
        <f t="shared" si="8"/>
        <v>169.95288202365018</v>
      </c>
      <c r="F46">
        <f t="shared" si="2"/>
        <v>2747220.5412650811</v>
      </c>
      <c r="G46">
        <f t="shared" si="3"/>
        <v>1716052.5993870834</v>
      </c>
      <c r="L46">
        <f>Input!J47</f>
        <v>50.831661999999824</v>
      </c>
      <c r="M46">
        <f t="shared" si="4"/>
        <v>50.550901714285537</v>
      </c>
      <c r="N46">
        <f t="shared" si="5"/>
        <v>4.4435802088936187</v>
      </c>
      <c r="O46">
        <f t="shared" si="6"/>
        <v>2151.8541322583587</v>
      </c>
      <c r="P46">
        <f t="shared" si="7"/>
        <v>1050.230244142404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1883.2842992857145</v>
      </c>
      <c r="D47">
        <f t="shared" si="1"/>
        <v>1882.5823984285717</v>
      </c>
      <c r="E47">
        <f t="shared" si="8"/>
        <v>174.42776583298249</v>
      </c>
      <c r="F47">
        <f t="shared" si="2"/>
        <v>2917792.2488577724</v>
      </c>
      <c r="G47">
        <f t="shared" si="3"/>
        <v>1704348.5903105948</v>
      </c>
      <c r="L47">
        <f>Input!J48</f>
        <v>55.155371428571925</v>
      </c>
      <c r="M47">
        <f t="shared" si="4"/>
        <v>54.874611142857638</v>
      </c>
      <c r="N47">
        <f t="shared" si="5"/>
        <v>4.4748838093322991</v>
      </c>
      <c r="O47">
        <f t="shared" si="6"/>
        <v>2568.5118253239011</v>
      </c>
      <c r="P47">
        <f t="shared" si="7"/>
        <v>1048.2022964689274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1938.4677467142853</v>
      </c>
      <c r="D48">
        <f t="shared" si="1"/>
        <v>1937.7658458571425</v>
      </c>
      <c r="E48">
        <f t="shared" si="8"/>
        <v>178.93428485621058</v>
      </c>
      <c r="F48">
        <f t="shared" si="2"/>
        <v>3093488.4599729748</v>
      </c>
      <c r="G48">
        <f t="shared" si="3"/>
        <v>1692602.3145450121</v>
      </c>
      <c r="L48">
        <f>Input!J49</f>
        <v>55.183447428570844</v>
      </c>
      <c r="M48">
        <f t="shared" si="4"/>
        <v>54.902687142856557</v>
      </c>
      <c r="N48">
        <f t="shared" si="5"/>
        <v>4.5065190232280905</v>
      </c>
      <c r="O48">
        <f t="shared" si="6"/>
        <v>2568.1510726002348</v>
      </c>
      <c r="P48">
        <f t="shared" si="7"/>
        <v>1046.1548568945764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1993.0896735714286</v>
      </c>
      <c r="D49">
        <f t="shared" si="1"/>
        <v>1992.3877727142858</v>
      </c>
      <c r="E49">
        <f t="shared" si="8"/>
        <v>183.472775402416</v>
      </c>
      <c r="F49">
        <f t="shared" si="2"/>
        <v>3272173.4674998014</v>
      </c>
      <c r="G49">
        <f t="shared" si="3"/>
        <v>1680813.755454482</v>
      </c>
      <c r="L49">
        <f>Input!J50</f>
        <v>54.621926857143308</v>
      </c>
      <c r="M49">
        <f t="shared" si="4"/>
        <v>54.341166571429021</v>
      </c>
      <c r="N49">
        <f t="shared" si="5"/>
        <v>4.5384905462054155</v>
      </c>
      <c r="O49">
        <f t="shared" si="6"/>
        <v>2508.3505927117722</v>
      </c>
      <c r="P49">
        <f t="shared" si="7"/>
        <v>1044.0876849100266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2042.3911917142857</v>
      </c>
      <c r="D50">
        <f t="shared" si="1"/>
        <v>2041.6892908571429</v>
      </c>
      <c r="E50">
        <f t="shared" si="8"/>
        <v>188.04357855962442</v>
      </c>
      <c r="F50">
        <f t="shared" si="2"/>
        <v>3436002.4267189745</v>
      </c>
      <c r="G50">
        <f t="shared" si="3"/>
        <v>1668982.9023563734</v>
      </c>
      <c r="L50">
        <f>Input!J51</f>
        <v>49.301518142857049</v>
      </c>
      <c r="M50">
        <f t="shared" si="4"/>
        <v>49.020757857142762</v>
      </c>
      <c r="N50">
        <f t="shared" si="5"/>
        <v>4.5708031572084256</v>
      </c>
      <c r="O50">
        <f t="shared" si="6"/>
        <v>2000.8368631273304</v>
      </c>
      <c r="P50">
        <f t="shared" si="7"/>
        <v>1042.0005365001853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2095.3847084285712</v>
      </c>
      <c r="D51">
        <f t="shared" si="1"/>
        <v>2094.6828075714284</v>
      </c>
      <c r="E51">
        <f t="shared" si="8"/>
        <v>192.64704027990396</v>
      </c>
      <c r="F51">
        <f t="shared" si="2"/>
        <v>3617740.0600562585</v>
      </c>
      <c r="G51">
        <f t="shared" si="3"/>
        <v>1657109.7507383525</v>
      </c>
      <c r="L51">
        <f>Input!J52</f>
        <v>52.993516714285533</v>
      </c>
      <c r="M51">
        <f t="shared" si="4"/>
        <v>52.712756428571247</v>
      </c>
      <c r="N51">
        <f t="shared" si="5"/>
        <v>4.6034617202795509</v>
      </c>
      <c r="O51">
        <f t="shared" si="6"/>
        <v>2341.5974223229232</v>
      </c>
      <c r="P51">
        <f t="shared" si="7"/>
        <v>1039.8931640885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2147.4236398571429</v>
      </c>
      <c r="D52">
        <f t="shared" si="1"/>
        <v>2146.7217390000001</v>
      </c>
      <c r="E52">
        <f t="shared" si="8"/>
        <v>197.2835114662864</v>
      </c>
      <c r="F52">
        <f t="shared" si="2"/>
        <v>3800309.4029697869</v>
      </c>
      <c r="G52">
        <f t="shared" si="3"/>
        <v>1645194.3024825214</v>
      </c>
      <c r="L52">
        <f>Input!J53</f>
        <v>52.038931428571686</v>
      </c>
      <c r="M52">
        <f t="shared" si="4"/>
        <v>51.7581711428574</v>
      </c>
      <c r="N52">
        <f t="shared" si="5"/>
        <v>4.6364711863824395</v>
      </c>
      <c r="O52">
        <f t="shared" si="6"/>
        <v>2246.9932370123324</v>
      </c>
      <c r="P52">
        <f t="shared" si="7"/>
        <v>1037.7653164804317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2198.7747085714286</v>
      </c>
      <c r="D53">
        <f t="shared" si="1"/>
        <v>2198.0728077142858</v>
      </c>
      <c r="E53">
        <f t="shared" si="8"/>
        <v>201.95334806155699</v>
      </c>
      <c r="F53">
        <f t="shared" si="2"/>
        <v>3984492.8972043023</v>
      </c>
      <c r="G53">
        <f t="shared" si="3"/>
        <v>1633236.5660968369</v>
      </c>
      <c r="L53">
        <f>Input!J54</f>
        <v>51.351068714285702</v>
      </c>
      <c r="M53">
        <f t="shared" si="4"/>
        <v>51.070308428571416</v>
      </c>
      <c r="N53">
        <f t="shared" si="5"/>
        <v>4.6698365952705858</v>
      </c>
      <c r="O53">
        <f t="shared" si="6"/>
        <v>2179.1374321493681</v>
      </c>
      <c r="P53">
        <f t="shared" si="7"/>
        <v>1035.616738806073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2243.1909965714285</v>
      </c>
      <c r="D54">
        <f t="shared" si="1"/>
        <v>2242.4890957142857</v>
      </c>
      <c r="E54">
        <f t="shared" si="8"/>
        <v>206.65691113895991</v>
      </c>
      <c r="F54">
        <f t="shared" si="2"/>
        <v>4144612.6837527431</v>
      </c>
      <c r="G54">
        <f t="shared" si="3"/>
        <v>1621236.5569540635</v>
      </c>
      <c r="L54">
        <f>Input!J55</f>
        <v>44.416287999999895</v>
      </c>
      <c r="M54">
        <f t="shared" si="4"/>
        <v>44.135527714285608</v>
      </c>
      <c r="N54">
        <f t="shared" si="5"/>
        <v>4.7035630774029284</v>
      </c>
      <c r="O54">
        <f t="shared" si="6"/>
        <v>1577.1005207778544</v>
      </c>
      <c r="P54">
        <f t="shared" si="7"/>
        <v>1033.4471724619284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2284.5048825714289</v>
      </c>
      <c r="D55">
        <f t="shared" si="1"/>
        <v>2283.802981714286</v>
      </c>
      <c r="E55">
        <f t="shared" si="8"/>
        <v>211.39456699486772</v>
      </c>
      <c r="F55">
        <f t="shared" si="2"/>
        <v>4294876.6373998532</v>
      </c>
      <c r="G55">
        <f t="shared" si="3"/>
        <v>1609194.2975385198</v>
      </c>
      <c r="L55">
        <f>Input!J56</f>
        <v>41.313886000000366</v>
      </c>
      <c r="M55">
        <f t="shared" si="4"/>
        <v>41.033125714286079</v>
      </c>
      <c r="N55">
        <f t="shared" si="5"/>
        <v>4.7376558559077946</v>
      </c>
      <c r="O55">
        <f t="shared" si="6"/>
        <v>1337.8206115536259</v>
      </c>
      <c r="P55">
        <f t="shared" si="7"/>
        <v>1031.2563550518266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2319.9228011428572</v>
      </c>
      <c r="D56">
        <f t="shared" si="1"/>
        <v>2319.2209002857144</v>
      </c>
      <c r="E56">
        <f t="shared" si="8"/>
        <v>216.16668724346428</v>
      </c>
      <c r="F56">
        <f t="shared" si="2"/>
        <v>4422837.0229947576</v>
      </c>
      <c r="G56">
        <f t="shared" si="3"/>
        <v>1597109.8177008736</v>
      </c>
      <c r="L56">
        <f>Input!J57</f>
        <v>35.417918571428345</v>
      </c>
      <c r="M56">
        <f t="shared" si="4"/>
        <v>35.137158285714058</v>
      </c>
      <c r="N56">
        <f t="shared" si="5"/>
        <v>4.772120248596571</v>
      </c>
      <c r="O56">
        <f t="shared" si="6"/>
        <v>939.16495484367874</v>
      </c>
      <c r="P56">
        <f t="shared" si="7"/>
        <v>1029.0440203269848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2357.7131447142856</v>
      </c>
      <c r="D57">
        <f t="shared" si="1"/>
        <v>2357.0112438571427</v>
      </c>
      <c r="E57">
        <f t="shared" si="8"/>
        <v>220.97364891349284</v>
      </c>
      <c r="F57">
        <f t="shared" si="2"/>
        <v>4562656.6070126519</v>
      </c>
      <c r="G57">
        <f t="shared" si="3"/>
        <v>1584983.1549212669</v>
      </c>
      <c r="L57">
        <f>Input!J58</f>
        <v>37.790343571428366</v>
      </c>
      <c r="M57">
        <f t="shared" si="4"/>
        <v>37.509583285714079</v>
      </c>
      <c r="N57">
        <f t="shared" si="5"/>
        <v>4.80696167002856</v>
      </c>
      <c r="O57">
        <f t="shared" si="6"/>
        <v>1087.9034816535884</v>
      </c>
      <c r="P57">
        <f t="shared" si="7"/>
        <v>1026.8098981251976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2393.5662418571433</v>
      </c>
      <c r="D58">
        <f t="shared" si="1"/>
        <v>2392.8643410000004</v>
      </c>
      <c r="E58">
        <f t="shared" si="8"/>
        <v>225.81583454712134</v>
      </c>
      <c r="F58">
        <f t="shared" si="2"/>
        <v>4696099.2293196535</v>
      </c>
      <c r="G58">
        <f t="shared" si="3"/>
        <v>1572814.3545810482</v>
      </c>
      <c r="L58">
        <f>Input!J59</f>
        <v>35.853097142857678</v>
      </c>
      <c r="M58">
        <f t="shared" si="4"/>
        <v>35.572336857143391</v>
      </c>
      <c r="N58">
        <f t="shared" si="5"/>
        <v>4.8421856336285014</v>
      </c>
      <c r="O58">
        <f t="shared" si="6"/>
        <v>961.67663263324243</v>
      </c>
      <c r="P58">
        <f t="shared" si="7"/>
        <v>1024.553714309166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2418.806597714286</v>
      </c>
      <c r="D59">
        <f t="shared" si="1"/>
        <v>2418.1046968571432</v>
      </c>
      <c r="E59">
        <f t="shared" si="8"/>
        <v>230.69363230097963</v>
      </c>
      <c r="F59">
        <f t="shared" si="2"/>
        <v>4784767.1653427295</v>
      </c>
      <c r="G59">
        <f t="shared" si="3"/>
        <v>1560603.4702434156</v>
      </c>
      <c r="L59">
        <f>Input!J60</f>
        <v>25.240355857142731</v>
      </c>
      <c r="M59">
        <f t="shared" si="4"/>
        <v>24.959595571428444</v>
      </c>
      <c r="N59">
        <f t="shared" si="5"/>
        <v>4.8777977538582897</v>
      </c>
      <c r="O59">
        <f t="shared" si="6"/>
        <v>414.63377250963492</v>
      </c>
      <c r="P59">
        <f t="shared" si="7"/>
        <v>1022.275190703955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2438.7125067142856</v>
      </c>
      <c r="D60">
        <f t="shared" si="1"/>
        <v>2438.0106058571428</v>
      </c>
      <c r="E60">
        <f t="shared" si="8"/>
        <v>235.60743604942414</v>
      </c>
      <c r="F60">
        <f t="shared" si="2"/>
        <v>4850579.7223790875</v>
      </c>
      <c r="G60">
        <f t="shared" si="3"/>
        <v>1548350.5639432615</v>
      </c>
      <c r="L60">
        <f>Input!J61</f>
        <v>19.90590899999961</v>
      </c>
      <c r="M60">
        <f t="shared" si="4"/>
        <v>19.625148714285324</v>
      </c>
      <c r="N60">
        <f t="shared" si="5"/>
        <v>4.9138037484445114</v>
      </c>
      <c r="O60">
        <f t="shared" si="6"/>
        <v>224.76321987370596</v>
      </c>
      <c r="P60">
        <f t="shared" si="7"/>
        <v>1019.9740450335751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2459.7274191428573</v>
      </c>
      <c r="D61">
        <f t="shared" si="1"/>
        <v>2459.0255182857145</v>
      </c>
      <c r="E61">
        <f t="shared" si="8"/>
        <v>240.55764549008754</v>
      </c>
      <c r="F61">
        <f t="shared" si="2"/>
        <v>4921599.7026263541</v>
      </c>
      <c r="G61">
        <f t="shared" si="3"/>
        <v>1536055.7064865534</v>
      </c>
      <c r="L61">
        <f>Input!J62</f>
        <v>21.014912428571733</v>
      </c>
      <c r="M61">
        <f t="shared" si="4"/>
        <v>20.734152142857447</v>
      </c>
      <c r="N61">
        <f t="shared" si="5"/>
        <v>4.950209440663393</v>
      </c>
      <c r="O61">
        <f t="shared" si="6"/>
        <v>258.07468208971119</v>
      </c>
      <c r="P61">
        <f t="shared" si="7"/>
        <v>1017.6499908566967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2479.0998835714286</v>
      </c>
      <c r="D62">
        <f t="shared" si="1"/>
        <v>2478.3979827142857</v>
      </c>
      <c r="E62">
        <f t="shared" si="8"/>
        <v>245.54466625177244</v>
      </c>
      <c r="F62">
        <f t="shared" si="2"/>
        <v>4985633.9328376446</v>
      </c>
      <c r="G62">
        <f t="shared" si="3"/>
        <v>1523718.9777595575</v>
      </c>
      <c r="L62">
        <f>Input!J63</f>
        <v>19.37246442857122</v>
      </c>
      <c r="M62">
        <f t="shared" si="4"/>
        <v>19.091704142856933</v>
      </c>
      <c r="N62">
        <f t="shared" si="5"/>
        <v>4.9870207616849118</v>
      </c>
      <c r="O62">
        <f t="shared" si="6"/>
        <v>206.94098949315941</v>
      </c>
      <c r="P62">
        <f t="shared" si="7"/>
        <v>1015.3027375014874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2502.6416391428575</v>
      </c>
      <c r="D63">
        <f t="shared" si="1"/>
        <v>2501.9397382857146</v>
      </c>
      <c r="E63">
        <f t="shared" si="8"/>
        <v>250.56891000475022</v>
      </c>
      <c r="F63">
        <f t="shared" si="2"/>
        <v>5068670.6064345157</v>
      </c>
      <c r="G63">
        <f t="shared" si="3"/>
        <v>1511340.4670482676</v>
      </c>
      <c r="L63">
        <f>Input!J64</f>
        <v>23.541755571428894</v>
      </c>
      <c r="M63">
        <f t="shared" si="4"/>
        <v>23.260995285714607</v>
      </c>
      <c r="N63">
        <f t="shared" si="5"/>
        <v>5.0242437529777746</v>
      </c>
      <c r="O63">
        <f t="shared" si="6"/>
        <v>342.8982439464769</v>
      </c>
      <c r="P63">
        <f t="shared" si="7"/>
        <v>1012.9319899995775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2526.0851285714284</v>
      </c>
      <c r="D64">
        <f t="shared" si="1"/>
        <v>2525.3832277142856</v>
      </c>
      <c r="E64">
        <f t="shared" si="8"/>
        <v>255.63079457352734</v>
      </c>
      <c r="F64">
        <f t="shared" si="2"/>
        <v>5151776.1077483911</v>
      </c>
      <c r="G64">
        <f t="shared" si="3"/>
        <v>1498920.2733683726</v>
      </c>
      <c r="L64">
        <f>Input!J65</f>
        <v>23.443489428570956</v>
      </c>
      <c r="M64">
        <f t="shared" si="4"/>
        <v>23.162729142856669</v>
      </c>
      <c r="N64">
        <f t="shared" si="5"/>
        <v>5.0618845687771099</v>
      </c>
      <c r="O64">
        <f t="shared" si="6"/>
        <v>337.88339722159674</v>
      </c>
      <c r="P64">
        <f t="shared" si="7"/>
        <v>1010.5374490191564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2552.9960084285713</v>
      </c>
      <c r="D65">
        <f t="shared" si="1"/>
        <v>2552.2941075714284</v>
      </c>
      <c r="E65">
        <f t="shared" si="8"/>
        <v>260.73074405214408</v>
      </c>
      <c r="F65">
        <f t="shared" si="2"/>
        <v>5251262.649023816</v>
      </c>
      <c r="G65">
        <f t="shared" si="3"/>
        <v>1486458.5058061401</v>
      </c>
      <c r="L65">
        <f>Input!J66</f>
        <v>26.910879857142845</v>
      </c>
      <c r="M65">
        <f t="shared" si="4"/>
        <v>26.630119571428558</v>
      </c>
      <c r="N65">
        <f t="shared" si="5"/>
        <v>5.0999494786167379</v>
      </c>
      <c r="O65">
        <f t="shared" si="6"/>
        <v>475.71668397691309</v>
      </c>
      <c r="P65">
        <f t="shared" si="7"/>
        <v>1008.1188107972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2584.104255571428</v>
      </c>
      <c r="D66">
        <f t="shared" si="1"/>
        <v>2583.4023547142851</v>
      </c>
      <c r="E66">
        <f t="shared" si="8"/>
        <v>265.869188922072</v>
      </c>
      <c r="F66">
        <f t="shared" si="2"/>
        <v>5370959.9745468786</v>
      </c>
      <c r="G66">
        <f t="shared" si="3"/>
        <v>1473955.2838705946</v>
      </c>
      <c r="L66">
        <f>Input!J67</f>
        <v>31.108247142856726</v>
      </c>
      <c r="M66">
        <f t="shared" si="4"/>
        <v>30.827486857142439</v>
      </c>
      <c r="N66">
        <f t="shared" si="5"/>
        <v>5.1384448699279348</v>
      </c>
      <c r="O66">
        <f t="shared" si="6"/>
        <v>674.43063009501748</v>
      </c>
      <c r="P66">
        <f t="shared" si="7"/>
        <v>1005.6757670708344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2616.3776582857145</v>
      </c>
      <c r="D67">
        <f t="shared" si="1"/>
        <v>2615.6757574285716</v>
      </c>
      <c r="E67">
        <f t="shared" si="8"/>
        <v>271.04656617277874</v>
      </c>
      <c r="F67">
        <f t="shared" si="2"/>
        <v>5497286.0444887923</v>
      </c>
      <c r="G67">
        <f t="shared" si="3"/>
        <v>1461410.7378573786</v>
      </c>
      <c r="L67">
        <f>Input!J68</f>
        <v>32.273402714286476</v>
      </c>
      <c r="M67">
        <f t="shared" si="4"/>
        <v>31.992642428572189</v>
      </c>
      <c r="N67">
        <f t="shared" si="5"/>
        <v>5.1773772507067308</v>
      </c>
      <c r="O67">
        <f t="shared" si="6"/>
        <v>734.19459592296198</v>
      </c>
      <c r="P67">
        <f t="shared" si="7"/>
        <v>1003.2080050078428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2646.6295864285712</v>
      </c>
      <c r="D68">
        <f t="shared" ref="D68:D83" si="10">C68-$C$3</f>
        <v>2645.9276855714284</v>
      </c>
      <c r="E68">
        <f t="shared" si="8"/>
        <v>276.26331942503049</v>
      </c>
      <c r="F68">
        <f t="shared" ref="F68:F83" si="11">(D68-E68)^2</f>
        <v>5615309.2081840085</v>
      </c>
      <c r="G68">
        <f t="shared" ref="G68:G83" si="12">(E68-$H$4)^2</f>
        <v>1448825.0092247105</v>
      </c>
      <c r="L68">
        <f>Input!J69</f>
        <v>30.251928142856741</v>
      </c>
      <c r="M68">
        <f t="shared" ref="M68:M83" si="13">L68-$L$3</f>
        <v>29.971167857142454</v>
      </c>
      <c r="N68">
        <f t="shared" ref="N68:N83" si="14">2*($X$3/PI())*($Z$3/(4*((B68-$Y$3)^2)+$Z$3*$Z$3))</f>
        <v>5.2167532522517694</v>
      </c>
      <c r="O68">
        <f t="shared" ref="O68:O83" si="15">(L68-N68)^2</f>
        <v>626.75998180317765</v>
      </c>
      <c r="P68">
        <f t="shared" ref="P68:P83" si="16">(N68-$Q$4)^2</f>
        <v>1000.7152071363198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2677.6676435714285</v>
      </c>
      <c r="D69">
        <f t="shared" si="10"/>
        <v>2676.9657427142856</v>
      </c>
      <c r="E69">
        <f t="shared" ref="E69:E83" si="17">N69+E68</f>
        <v>281.51989905700538</v>
      </c>
      <c r="F69">
        <f t="shared" si="11"/>
        <v>5738160.7898949403</v>
      </c>
      <c r="G69">
        <f t="shared" si="12"/>
        <v>1436198.2509818613</v>
      </c>
      <c r="L69">
        <f>Input!J70</f>
        <v>31.038057142857269</v>
      </c>
      <c r="M69">
        <f t="shared" si="13"/>
        <v>30.757296857142983</v>
      </c>
      <c r="N69">
        <f t="shared" si="14"/>
        <v>5.2565796319749092</v>
      </c>
      <c r="O69">
        <f t="shared" si="15"/>
        <v>664.68458264413289</v>
      </c>
      <c r="P69">
        <f t="shared" si="16"/>
        <v>998.19705127348345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2705.0417781428573</v>
      </c>
      <c r="D70">
        <f t="shared" si="10"/>
        <v>2704.3398772857145</v>
      </c>
      <c r="E70">
        <f t="shared" si="17"/>
        <v>286.8167623332921</v>
      </c>
      <c r="F70">
        <f t="shared" si="11"/>
        <v>5844418.0113292634</v>
      </c>
      <c r="G70">
        <f t="shared" si="12"/>
        <v>1423530.6280905933</v>
      </c>
      <c r="L70">
        <f>Input!J71</f>
        <v>27.37413457142884</v>
      </c>
      <c r="M70">
        <f t="shared" si="13"/>
        <v>27.093374285714553</v>
      </c>
      <c r="N70">
        <f t="shared" si="14"/>
        <v>5.2968632762867403</v>
      </c>
      <c r="O70">
        <f t="shared" si="15"/>
        <v>487.40590783930537</v>
      </c>
      <c r="P70">
        <f t="shared" si="16"/>
        <v>995.65321045365249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2727.5587585714284</v>
      </c>
      <c r="D71">
        <f t="shared" si="10"/>
        <v>2726.8568577142855</v>
      </c>
      <c r="E71">
        <f t="shared" si="17"/>
        <v>292.15437353685144</v>
      </c>
      <c r="F71">
        <f t="shared" si="11"/>
        <v>5927776.1864597686</v>
      </c>
      <c r="G71">
        <f t="shared" si="12"/>
        <v>1410822.3178800098</v>
      </c>
      <c r="L71">
        <f>Input!J72</f>
        <v>22.51698042857106</v>
      </c>
      <c r="M71">
        <f t="shared" si="13"/>
        <v>22.236220142856773</v>
      </c>
      <c r="N71">
        <f t="shared" si="14"/>
        <v>5.3376112035593382</v>
      </c>
      <c r="O71">
        <f t="shared" si="15"/>
        <v>295.13072696927986</v>
      </c>
      <c r="P71">
        <f t="shared" si="16"/>
        <v>993.08335285540477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2746.0187517142854</v>
      </c>
      <c r="D72">
        <f t="shared" si="10"/>
        <v>2745.3168508571425</v>
      </c>
      <c r="E72">
        <f t="shared" si="17"/>
        <v>297.53320410402006</v>
      </c>
      <c r="F72">
        <f t="shared" si="11"/>
        <v>5991644.7813120149</v>
      </c>
      <c r="G72">
        <f t="shared" si="12"/>
        <v>1398073.510475303</v>
      </c>
      <c r="L72">
        <f>Input!J73</f>
        <v>18.459993142857002</v>
      </c>
      <c r="M72">
        <f t="shared" si="13"/>
        <v>18.179232857142715</v>
      </c>
      <c r="N72">
        <f t="shared" si="14"/>
        <v>5.3788305671686114</v>
      </c>
      <c r="O72">
        <f t="shared" si="15"/>
        <v>171.11681433159052</v>
      </c>
      <c r="P72">
        <f t="shared" si="16"/>
        <v>990.48714172792438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2765.7281285714284</v>
      </c>
      <c r="D73">
        <f t="shared" si="10"/>
        <v>2765.0262277142856</v>
      </c>
      <c r="E73">
        <f t="shared" si="17"/>
        <v>302.95373276263871</v>
      </c>
      <c r="F73">
        <f t="shared" si="11"/>
        <v>6061800.9703974277</v>
      </c>
      <c r="G73">
        <f t="shared" si="12"/>
        <v>1385284.4092408821</v>
      </c>
      <c r="L73">
        <f>Input!J74</f>
        <v>19.70937685714307</v>
      </c>
      <c r="M73">
        <f t="shared" si="13"/>
        <v>19.428616571428783</v>
      </c>
      <c r="N73">
        <f t="shared" si="14"/>
        <v>5.4205286586186743</v>
      </c>
      <c r="O73">
        <f t="shared" si="15"/>
        <v>204.17118284047385</v>
      </c>
      <c r="P73">
        <f t="shared" si="16"/>
        <v>987.86423531655907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2786.1534442857142</v>
      </c>
      <c r="D74">
        <f t="shared" si="10"/>
        <v>2785.4515434285713</v>
      </c>
      <c r="E74">
        <f t="shared" si="17"/>
        <v>308.41644567338955</v>
      </c>
      <c r="F74">
        <f t="shared" si="11"/>
        <v>6135702.8755110223</v>
      </c>
      <c r="G74">
        <f t="shared" si="12"/>
        <v>1372455.231238394</v>
      </c>
      <c r="L74">
        <f>Input!J75</f>
        <v>20.425315714285716</v>
      </c>
      <c r="M74">
        <f t="shared" si="13"/>
        <v>20.144555428571429</v>
      </c>
      <c r="N74">
        <f t="shared" si="14"/>
        <v>5.4627129107508212</v>
      </c>
      <c r="O74">
        <f t="shared" si="15"/>
        <v>223.87948265635032</v>
      </c>
      <c r="P74">
        <f t="shared" si="16"/>
        <v>985.21428678759844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2807.6316112857139</v>
      </c>
      <c r="D75">
        <f t="shared" si="10"/>
        <v>2806.9297104285711</v>
      </c>
      <c r="E75">
        <f t="shared" si="17"/>
        <v>313.92183657442922</v>
      </c>
      <c r="F75">
        <f t="shared" si="11"/>
        <v>6215088.2590987496</v>
      </c>
      <c r="G75">
        <f t="shared" si="12"/>
        <v>1359586.2077001741</v>
      </c>
      <c r="L75">
        <f>Input!J76</f>
        <v>21.478166999999758</v>
      </c>
      <c r="M75">
        <f t="shared" si="13"/>
        <v>21.197406714285471</v>
      </c>
      <c r="N75">
        <f t="shared" si="14"/>
        <v>5.5053909010396804</v>
      </c>
      <c r="O75">
        <f t="shared" si="15"/>
        <v>255.12957630751029</v>
      </c>
      <c r="P75">
        <f t="shared" si="16"/>
        <v>982.53694415229972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2828.955360142857</v>
      </c>
      <c r="D76">
        <f t="shared" si="10"/>
        <v>2828.2534592857141</v>
      </c>
      <c r="E76">
        <f t="shared" si="17"/>
        <v>319.47040692940851</v>
      </c>
      <c r="F76">
        <f t="shared" si="11"/>
        <v>6293992.4037902225</v>
      </c>
      <c r="G76">
        <f t="shared" si="12"/>
        <v>1346677.5845186752</v>
      </c>
      <c r="L76">
        <f>Input!J77</f>
        <v>21.323748857143073</v>
      </c>
      <c r="M76">
        <f t="shared" si="13"/>
        <v>21.042988571428786</v>
      </c>
      <c r="N76">
        <f t="shared" si="14"/>
        <v>5.5485703549792973</v>
      </c>
      <c r="O76">
        <f t="shared" si="15"/>
        <v>248.85625677513016</v>
      </c>
      <c r="P76">
        <f t="shared" si="16"/>
        <v>979.83185019017981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2850.4054511428571</v>
      </c>
      <c r="D77">
        <f t="shared" si="10"/>
        <v>2849.7035502857143</v>
      </c>
      <c r="E77">
        <f t="shared" si="17"/>
        <v>325.06266607897044</v>
      </c>
      <c r="F77">
        <f t="shared" si="11"/>
        <v>6373811.5942082098</v>
      </c>
      <c r="G77">
        <f t="shared" si="12"/>
        <v>1333729.6227524462</v>
      </c>
      <c r="L77">
        <f>Input!J78</f>
        <v>21.450091000000157</v>
      </c>
      <c r="M77">
        <f t="shared" si="13"/>
        <v>21.16933071428587</v>
      </c>
      <c r="N77">
        <f t="shared" si="14"/>
        <v>5.5922591495619294</v>
      </c>
      <c r="O77">
        <f t="shared" si="15"/>
        <v>251.47083099677309</v>
      </c>
      <c r="P77">
        <f t="shared" si="16"/>
        <v>977.09864237159638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2872.768013285714</v>
      </c>
      <c r="D78">
        <f t="shared" si="10"/>
        <v>2872.0661124285712</v>
      </c>
      <c r="E78">
        <f t="shared" si="17"/>
        <v>330.69913139582292</v>
      </c>
      <c r="F78">
        <f t="shared" si="11"/>
        <v>6458546.1322835051</v>
      </c>
      <c r="G78">
        <f t="shared" si="12"/>
        <v>1320742.5991492572</v>
      </c>
      <c r="L78">
        <f>Input!J79</f>
        <v>22.362562142856859</v>
      </c>
      <c r="M78">
        <f t="shared" si="13"/>
        <v>22.081801857142572</v>
      </c>
      <c r="N78">
        <f t="shared" si="14"/>
        <v>5.6364653168524956</v>
      </c>
      <c r="O78">
        <f t="shared" si="15"/>
        <v>279.76231503287329</v>
      </c>
      <c r="P78">
        <f t="shared" si="16"/>
        <v>974.33695277965001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2895.4674879999998</v>
      </c>
      <c r="D79">
        <f t="shared" si="10"/>
        <v>2894.7655871428569</v>
      </c>
      <c r="E79">
        <f t="shared" si="17"/>
        <v>336.38032844348459</v>
      </c>
      <c r="F79">
        <f t="shared" si="11"/>
        <v>6545335.1319302553</v>
      </c>
      <c r="G79">
        <f t="shared" si="12"/>
        <v>1307716.8066869909</v>
      </c>
      <c r="L79">
        <f>Input!J80</f>
        <v>22.69947471428577</v>
      </c>
      <c r="M79">
        <f t="shared" si="13"/>
        <v>22.418714428571484</v>
      </c>
      <c r="N79">
        <f t="shared" si="14"/>
        <v>5.681197047661656</v>
      </c>
      <c r="O79">
        <f t="shared" si="15"/>
        <v>289.62177473831713</v>
      </c>
      <c r="P79">
        <f t="shared" si="16"/>
        <v>971.546408031434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2918.7846352857146</v>
      </c>
      <c r="D80">
        <f t="shared" si="10"/>
        <v>2918.0827344285717</v>
      </c>
      <c r="E80">
        <f t="shared" si="17"/>
        <v>342.10679113880525</v>
      </c>
      <c r="F80">
        <f t="shared" si="11"/>
        <v>6635652.0604076013</v>
      </c>
      <c r="G80">
        <f t="shared" si="12"/>
        <v>1294652.555132943</v>
      </c>
      <c r="L80">
        <f>Input!J81</f>
        <v>23.317147285714782</v>
      </c>
      <c r="M80">
        <f t="shared" si="13"/>
        <v>23.036387000000495</v>
      </c>
      <c r="N80">
        <f t="shared" si="14"/>
        <v>5.7264626953206701</v>
      </c>
      <c r="O80">
        <f t="shared" si="15"/>
        <v>309.43218435872888</v>
      </c>
      <c r="P80">
        <f t="shared" si="16"/>
        <v>968.72662919866877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2941.0629692857142</v>
      </c>
      <c r="D81">
        <f t="shared" si="10"/>
        <v>2940.3610684285713</v>
      </c>
      <c r="E81">
        <f t="shared" si="17"/>
        <v>347.87906191836652</v>
      </c>
      <c r="F81">
        <f t="shared" si="11"/>
        <v>6720962.9540791782</v>
      </c>
      <c r="G81">
        <f t="shared" si="12"/>
        <v>1281550.1716221967</v>
      </c>
      <c r="L81">
        <f>Input!J82</f>
        <v>22.278333999999631</v>
      </c>
      <c r="M81">
        <f t="shared" si="13"/>
        <v>21.997573714285345</v>
      </c>
      <c r="N81">
        <f t="shared" si="14"/>
        <v>5.7722707795612456</v>
      </c>
      <c r="O81">
        <f t="shared" si="15"/>
        <v>272.45012303710877</v>
      </c>
      <c r="P81">
        <f t="shared" si="16"/>
        <v>965.87723172775429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2963.2289991428579</v>
      </c>
      <c r="D82">
        <f t="shared" si="10"/>
        <v>2962.5270982857151</v>
      </c>
      <c r="E82">
        <f t="shared" si="17"/>
        <v>353.69769190887024</v>
      </c>
      <c r="F82">
        <f t="shared" si="11"/>
        <v>6805990.8715765607</v>
      </c>
      <c r="G82">
        <f t="shared" si="12"/>
        <v>1268410.0012557702</v>
      </c>
      <c r="L82">
        <f>Input!J83</f>
        <v>22.166029857143712</v>
      </c>
      <c r="M82">
        <f t="shared" si="13"/>
        <v>21.885269571429426</v>
      </c>
      <c r="N82">
        <f t="shared" si="14"/>
        <v>5.81862999050374</v>
      </c>
      <c r="O82">
        <f t="shared" si="15"/>
        <v>267.23748239982058</v>
      </c>
      <c r="P82">
        <f t="shared" si="16"/>
        <v>962.99782535928432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2985.3388768571431</v>
      </c>
      <c r="D83">
        <f t="shared" si="10"/>
        <v>2984.6369760000002</v>
      </c>
      <c r="E83">
        <f t="shared" si="17"/>
        <v>359.5632411016274</v>
      </c>
      <c r="F83">
        <f t="shared" si="11"/>
        <v>6891012.1136532938</v>
      </c>
      <c r="G83">
        <f t="shared" si="12"/>
        <v>1255232.4077192552</v>
      </c>
      <c r="L83">
        <f>Input!J84</f>
        <v>22.109877714285176</v>
      </c>
      <c r="M83">
        <f t="shared" si="13"/>
        <v>21.829117428570889</v>
      </c>
      <c r="N83">
        <f t="shared" si="14"/>
        <v>5.8655491927571672</v>
      </c>
      <c r="O83">
        <f t="shared" si="15"/>
        <v>263.87820911532833</v>
      </c>
      <c r="P83">
        <f t="shared" si="16"/>
        <v>960.08801404706423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0.70190085714285722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3364738.9364420888</v>
      </c>
      <c r="J3" s="2" t="s">
        <v>11</v>
      </c>
      <c r="K3" s="23">
        <f>SUM(H3:H167)</f>
        <v>291899.66624374682</v>
      </c>
      <c r="L3">
        <f>1-(K3/K5)</f>
        <v>0.99714669198000039</v>
      </c>
      <c r="N3">
        <f>Input!J4</f>
        <v>0.2807602857142858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1238.0604239431696</v>
      </c>
      <c r="S3" s="1" t="s">
        <v>11</v>
      </c>
      <c r="T3" s="23">
        <f>SUM(Q3:Q167)</f>
        <v>24219.25505064661</v>
      </c>
      <c r="U3" s="5">
        <f>1-(T3/T5)</f>
        <v>0.39565215942271881</v>
      </c>
      <c r="X3">
        <f>COUNT(B3:B500)</f>
        <v>81</v>
      </c>
      <c r="Z3">
        <v>2867.8423488552125</v>
      </c>
      <c r="AA3">
        <v>2.3100788801867615E-2</v>
      </c>
      <c r="AB3">
        <v>2.6048041366486516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2.3100788801867615E-2</v>
      </c>
      <c r="D4">
        <f t="shared" ref="D4:D67" si="2">POWER(C4,$AB$3)</f>
        <v>5.4647254105240058E-5</v>
      </c>
      <c r="E4" s="4">
        <f>Input!I5</f>
        <v>1.1230414285714285</v>
      </c>
      <c r="F4">
        <f t="shared" ref="F4:F67" si="3">E4-$E$3</f>
        <v>0.42114057142857131</v>
      </c>
      <c r="G4">
        <f t="shared" ref="G4:G67" si="4">$Z$3*(1-EXP(-1*D4))</f>
        <v>0.15671542749877093</v>
      </c>
      <c r="H4">
        <f t="shared" ref="H4:H67" si="5">(F4-G4)^2</f>
        <v>6.9920656742295639E-2</v>
      </c>
      <c r="I4">
        <f t="shared" ref="I4:I67" si="6">(G4-$J$4)^2</f>
        <v>3364164.0277406331</v>
      </c>
      <c r="J4">
        <f>AVERAGE(E3:E167)</f>
        <v>1834.3224734059409</v>
      </c>
      <c r="K4" t="s">
        <v>5</v>
      </c>
      <c r="L4" t="s">
        <v>6</v>
      </c>
      <c r="N4">
        <f>Input!J5</f>
        <v>0.42114057142857131</v>
      </c>
      <c r="O4">
        <f t="shared" ref="O4:O67" si="7">N4-$N$3</f>
        <v>0.14038028571428551</v>
      </c>
      <c r="P4">
        <f t="shared" ref="P4:P67" si="8">POWER(C4,$AB$3)*EXP(-D4)*$Z$3*$AA$3*$AB$3</f>
        <v>9.4297844959314609E-3</v>
      </c>
      <c r="Q4">
        <f t="shared" ref="Q4:Q67" si="9">(O4-P4)^2</f>
        <v>1.7148033769338145E-2</v>
      </c>
      <c r="R4">
        <f t="shared" ref="R4:R67" si="10">(P4-$S$4)^2</f>
        <v>1237.3969185075814</v>
      </c>
      <c r="S4">
        <f>AVERAGE(N3:N167)</f>
        <v>35.186082816124468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4.6201577603735229E-2</v>
      </c>
      <c r="D5">
        <f t="shared" si="2"/>
        <v>3.3242411599850637E-4</v>
      </c>
      <c r="E5" s="4">
        <f>Input!I6</f>
        <v>1.5161060000000002</v>
      </c>
      <c r="F5">
        <f t="shared" si="3"/>
        <v>0.81420514285714296</v>
      </c>
      <c r="G5">
        <f t="shared" si="4"/>
        <v>0.95318151860186029</v>
      </c>
      <c r="H5">
        <f t="shared" si="5"/>
        <v>1.9314433015136856E-2</v>
      </c>
      <c r="I5">
        <f t="shared" si="6"/>
        <v>3361242.9604354827</v>
      </c>
      <c r="K5">
        <f>SUM(I3:I167)</f>
        <v>102302192.47194576</v>
      </c>
      <c r="L5" s="5">
        <f>1-((1-L3)*(X3-1)/(X3-1-1))</f>
        <v>0.99711057415696247</v>
      </c>
      <c r="N5">
        <f>Input!J6</f>
        <v>0.39306457142857165</v>
      </c>
      <c r="O5">
        <f t="shared" si="7"/>
        <v>0.11230428571428586</v>
      </c>
      <c r="P5">
        <f t="shared" si="8"/>
        <v>5.7346287633650482E-2</v>
      </c>
      <c r="Q5">
        <f t="shared" si="9"/>
        <v>3.0203815530311217E-3</v>
      </c>
      <c r="R5">
        <f t="shared" si="10"/>
        <v>1234.0281300881252</v>
      </c>
      <c r="T5">
        <f>SUM(R3:R167)</f>
        <v>40075.025381925836</v>
      </c>
      <c r="U5" s="5">
        <f>1-((1-U3)*(X3-1)/(X3-1-1))</f>
        <v>0.38800218675718356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6.9302366405602847E-2</v>
      </c>
      <c r="D6">
        <f t="shared" si="2"/>
        <v>9.5581922726793451E-4</v>
      </c>
      <c r="E6" s="4">
        <f>Input!I7</f>
        <v>2.0635887142857143</v>
      </c>
      <c r="F6">
        <f t="shared" si="3"/>
        <v>1.361687857142857</v>
      </c>
      <c r="G6">
        <f t="shared" si="4"/>
        <v>2.7398292584766093</v>
      </c>
      <c r="H6">
        <f t="shared" si="5"/>
        <v>1.8992737220701585</v>
      </c>
      <c r="I6">
        <f t="shared" si="6"/>
        <v>3354694.9823422162</v>
      </c>
      <c r="N6">
        <f>Input!J7</f>
        <v>0.54748271428571416</v>
      </c>
      <c r="O6">
        <f t="shared" si="7"/>
        <v>0.26672242857142836</v>
      </c>
      <c r="P6">
        <f t="shared" si="8"/>
        <v>0.1647850513407339</v>
      </c>
      <c r="Q6">
        <f t="shared" si="9"/>
        <v>1.0391228876672905E-2</v>
      </c>
      <c r="R6">
        <f t="shared" si="10"/>
        <v>1226.491297129646</v>
      </c>
      <c r="X6" s="19" t="s">
        <v>17</v>
      </c>
      <c r="Y6" s="25">
        <f>SQRT((U5-L5)^2)</f>
        <v>0.60910838739977891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9.2403155207470458E-2</v>
      </c>
      <c r="D7">
        <f t="shared" si="2"/>
        <v>2.0221655178607051E-3</v>
      </c>
      <c r="E7" s="4">
        <f>Input!I8</f>
        <v>2.8216415714285716</v>
      </c>
      <c r="F7">
        <f t="shared" si="3"/>
        <v>2.1197407142857143</v>
      </c>
      <c r="G7">
        <f t="shared" si="4"/>
        <v>5.7933923352373142</v>
      </c>
      <c r="H7">
        <f t="shared" si="5"/>
        <v>13.495716232120317</v>
      </c>
      <c r="I7">
        <f t="shared" si="6"/>
        <v>3343518.6003212715</v>
      </c>
      <c r="N7">
        <f>Input!J8</f>
        <v>0.75805285714285731</v>
      </c>
      <c r="O7">
        <f t="shared" si="7"/>
        <v>0.47729257142857151</v>
      </c>
      <c r="P7">
        <f t="shared" si="8"/>
        <v>0.34825362143185923</v>
      </c>
      <c r="Q7">
        <f t="shared" si="9"/>
        <v>1.6651050616254014E-2</v>
      </c>
      <c r="R7">
        <f t="shared" si="10"/>
        <v>1213.6743429985768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0.11550394400933807</v>
      </c>
      <c r="D8">
        <f t="shared" si="2"/>
        <v>3.6161655396942756E-3</v>
      </c>
      <c r="E8" s="4">
        <f>Input!I9</f>
        <v>3.5375804285714283</v>
      </c>
      <c r="F8">
        <f t="shared" si="3"/>
        <v>2.835679571428571</v>
      </c>
      <c r="G8">
        <f t="shared" si="4"/>
        <v>10.351864366965851</v>
      </c>
      <c r="H8">
        <f t="shared" si="5"/>
        <v>56.493033880665777</v>
      </c>
      <c r="I8">
        <f t="shared" si="6"/>
        <v>3326868.7826380092</v>
      </c>
      <c r="N8">
        <f>Input!J9</f>
        <v>0.71593885714285666</v>
      </c>
      <c r="O8">
        <f t="shared" si="7"/>
        <v>0.43517857142857086</v>
      </c>
      <c r="P8">
        <f t="shared" si="8"/>
        <v>0.62177746602312201</v>
      </c>
      <c r="Q8">
        <f t="shared" si="9"/>
        <v>3.4819147463908406E-2</v>
      </c>
      <c r="R8">
        <f t="shared" si="10"/>
        <v>1194.6912043350449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0.13860473281120569</v>
      </c>
      <c r="D9">
        <f t="shared" si="2"/>
        <v>5.8143335265669113E-3</v>
      </c>
      <c r="E9" s="4">
        <f>Input!I10</f>
        <v>4.9273441428571436</v>
      </c>
      <c r="F9">
        <f t="shared" si="3"/>
        <v>4.2254432857142863</v>
      </c>
      <c r="G9">
        <f t="shared" si="4"/>
        <v>16.626209913561887</v>
      </c>
      <c r="H9">
        <f t="shared" si="5"/>
        <v>153.77901295833874</v>
      </c>
      <c r="I9">
        <f t="shared" si="6"/>
        <v>3304019.7063141558</v>
      </c>
      <c r="N9">
        <f>Input!J10</f>
        <v>1.3897637142857153</v>
      </c>
      <c r="O9">
        <f t="shared" si="7"/>
        <v>1.1090034285714294</v>
      </c>
      <c r="P9">
        <f t="shared" si="8"/>
        <v>0.99754377688931917</v>
      </c>
      <c r="Q9">
        <f t="shared" si="9"/>
        <v>1.2423253953097343E-2</v>
      </c>
      <c r="R9">
        <f t="shared" si="10"/>
        <v>1168.8562016373062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0.16170552161307331</v>
      </c>
      <c r="D10">
        <f t="shared" si="2"/>
        <v>8.6872679095202077E-3</v>
      </c>
      <c r="E10" s="4">
        <f>Input!I11</f>
        <v>7.0190088571428575</v>
      </c>
      <c r="F10">
        <f t="shared" si="3"/>
        <v>6.3171080000000002</v>
      </c>
      <c r="G10">
        <f t="shared" si="4"/>
        <v>24.805811437098029</v>
      </c>
      <c r="H10">
        <f t="shared" si="5"/>
        <v>341.83215478496044</v>
      </c>
      <c r="I10">
        <f t="shared" si="6"/>
        <v>3274350.5499428632</v>
      </c>
      <c r="N10">
        <f>Input!J11</f>
        <v>2.0916647142857139</v>
      </c>
      <c r="O10">
        <f t="shared" si="7"/>
        <v>1.810904428571428</v>
      </c>
      <c r="P10">
        <f t="shared" si="8"/>
        <v>1.4861667433503853</v>
      </c>
      <c r="Q10">
        <f t="shared" si="9"/>
        <v>0.10545456420272097</v>
      </c>
      <c r="R10">
        <f t="shared" si="10"/>
        <v>1135.6843433120168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0.18480631041494092</v>
      </c>
      <c r="D11">
        <f t="shared" si="2"/>
        <v>1.2301013027716761E-2</v>
      </c>
      <c r="E11" s="4">
        <f>Input!I12</f>
        <v>10.037182571428572</v>
      </c>
      <c r="F11">
        <f t="shared" si="3"/>
        <v>9.3352817142857152</v>
      </c>
      <c r="G11">
        <f t="shared" si="4"/>
        <v>35.061279360833083</v>
      </c>
      <c r="H11">
        <f t="shared" si="5"/>
        <v>661.82695491016079</v>
      </c>
      <c r="I11">
        <f t="shared" si="6"/>
        <v>3237340.8443966266</v>
      </c>
      <c r="N11">
        <f>Input!J12</f>
        <v>3.0181737142857141</v>
      </c>
      <c r="O11">
        <f t="shared" si="7"/>
        <v>2.7374134285714282</v>
      </c>
      <c r="P11">
        <f t="shared" si="8"/>
        <v>2.0967940351546592</v>
      </c>
      <c r="Q11">
        <f t="shared" si="9"/>
        <v>0.41039320722166905</v>
      </c>
      <c r="R11">
        <f t="shared" si="10"/>
        <v>1094.9010320304144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0.20790709921680853</v>
      </c>
      <c r="D12">
        <f t="shared" si="2"/>
        <v>1.6717956101795592E-2</v>
      </c>
      <c r="E12" s="4">
        <f>Input!I13</f>
        <v>14.262625857142856</v>
      </c>
      <c r="F12">
        <f t="shared" si="3"/>
        <v>13.560725</v>
      </c>
      <c r="G12">
        <f t="shared" si="4"/>
        <v>47.545919815723927</v>
      </c>
      <c r="H12">
        <f t="shared" si="5"/>
        <v>1154.9934666627087</v>
      </c>
      <c r="I12">
        <f t="shared" si="6"/>
        <v>3192570.4524597335</v>
      </c>
      <c r="N12">
        <f>Input!J13</f>
        <v>4.2254432857142845</v>
      </c>
      <c r="O12">
        <f t="shared" si="7"/>
        <v>3.9446829999999986</v>
      </c>
      <c r="P12">
        <f t="shared" si="8"/>
        <v>2.8371338184588026</v>
      </c>
      <c r="Q12">
        <f t="shared" si="9"/>
        <v>1.2266651895325731</v>
      </c>
      <c r="R12">
        <f t="shared" si="10"/>
        <v>1046.4545012535746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0.23100788801867614</v>
      </c>
      <c r="D13">
        <f t="shared" si="2"/>
        <v>2.1997457191940805E-2</v>
      </c>
      <c r="E13" s="4">
        <f>Input!I14</f>
        <v>19.976099000000001</v>
      </c>
      <c r="F13">
        <f t="shared" si="3"/>
        <v>19.274198142857145</v>
      </c>
      <c r="G13">
        <f t="shared" si="4"/>
        <v>62.396441719882752</v>
      </c>
      <c r="H13">
        <f t="shared" si="5"/>
        <v>1859.5278911163261</v>
      </c>
      <c r="I13">
        <f t="shared" si="6"/>
        <v>3139721.8617667016</v>
      </c>
      <c r="N13">
        <f>Input!J14</f>
        <v>5.7134731428571452</v>
      </c>
      <c r="O13">
        <f t="shared" si="7"/>
        <v>5.4327128571428593</v>
      </c>
      <c r="P13">
        <f t="shared" si="8"/>
        <v>3.7134387334144736</v>
      </c>
      <c r="Q13">
        <f t="shared" si="9"/>
        <v>2.9559035125220086</v>
      </c>
      <c r="R13">
        <f t="shared" si="10"/>
        <v>990.52732555694047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0.25410867682054378</v>
      </c>
      <c r="D14">
        <f t="shared" si="2"/>
        <v>2.8196312729239784E-2</v>
      </c>
      <c r="E14" s="4">
        <f>Input!I15</f>
        <v>25.436887857142857</v>
      </c>
      <c r="F14">
        <f t="shared" si="3"/>
        <v>24.734987</v>
      </c>
      <c r="G14">
        <f t="shared" si="4"/>
        <v>79.733206052232148</v>
      </c>
      <c r="H14">
        <f t="shared" si="5"/>
        <v>3024.804098917311</v>
      </c>
      <c r="I14">
        <f t="shared" si="6"/>
        <v>3078583.4971128241</v>
      </c>
      <c r="N14">
        <f>Input!J15</f>
        <v>5.4607888571428553</v>
      </c>
      <c r="O14">
        <f t="shared" si="7"/>
        <v>5.1800285714285694</v>
      </c>
      <c r="P14">
        <f t="shared" si="8"/>
        <v>4.7304665061468452</v>
      </c>
      <c r="Q14">
        <f t="shared" si="9"/>
        <v>0.20210605054036931</v>
      </c>
      <c r="R14">
        <f t="shared" si="10"/>
        <v>927.54456482057492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0.27720946562241139</v>
      </c>
      <c r="D15">
        <f t="shared" si="2"/>
        <v>3.536910892114057E-2</v>
      </c>
      <c r="E15" s="4">
        <f>Input!I16</f>
        <v>35.628488714285716</v>
      </c>
      <c r="F15">
        <f t="shared" si="3"/>
        <v>34.926587857142856</v>
      </c>
      <c r="G15">
        <f t="shared" si="4"/>
        <v>99.660193150513777</v>
      </c>
      <c r="H15">
        <f t="shared" si="5"/>
        <v>4190.4396542779386</v>
      </c>
      <c r="I15">
        <f t="shared" si="6"/>
        <v>3009053.2265409576</v>
      </c>
      <c r="N15">
        <f>Input!J16</f>
        <v>10.191600857142859</v>
      </c>
      <c r="O15">
        <f t="shared" si="7"/>
        <v>9.9108405714285741</v>
      </c>
      <c r="P15">
        <f t="shared" si="8"/>
        <v>5.8914292381356699</v>
      </c>
      <c r="Q15">
        <f t="shared" si="9"/>
        <v>16.155667466203443</v>
      </c>
      <c r="R15">
        <f t="shared" si="10"/>
        <v>858.17672825437182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0.300310254424279</v>
      </c>
      <c r="D16">
        <f t="shared" si="2"/>
        <v>4.3568498854537611E-2</v>
      </c>
      <c r="E16" s="4">
        <f>Input!I17</f>
        <v>48.37500871428572</v>
      </c>
      <c r="F16">
        <f t="shared" si="3"/>
        <v>47.67310785714286</v>
      </c>
      <c r="G16">
        <f t="shared" si="4"/>
        <v>122.26479941910905</v>
      </c>
      <c r="H16">
        <f t="shared" si="5"/>
        <v>5563.9204500754995</v>
      </c>
      <c r="I16">
        <f t="shared" si="6"/>
        <v>2931141.4790572007</v>
      </c>
      <c r="N16">
        <f>Input!J17</f>
        <v>12.746520000000004</v>
      </c>
      <c r="O16">
        <f t="shared" si="7"/>
        <v>12.465759714285719</v>
      </c>
      <c r="P16">
        <f t="shared" si="8"/>
        <v>7.1979395350773787</v>
      </c>
      <c r="Q16">
        <f t="shared" si="9"/>
        <v>27.749929440474588</v>
      </c>
      <c r="R16">
        <f t="shared" si="10"/>
        <v>783.3361643204214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0.32341104322614661</v>
      </c>
      <c r="D17">
        <f t="shared" si="2"/>
        <v>5.2845424761928418E-2</v>
      </c>
      <c r="E17" s="4">
        <f>Input!I18</f>
        <v>63.971246285714294</v>
      </c>
      <c r="F17">
        <f t="shared" si="3"/>
        <v>63.269345428571434</v>
      </c>
      <c r="G17">
        <f t="shared" si="4"/>
        <v>147.61753934928231</v>
      </c>
      <c r="H17">
        <f t="shared" si="5"/>
        <v>7114.6178176858484</v>
      </c>
      <c r="I17">
        <f t="shared" si="6"/>
        <v>2844973.5345710772</v>
      </c>
      <c r="N17">
        <f>Input!J18</f>
        <v>15.596237571428574</v>
      </c>
      <c r="O17">
        <f t="shared" si="7"/>
        <v>15.315477285714289</v>
      </c>
      <c r="P17">
        <f t="shared" si="8"/>
        <v>8.6499594744618786</v>
      </c>
      <c r="Q17">
        <f t="shared" si="9"/>
        <v>44.429127692123124</v>
      </c>
      <c r="R17">
        <f t="shared" si="10"/>
        <v>704.16584200393004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0.34651183202801422</v>
      </c>
      <c r="D18">
        <f t="shared" si="2"/>
        <v>6.3249299684246793E-2</v>
      </c>
      <c r="E18" s="4">
        <f>Input!I19</f>
        <v>82.992760285714283</v>
      </c>
      <c r="F18">
        <f t="shared" si="3"/>
        <v>82.290859428571423</v>
      </c>
      <c r="G18">
        <f t="shared" si="4"/>
        <v>175.7717078525634</v>
      </c>
      <c r="H18">
        <f t="shared" si="5"/>
        <v>8738.6690220693617</v>
      </c>
      <c r="I18">
        <f t="shared" si="6"/>
        <v>2750790.6419176944</v>
      </c>
      <c r="N18">
        <f>Input!J19</f>
        <v>19.021513999999989</v>
      </c>
      <c r="O18">
        <f t="shared" si="7"/>
        <v>18.740753714285702</v>
      </c>
      <c r="P18">
        <f t="shared" si="8"/>
        <v>10.245757095923015</v>
      </c>
      <c r="Q18">
        <f t="shared" si="9"/>
        <v>72.164967545993505</v>
      </c>
      <c r="R18">
        <f t="shared" si="10"/>
        <v>622.01984702974221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0.36961262082988183</v>
      </c>
      <c r="D19">
        <f t="shared" si="2"/>
        <v>7.4828158314229884E-2</v>
      </c>
      <c r="E19" s="4">
        <f>Input!I20</f>
        <v>107.26449285714286</v>
      </c>
      <c r="F19">
        <f t="shared" si="3"/>
        <v>106.562592</v>
      </c>
      <c r="G19">
        <f t="shared" si="4"/>
        <v>206.7630448220452</v>
      </c>
      <c r="H19">
        <f t="shared" si="5"/>
        <v>10040.130745742907</v>
      </c>
      <c r="I19">
        <f t="shared" si="6"/>
        <v>2648949.6935723368</v>
      </c>
      <c r="N19">
        <f>Input!J20</f>
        <v>24.271732571428572</v>
      </c>
      <c r="O19">
        <f t="shared" si="7"/>
        <v>23.990972285714285</v>
      </c>
      <c r="P19">
        <f t="shared" si="8"/>
        <v>11.981874220409368</v>
      </c>
      <c r="Q19">
        <f t="shared" si="9"/>
        <v>144.21843634211029</v>
      </c>
      <c r="R19">
        <f t="shared" si="10"/>
        <v>538.43529655345856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0.39271340963174944</v>
      </c>
      <c r="D20">
        <f t="shared" si="2"/>
        <v>8.7628783950741848E-2</v>
      </c>
      <c r="E20" s="4">
        <f>Input!I21</f>
        <v>134.13325871428569</v>
      </c>
      <c r="F20">
        <f t="shared" si="3"/>
        <v>133.43135785714284</v>
      </c>
      <c r="G20">
        <f t="shared" si="4"/>
        <v>240.60943513630113</v>
      </c>
      <c r="H20">
        <f t="shared" si="5"/>
        <v>11487.140249257225</v>
      </c>
      <c r="I20">
        <f t="shared" si="6"/>
        <v>2539921.2483506463</v>
      </c>
      <c r="N20">
        <f>Input!J21</f>
        <v>26.868765857142833</v>
      </c>
      <c r="O20">
        <f t="shared" si="7"/>
        <v>26.588005571428546</v>
      </c>
      <c r="P20">
        <f t="shared" si="8"/>
        <v>13.8531087548714</v>
      </c>
      <c r="Q20">
        <f t="shared" si="9"/>
        <v>162.17759692835733</v>
      </c>
      <c r="R20">
        <f t="shared" si="10"/>
        <v>455.09578229809625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0.41581419843361705</v>
      </c>
      <c r="D21">
        <f t="shared" si="2"/>
        <v>0.10169681660012868</v>
      </c>
      <c r="E21" s="4">
        <f>Input!I22</f>
        <v>169.88808985714286</v>
      </c>
      <c r="F21">
        <f t="shared" si="3"/>
        <v>169.18618900000001</v>
      </c>
      <c r="G21">
        <f t="shared" si="4"/>
        <v>277.31067115898259</v>
      </c>
      <c r="H21">
        <f t="shared" si="5"/>
        <v>11690.903642148141</v>
      </c>
      <c r="I21">
        <f t="shared" si="6"/>
        <v>2424285.7523363209</v>
      </c>
      <c r="N21">
        <f>Input!J22</f>
        <v>35.754831142857171</v>
      </c>
      <c r="O21">
        <f t="shared" si="7"/>
        <v>35.474070857142884</v>
      </c>
      <c r="P21">
        <f t="shared" si="8"/>
        <v>15.852514106430274</v>
      </c>
      <c r="Q21">
        <f t="shared" si="9"/>
        <v>385.00548932143562</v>
      </c>
      <c r="R21">
        <f t="shared" si="10"/>
        <v>373.78687905246642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0.43891498723548467</v>
      </c>
      <c r="D22">
        <f t="shared" si="2"/>
        <v>0.11707684596533879</v>
      </c>
      <c r="E22" s="4">
        <f>Input!I23</f>
        <v>208.61898057142858</v>
      </c>
      <c r="F22">
        <f t="shared" si="3"/>
        <v>207.91707971428573</v>
      </c>
      <c r="G22">
        <f t="shared" si="4"/>
        <v>316.84830011927414</v>
      </c>
      <c r="H22">
        <f t="shared" si="5"/>
        <v>11866.010778920163</v>
      </c>
      <c r="I22">
        <f t="shared" si="6"/>
        <v>2302727.8665920524</v>
      </c>
      <c r="N22">
        <f>Input!J23</f>
        <v>38.730890714285721</v>
      </c>
      <c r="O22">
        <f t="shared" si="7"/>
        <v>38.450130428571434</v>
      </c>
      <c r="P22">
        <f t="shared" si="8"/>
        <v>17.97141785134118</v>
      </c>
      <c r="Q22">
        <f t="shared" si="9"/>
        <v>419.37766882080859</v>
      </c>
      <c r="R22">
        <f t="shared" si="10"/>
        <v>296.34468984973722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0.46201577603735228</v>
      </c>
      <c r="D23">
        <f t="shared" si="2"/>
        <v>0.13381249215493007</v>
      </c>
      <c r="E23" s="4">
        <f>Input!I24</f>
        <v>254.21446199999997</v>
      </c>
      <c r="F23">
        <f t="shared" si="3"/>
        <v>253.51256114285712</v>
      </c>
      <c r="G23">
        <f t="shared" si="4"/>
        <v>359.18557497047988</v>
      </c>
      <c r="H23">
        <f t="shared" si="5"/>
        <v>11166.785851412949</v>
      </c>
      <c r="I23">
        <f t="shared" si="6"/>
        <v>2176028.8691257918</v>
      </c>
      <c r="N23">
        <f>Input!J24</f>
        <v>45.595481428571389</v>
      </c>
      <c r="O23">
        <f t="shared" si="7"/>
        <v>45.314721142857103</v>
      </c>
      <c r="P23">
        <f t="shared" si="8"/>
        <v>20.199461344081634</v>
      </c>
      <c r="Q23">
        <f t="shared" si="9"/>
        <v>630.77627475998725</v>
      </c>
      <c r="R23">
        <f t="shared" si="10"/>
        <v>224.59882314629533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0.48511656483921989</v>
      </c>
      <c r="D24">
        <f t="shared" si="2"/>
        <v>0.15194647629240948</v>
      </c>
      <c r="E24" s="4">
        <f>Input!I25</f>
        <v>308.82235085714285</v>
      </c>
      <c r="F24">
        <f t="shared" si="3"/>
        <v>308.12045000000001</v>
      </c>
      <c r="G24">
        <f t="shared" si="4"/>
        <v>404.26752404568379</v>
      </c>
      <c r="H24">
        <f t="shared" si="5"/>
        <v>9244.2598475462</v>
      </c>
      <c r="I24">
        <f t="shared" si="6"/>
        <v>2045057.1581897675</v>
      </c>
      <c r="N24">
        <f>Input!J25</f>
        <v>54.607888857142882</v>
      </c>
      <c r="O24">
        <f t="shared" si="7"/>
        <v>54.327128571428595</v>
      </c>
      <c r="P24">
        <f t="shared" si="8"/>
        <v>22.524661491020012</v>
      </c>
      <c r="Q24">
        <f t="shared" si="9"/>
        <v>1011.3969124004716</v>
      </c>
      <c r="R24">
        <f t="shared" si="10"/>
        <v>160.31158997180987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0.50821735364108755</v>
      </c>
      <c r="D25">
        <f t="shared" si="2"/>
        <v>0.17152068272971432</v>
      </c>
      <c r="E25" s="4">
        <f>Input!I26</f>
        <v>370.05618400000003</v>
      </c>
      <c r="F25">
        <f t="shared" si="3"/>
        <v>369.35428314285718</v>
      </c>
      <c r="G25">
        <f t="shared" si="4"/>
        <v>452.02115183397956</v>
      </c>
      <c r="H25">
        <f t="shared" si="5"/>
        <v>6833.8111791952688</v>
      </c>
      <c r="I25">
        <f t="shared" si="6"/>
        <v>1910756.943619591</v>
      </c>
      <c r="N25">
        <f>Input!J26</f>
        <v>61.233833142857179</v>
      </c>
      <c r="O25">
        <f t="shared" si="7"/>
        <v>60.953072857142892</v>
      </c>
      <c r="P25">
        <f t="shared" si="8"/>
        <v>24.933495441641178</v>
      </c>
      <c r="Q25">
        <f t="shared" si="9"/>
        <v>1297.4099571913212</v>
      </c>
      <c r="R25">
        <f t="shared" si="10"/>
        <v>105.11554787141418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0.53131814244295517</v>
      </c>
      <c r="D26">
        <f t="shared" si="2"/>
        <v>0.19257621421392984</v>
      </c>
      <c r="E26" s="4">
        <f>Input!I27</f>
        <v>431.09348485714281</v>
      </c>
      <c r="F26">
        <f t="shared" si="3"/>
        <v>430.39158399999997</v>
      </c>
      <c r="G26">
        <f t="shared" si="4"/>
        <v>502.35578035051657</v>
      </c>
      <c r="H26">
        <f t="shared" si="5"/>
        <v>5178.845556375707</v>
      </c>
      <c r="I26">
        <f t="shared" si="6"/>
        <v>1774135.2714090026</v>
      </c>
      <c r="N26">
        <f>Input!J27</f>
        <v>61.037300857142782</v>
      </c>
      <c r="O26">
        <f t="shared" si="7"/>
        <v>60.756540571428495</v>
      </c>
      <c r="P26">
        <f t="shared" si="8"/>
        <v>27.411008465019993</v>
      </c>
      <c r="Q26">
        <f t="shared" si="9"/>
        <v>1111.9245114595201</v>
      </c>
      <c r="R26">
        <f t="shared" si="10"/>
        <v>60.451781165202675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0.55441893124482278</v>
      </c>
      <c r="D27">
        <f t="shared" si="2"/>
        <v>0.21515344108822504</v>
      </c>
      <c r="E27" s="4">
        <f>Input!I28</f>
        <v>502.42065271428572</v>
      </c>
      <c r="F27">
        <f t="shared" si="3"/>
        <v>501.71875185714288</v>
      </c>
      <c r="G27">
        <f t="shared" si="4"/>
        <v>555.16353778792802</v>
      </c>
      <c r="H27">
        <f t="shared" si="5"/>
        <v>2856.3451431874496</v>
      </c>
      <c r="I27">
        <f t="shared" si="6"/>
        <v>1636247.5825714078</v>
      </c>
      <c r="N27">
        <f>Input!J28</f>
        <v>71.327167857142911</v>
      </c>
      <c r="O27">
        <f t="shared" si="7"/>
        <v>71.046407571428631</v>
      </c>
      <c r="P27">
        <f t="shared" si="8"/>
        <v>29.940944781467898</v>
      </c>
      <c r="Q27">
        <f t="shared" si="9"/>
        <v>1689.6590711768463</v>
      </c>
      <c r="R27">
        <f t="shared" si="10"/>
        <v>27.511473002600983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0.57751972004669039</v>
      </c>
      <c r="D28">
        <f t="shared" si="2"/>
        <v>0.2392920454024875</v>
      </c>
      <c r="E28" s="4">
        <f>Input!I29</f>
        <v>576.20447357142859</v>
      </c>
      <c r="F28">
        <f t="shared" si="3"/>
        <v>575.50257271428575</v>
      </c>
      <c r="G28">
        <f t="shared" si="4"/>
        <v>610.3199983734404</v>
      </c>
      <c r="H28">
        <f t="shared" si="5"/>
        <v>1212.2531295307606</v>
      </c>
      <c r="I28">
        <f t="shared" si="6"/>
        <v>1498182.0588856873</v>
      </c>
      <c r="N28">
        <f>Input!J29</f>
        <v>73.783820857142871</v>
      </c>
      <c r="O28">
        <f t="shared" si="7"/>
        <v>73.503060571428591</v>
      </c>
      <c r="P28">
        <f t="shared" si="8"/>
        <v>32.505900613649239</v>
      </c>
      <c r="Q28">
        <f t="shared" si="9"/>
        <v>1680.7671246037467</v>
      </c>
      <c r="R28">
        <f t="shared" si="10"/>
        <v>7.1833766384649733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0.600620508848558</v>
      </c>
      <c r="D29">
        <f t="shared" si="2"/>
        <v>0.2650310606496295</v>
      </c>
      <c r="E29" s="4">
        <f>Input!I30</f>
        <v>653.27319071428576</v>
      </c>
      <c r="F29">
        <f t="shared" si="3"/>
        <v>652.57128985714292</v>
      </c>
      <c r="G29">
        <f t="shared" si="4"/>
        <v>667.68497459941864</v>
      </c>
      <c r="H29">
        <f t="shared" si="5"/>
        <v>228.42346648889799</v>
      </c>
      <c r="I29">
        <f t="shared" si="6"/>
        <v>1361043.0536215382</v>
      </c>
      <c r="N29">
        <f>Input!J30</f>
        <v>77.068717142857167</v>
      </c>
      <c r="O29">
        <f t="shared" si="7"/>
        <v>76.787956857142888</v>
      </c>
      <c r="P29">
        <f t="shared" si="8"/>
        <v>35.087498215030145</v>
      </c>
      <c r="Q29">
        <f t="shared" si="9"/>
        <v>1738.9282509625552</v>
      </c>
      <c r="R29">
        <f t="shared" si="10"/>
        <v>9.7189235729268769E-3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0.62372129765042561</v>
      </c>
      <c r="D30">
        <f t="shared" si="2"/>
        <v>0.29240890771829775</v>
      </c>
      <c r="E30" s="4">
        <f>Input!I31</f>
        <v>732.13877400000001</v>
      </c>
      <c r="F30">
        <f t="shared" si="3"/>
        <v>731.43687314285717</v>
      </c>
      <c r="G30">
        <f t="shared" si="4"/>
        <v>727.10346024870159</v>
      </c>
      <c r="H30">
        <f t="shared" si="5"/>
        <v>18.778467311233769</v>
      </c>
      <c r="I30">
        <f t="shared" si="6"/>
        <v>1225933.9430968908</v>
      </c>
      <c r="N30">
        <f>Input!J31</f>
        <v>78.865583285714251</v>
      </c>
      <c r="O30">
        <f t="shared" si="7"/>
        <v>78.584822999999972</v>
      </c>
      <c r="P30">
        <f t="shared" si="8"/>
        <v>37.666579135135457</v>
      </c>
      <c r="Q30">
        <f t="shared" si="9"/>
        <v>1674.3026809845226</v>
      </c>
      <c r="R30">
        <f t="shared" si="10"/>
        <v>6.1528619886270652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0.64682208645229322</v>
      </c>
      <c r="D31">
        <f t="shared" si="2"/>
        <v>0.321463427553355</v>
      </c>
      <c r="E31" s="4">
        <f>Input!I32</f>
        <v>807.29832057142869</v>
      </c>
      <c r="F31">
        <f t="shared" si="3"/>
        <v>806.59641971428584</v>
      </c>
      <c r="G31">
        <f t="shared" si="4"/>
        <v>788.406719916935</v>
      </c>
      <c r="H31">
        <f t="shared" si="5"/>
        <v>330.86517871774521</v>
      </c>
      <c r="I31">
        <f t="shared" si="6"/>
        <v>1093939.763396475</v>
      </c>
      <c r="N31">
        <f>Input!J32</f>
        <v>75.159546571428677</v>
      </c>
      <c r="O31">
        <f t="shared" si="7"/>
        <v>74.878786285714398</v>
      </c>
      <c r="P31">
        <f t="shared" si="8"/>
        <v>40.223414500866873</v>
      </c>
      <c r="Q31">
        <f t="shared" si="9"/>
        <v>1200.9947935460059</v>
      </c>
      <c r="R31">
        <f t="shared" si="10"/>
        <v>25.374710502109757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0.66992287525416083</v>
      </c>
      <c r="D32">
        <f t="shared" si="2"/>
        <v>0.35223191093590261</v>
      </c>
      <c r="E32" s="4">
        <f>Input!I33</f>
        <v>881.92442242857157</v>
      </c>
      <c r="F32">
        <f t="shared" si="3"/>
        <v>881.22252157142873</v>
      </c>
      <c r="G32">
        <f t="shared" si="4"/>
        <v>851.41351806939849</v>
      </c>
      <c r="H32">
        <f t="shared" si="5"/>
        <v>888.57668978405093</v>
      </c>
      <c r="I32">
        <f t="shared" si="6"/>
        <v>966110.01448077301</v>
      </c>
      <c r="N32">
        <f>Input!J33</f>
        <v>74.626101857142885</v>
      </c>
      <c r="O32">
        <f t="shared" si="7"/>
        <v>74.345341571428605</v>
      </c>
      <c r="P32">
        <f t="shared" si="8"/>
        <v>42.737929641984806</v>
      </c>
      <c r="Q32">
        <f t="shared" si="9"/>
        <v>999.02848887754624</v>
      </c>
      <c r="R32">
        <f t="shared" si="10"/>
        <v>57.030390481256859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0.69302366405602844</v>
      </c>
      <c r="D33">
        <f t="shared" si="2"/>
        <v>0.38475112573029019</v>
      </c>
      <c r="E33" s="4">
        <f>Input!I34</f>
        <v>956.63475242857135</v>
      </c>
      <c r="F33">
        <f t="shared" si="3"/>
        <v>955.9328515714285</v>
      </c>
      <c r="G33">
        <f t="shared" si="4"/>
        <v>915.93147809383061</v>
      </c>
      <c r="H33">
        <f t="shared" si="5"/>
        <v>1600.1098800942723</v>
      </c>
      <c r="I33">
        <f t="shared" si="6"/>
        <v>843442.02027036855</v>
      </c>
      <c r="N33">
        <f>Input!J34</f>
        <v>74.710329999999772</v>
      </c>
      <c r="O33">
        <f t="shared" si="7"/>
        <v>74.429569714285492</v>
      </c>
      <c r="P33">
        <f t="shared" si="8"/>
        <v>45.189939978018899</v>
      </c>
      <c r="Q33">
        <f t="shared" si="9"/>
        <v>854.95594711396564</v>
      </c>
      <c r="R33">
        <f t="shared" si="10"/>
        <v>100.07715811558649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0.71612445285789605</v>
      </c>
      <c r="D34">
        <f t="shared" si="2"/>
        <v>0.41905734189314398</v>
      </c>
      <c r="E34" s="4">
        <f>Input!I35</f>
        <v>1026.8108027142857</v>
      </c>
      <c r="F34">
        <f t="shared" si="3"/>
        <v>1026.1089018571429</v>
      </c>
      <c r="G34">
        <f t="shared" si="4"/>
        <v>981.75855936241521</v>
      </c>
      <c r="H34">
        <f t="shared" si="5"/>
        <v>1966.9528793996469</v>
      </c>
      <c r="I34">
        <f t="shared" si="6"/>
        <v>726865.22752921621</v>
      </c>
      <c r="N34">
        <f>Input!J35</f>
        <v>70.176050285714382</v>
      </c>
      <c r="O34">
        <f t="shared" si="7"/>
        <v>69.895290000000102</v>
      </c>
      <c r="P34">
        <f t="shared" si="8"/>
        <v>47.55939472449105</v>
      </c>
      <c r="Q34">
        <f t="shared" si="9"/>
        <v>498.89221775850763</v>
      </c>
      <c r="R34">
        <f t="shared" si="10"/>
        <v>153.09884758172626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0.73922524165976367</v>
      </c>
      <c r="D35">
        <f t="shared" si="2"/>
        <v>0.45518635449642708</v>
      </c>
      <c r="E35" s="4">
        <f>Input!I36</f>
        <v>1095.4567091428569</v>
      </c>
      <c r="F35">
        <f t="shared" si="3"/>
        <v>1094.754808285714</v>
      </c>
      <c r="G35">
        <f t="shared" si="4"/>
        <v>1048.6846380370853</v>
      </c>
      <c r="H35">
        <f t="shared" si="5"/>
        <v>2122.4605867376381</v>
      </c>
      <c r="I35">
        <f t="shared" si="6"/>
        <v>617226.80836306105</v>
      </c>
      <c r="N35">
        <f>Input!J36</f>
        <v>68.645906428571152</v>
      </c>
      <c r="O35">
        <f t="shared" si="7"/>
        <v>68.365146142856872</v>
      </c>
      <c r="P35">
        <f t="shared" si="8"/>
        <v>49.826624679024896</v>
      </c>
      <c r="Q35">
        <f t="shared" si="9"/>
        <v>343.67677806495891</v>
      </c>
      <c r="R35">
        <f t="shared" si="10"/>
        <v>214.34546603933993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0.76232603046163128</v>
      </c>
      <c r="D36">
        <f t="shared" si="2"/>
        <v>0.49317350498097079</v>
      </c>
      <c r="E36" s="4">
        <f>Input!I37</f>
        <v>1164.5518321428572</v>
      </c>
      <c r="F36">
        <f t="shared" si="3"/>
        <v>1163.8499312857143</v>
      </c>
      <c r="G36">
        <f t="shared" si="4"/>
        <v>1116.4931752848981</v>
      </c>
      <c r="H36">
        <f t="shared" si="5"/>
        <v>2242.6623389208389</v>
      </c>
      <c r="I36">
        <f t="shared" si="6"/>
        <v>515278.90124094882</v>
      </c>
      <c r="N36">
        <f>Input!J37</f>
        <v>69.095123000000285</v>
      </c>
      <c r="O36">
        <f t="shared" si="7"/>
        <v>68.814362714286005</v>
      </c>
      <c r="P36">
        <f t="shared" si="8"/>
        <v>51.97259012235444</v>
      </c>
      <c r="Q36">
        <f t="shared" si="9"/>
        <v>283.64530403833731</v>
      </c>
      <c r="R36">
        <f t="shared" si="10"/>
        <v>281.78682754211223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0.78542681926349889</v>
      </c>
      <c r="D37">
        <f t="shared" si="2"/>
        <v>0.53305370082732484</v>
      </c>
      <c r="E37" s="4">
        <f>Input!I38</f>
        <v>1242.9681988571429</v>
      </c>
      <c r="F37">
        <f t="shared" si="3"/>
        <v>1242.266298</v>
      </c>
      <c r="G37">
        <f t="shared" si="4"/>
        <v>1184.9629547559384</v>
      </c>
      <c r="H37">
        <f t="shared" si="5"/>
        <v>3283.6731469467377</v>
      </c>
      <c r="I37">
        <f t="shared" si="6"/>
        <v>421667.78446136287</v>
      </c>
      <c r="N37">
        <f>Input!J38</f>
        <v>78.416366714285687</v>
      </c>
      <c r="O37">
        <f t="shared" si="7"/>
        <v>78.135606428571407</v>
      </c>
      <c r="P37">
        <f t="shared" si="8"/>
        <v>53.979124723780373</v>
      </c>
      <c r="Q37">
        <f t="shared" si="9"/>
        <v>583.53560835390397</v>
      </c>
      <c r="R37">
        <f t="shared" si="10"/>
        <v>353.17842414291107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0.8085276080653665</v>
      </c>
      <c r="D38">
        <f t="shared" si="2"/>
        <v>0.57486143380599586</v>
      </c>
      <c r="E38" s="4">
        <f>Input!I39</f>
        <v>1319.6578894285715</v>
      </c>
      <c r="F38">
        <f t="shared" si="3"/>
        <v>1318.9559885714286</v>
      </c>
      <c r="G38">
        <f t="shared" si="4"/>
        <v>1253.8698696538345</v>
      </c>
      <c r="H38">
        <f t="shared" si="5"/>
        <v>4236.2028757552071</v>
      </c>
      <c r="I38">
        <f t="shared" si="6"/>
        <v>336925.22520259983</v>
      </c>
      <c r="N38">
        <f>Input!J39</f>
        <v>76.689690571428628</v>
      </c>
      <c r="O38">
        <f t="shared" si="7"/>
        <v>76.408930285714348</v>
      </c>
      <c r="P38">
        <f t="shared" si="8"/>
        <v>55.829171281921134</v>
      </c>
      <c r="Q38">
        <f t="shared" si="9"/>
        <v>423.52648065420783</v>
      </c>
      <c r="R38">
        <f t="shared" si="10"/>
        <v>426.13710140670736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0.83162839686723411</v>
      </c>
      <c r="D39">
        <f t="shared" si="2"/>
        <v>0.61863079694828293</v>
      </c>
      <c r="E39" s="4">
        <f>Input!I40</f>
        <v>1394.1576492857143</v>
      </c>
      <c r="F39">
        <f t="shared" si="3"/>
        <v>1393.4557484285715</v>
      </c>
      <c r="G39">
        <f t="shared" si="4"/>
        <v>1322.9887385333766</v>
      </c>
      <c r="H39">
        <f t="shared" si="5"/>
        <v>4965.5994835694964</v>
      </c>
      <c r="I39">
        <f t="shared" si="6"/>
        <v>261462.18841872585</v>
      </c>
      <c r="N39">
        <f>Input!J40</f>
        <v>74.499759857142863</v>
      </c>
      <c r="O39">
        <f t="shared" si="7"/>
        <v>74.218999571428583</v>
      </c>
      <c r="P39">
        <f t="shared" si="8"/>
        <v>57.507005164330522</v>
      </c>
      <c r="Q39">
        <f t="shared" si="9"/>
        <v>279.29075706287688</v>
      </c>
      <c r="R39">
        <f t="shared" si="10"/>
        <v>498.22357447464447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0.85472918566910172</v>
      </c>
      <c r="D40">
        <f t="shared" si="2"/>
        <v>0.66439550036126183</v>
      </c>
      <c r="E40" s="4">
        <f>Input!I41</f>
        <v>1467.2114932857144</v>
      </c>
      <c r="F40">
        <f t="shared" si="3"/>
        <v>1466.5095924285715</v>
      </c>
      <c r="G40">
        <f t="shared" si="4"/>
        <v>1392.0951281204798</v>
      </c>
      <c r="H40">
        <f t="shared" si="5"/>
        <v>5537.5124982602592</v>
      </c>
      <c r="I40">
        <f t="shared" si="6"/>
        <v>195565.02491822641</v>
      </c>
      <c r="N40">
        <f>Input!J41</f>
        <v>73.053844000000026</v>
      </c>
      <c r="O40">
        <f t="shared" si="7"/>
        <v>72.773083714285747</v>
      </c>
      <c r="P40">
        <f t="shared" si="8"/>
        <v>58.99844143611638</v>
      </c>
      <c r="Q40">
        <f t="shared" si="9"/>
        <v>189.74076989153096</v>
      </c>
      <c r="R40">
        <f t="shared" si="10"/>
        <v>567.02842304710305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0.87782997447096933</v>
      </c>
      <c r="D41">
        <f t="shared" si="2"/>
        <v>0.71218888599544639</v>
      </c>
      <c r="E41" s="4">
        <f>Input!I42</f>
        <v>1537.4858098571428</v>
      </c>
      <c r="F41">
        <f t="shared" si="3"/>
        <v>1536.783909</v>
      </c>
      <c r="G41">
        <f t="shared" si="4"/>
        <v>1460.9671609898205</v>
      </c>
      <c r="H41">
        <f t="shared" si="5"/>
        <v>5748.1792788390539</v>
      </c>
      <c r="I41">
        <f t="shared" si="6"/>
        <v>139394.18930933884</v>
      </c>
      <c r="N41">
        <f>Input!J42</f>
        <v>70.274316571428471</v>
      </c>
      <c r="O41">
        <f t="shared" si="7"/>
        <v>69.993556285714192</v>
      </c>
      <c r="P41">
        <f t="shared" si="8"/>
        <v>60.291021888050956</v>
      </c>
      <c r="Q41">
        <f t="shared" si="9"/>
        <v>94.139173737838291</v>
      </c>
      <c r="R41">
        <f t="shared" si="10"/>
        <v>630.25796580514123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0.90093076327283694</v>
      </c>
      <c r="D42">
        <f t="shared" si="2"/>
        <v>0.76204394146081833</v>
      </c>
      <c r="E42" s="4">
        <f>Input!I43</f>
        <v>1606.9739972857144</v>
      </c>
      <c r="F42">
        <f t="shared" si="3"/>
        <v>1606.2720964285716</v>
      </c>
      <c r="G42">
        <f t="shared" si="4"/>
        <v>1529.3872858705242</v>
      </c>
      <c r="H42">
        <f t="shared" si="5"/>
        <v>5911.2740945468249</v>
      </c>
      <c r="I42">
        <f t="shared" si="6"/>
        <v>92985.468597259707</v>
      </c>
      <c r="N42">
        <f>Input!J43</f>
        <v>69.488187428571564</v>
      </c>
      <c r="O42">
        <f t="shared" si="7"/>
        <v>69.207427142857284</v>
      </c>
      <c r="P42">
        <f t="shared" si="8"/>
        <v>61.37417848620936</v>
      </c>
      <c r="Q42">
        <f t="shared" si="9"/>
        <v>61.359784516876516</v>
      </c>
      <c r="R42">
        <f t="shared" si="10"/>
        <v>685.81635482551906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0.92403155207470455</v>
      </c>
      <c r="D43">
        <f t="shared" si="2"/>
        <v>0.81399331297588984</v>
      </c>
      <c r="E43" s="4">
        <f>Input!I44</f>
        <v>1675.5497135714286</v>
      </c>
      <c r="F43">
        <f t="shared" si="3"/>
        <v>1674.8478127142857</v>
      </c>
      <c r="G43">
        <f t="shared" si="4"/>
        <v>1597.1439886875803</v>
      </c>
      <c r="H43">
        <f t="shared" si="5"/>
        <v>6037.8842683732046</v>
      </c>
      <c r="I43">
        <f t="shared" si="6"/>
        <v>56253.633613297592</v>
      </c>
      <c r="N43">
        <f>Input!J44</f>
        <v>68.575716285714179</v>
      </c>
      <c r="O43">
        <f t="shared" si="7"/>
        <v>68.2949559999999</v>
      </c>
      <c r="P43">
        <f t="shared" si="8"/>
        <v>62.239370162695955</v>
      </c>
      <c r="Q43">
        <f t="shared" si="9"/>
        <v>36.670119832956111</v>
      </c>
      <c r="R43">
        <f t="shared" si="10"/>
        <v>731.88035625616499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0.94713234087657217</v>
      </c>
      <c r="D44">
        <f t="shared" si="2"/>
        <v>0.86806931752496286</v>
      </c>
      <c r="E44" s="4">
        <f>Input!I45</f>
        <v>1725.3846764285715</v>
      </c>
      <c r="F44">
        <f t="shared" si="3"/>
        <v>1724.6827755714287</v>
      </c>
      <c r="G44">
        <f t="shared" si="4"/>
        <v>1664.0334231848824</v>
      </c>
      <c r="H44">
        <f t="shared" si="5"/>
        <v>3678.343944907469</v>
      </c>
      <c r="I44">
        <f t="shared" si="6"/>
        <v>28998.360625190169</v>
      </c>
      <c r="N44">
        <f>Input!J45</f>
        <v>49.834962857142955</v>
      </c>
      <c r="O44">
        <f t="shared" si="7"/>
        <v>49.554202571428668</v>
      </c>
      <c r="P44">
        <f t="shared" si="8"/>
        <v>62.880190342764855</v>
      </c>
      <c r="Q44">
        <f t="shared" si="9"/>
        <v>177.58195008180161</v>
      </c>
      <c r="R44">
        <f t="shared" si="10"/>
        <v>766.9635916971198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0.97023312967843978</v>
      </c>
      <c r="D45">
        <f t="shared" si="2"/>
        <v>0.92430395429051893</v>
      </c>
      <c r="E45" s="4">
        <f>Input!I46</f>
        <v>1777.2972658571427</v>
      </c>
      <c r="F45">
        <f t="shared" si="3"/>
        <v>1776.5953649999999</v>
      </c>
      <c r="G45">
        <f t="shared" si="4"/>
        <v>1729.8609411044188</v>
      </c>
      <c r="H45">
        <f t="shared" si="5"/>
        <v>2184.1063768518648</v>
      </c>
      <c r="I45">
        <f t="shared" si="6"/>
        <v>10912.211730781943</v>
      </c>
      <c r="N45">
        <f>Input!J46</f>
        <v>51.912589428571209</v>
      </c>
      <c r="O45">
        <f t="shared" si="7"/>
        <v>51.631829142856922</v>
      </c>
      <c r="P45">
        <f t="shared" si="8"/>
        <v>63.292443147445894</v>
      </c>
      <c r="Q45">
        <f t="shared" si="9"/>
        <v>135.96991896401644</v>
      </c>
      <c r="R45">
        <f t="shared" si="10"/>
        <v>789.96749107407868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0.99333391848030739</v>
      </c>
      <c r="D46">
        <f t="shared" si="2"/>
        <v>0.98272891542052676</v>
      </c>
      <c r="E46" s="4">
        <f>Input!I47</f>
        <v>1828.1289278571426</v>
      </c>
      <c r="F46">
        <f t="shared" si="3"/>
        <v>1827.4270269999997</v>
      </c>
      <c r="G46">
        <f t="shared" si="4"/>
        <v>1794.4425033958216</v>
      </c>
      <c r="H46">
        <f t="shared" si="5"/>
        <v>1087.9787973945818</v>
      </c>
      <c r="I46">
        <f t="shared" si="6"/>
        <v>1590.4120080080086</v>
      </c>
      <c r="N46">
        <f>Input!J47</f>
        <v>50.831661999999824</v>
      </c>
      <c r="O46">
        <f t="shared" si="7"/>
        <v>50.550901714285537</v>
      </c>
      <c r="P46">
        <f t="shared" si="8"/>
        <v>63.474186810313704</v>
      </c>
      <c r="Q46">
        <f t="shared" si="9"/>
        <v>167.01129767322374</v>
      </c>
      <c r="R46">
        <f t="shared" si="10"/>
        <v>800.21682758606494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1.0164347072821751</v>
      </c>
      <c r="D47">
        <f t="shared" si="2"/>
        <v>1.0433755961842219</v>
      </c>
      <c r="E47" s="4">
        <f>Input!I48</f>
        <v>1883.2842992857145</v>
      </c>
      <c r="F47">
        <f t="shared" si="3"/>
        <v>1882.5823984285717</v>
      </c>
      <c r="G47">
        <f t="shared" si="4"/>
        <v>1857.605955772892</v>
      </c>
      <c r="H47">
        <f t="shared" si="5"/>
        <v>623.8226877324538</v>
      </c>
      <c r="I47">
        <f t="shared" si="6"/>
        <v>542.120551132125</v>
      </c>
      <c r="N47">
        <f>Input!J48</f>
        <v>55.155371428571925</v>
      </c>
      <c r="O47">
        <f t="shared" si="7"/>
        <v>54.874611142857638</v>
      </c>
      <c r="P47">
        <f t="shared" si="8"/>
        <v>63.425743488084777</v>
      </c>
      <c r="Q47">
        <f t="shared" si="9"/>
        <v>73.121864385589774</v>
      </c>
      <c r="R47">
        <f t="shared" si="10"/>
        <v>797.47843486746171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1.0395354960840426</v>
      </c>
      <c r="D48">
        <f t="shared" si="2"/>
        <v>1.1062751045644548</v>
      </c>
      <c r="E48" s="4">
        <f>Input!I49</f>
        <v>1938.4677467142853</v>
      </c>
      <c r="F48">
        <f t="shared" si="3"/>
        <v>1937.7658458571425</v>
      </c>
      <c r="G48">
        <f t="shared" si="4"/>
        <v>1919.1921540824953</v>
      </c>
      <c r="H48">
        <f t="shared" si="5"/>
        <v>344.98202613959552</v>
      </c>
      <c r="I48">
        <f t="shared" si="6"/>
        <v>7202.8626981403249</v>
      </c>
      <c r="N48">
        <f>Input!J49</f>
        <v>55.183447428570844</v>
      </c>
      <c r="O48">
        <f t="shared" si="7"/>
        <v>54.902687142856557</v>
      </c>
      <c r="P48">
        <f t="shared" si="8"/>
        <v>63.14967531161701</v>
      </c>
      <c r="Q48">
        <f t="shared" si="9"/>
        <v>68.012813855674892</v>
      </c>
      <c r="R48">
        <f t="shared" si="10"/>
        <v>781.96250525396681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1.0626362848859103</v>
      </c>
      <c r="D49">
        <f t="shared" si="2"/>
        <v>1.1714582703299279</v>
      </c>
      <c r="E49" s="4">
        <f>Input!I50</f>
        <v>1993.0896735714286</v>
      </c>
      <c r="F49">
        <f t="shared" si="3"/>
        <v>1992.3877727142858</v>
      </c>
      <c r="G49">
        <f t="shared" si="4"/>
        <v>1979.0559273624658</v>
      </c>
      <c r="H49">
        <f t="shared" si="5"/>
        <v>177.73810048484435</v>
      </c>
      <c r="I49">
        <f t="shared" si="6"/>
        <v>20947.772694185529</v>
      </c>
      <c r="N49">
        <f>Input!J50</f>
        <v>54.621926857143308</v>
      </c>
      <c r="O49">
        <f t="shared" si="7"/>
        <v>54.341166571429021</v>
      </c>
      <c r="P49">
        <f t="shared" si="8"/>
        <v>62.650727199919132</v>
      </c>
      <c r="Q49">
        <f t="shared" si="9"/>
        <v>69.048797838552971</v>
      </c>
      <c r="R49">
        <f t="shared" si="10"/>
        <v>754.30669112830378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1.0857370736877778</v>
      </c>
      <c r="D50">
        <f t="shared" si="2"/>
        <v>1.238955653626405</v>
      </c>
      <c r="E50" s="4">
        <f>Input!I51</f>
        <v>2042.3911917142857</v>
      </c>
      <c r="F50">
        <f t="shared" si="3"/>
        <v>2041.6892908571429</v>
      </c>
      <c r="G50">
        <f t="shared" si="4"/>
        <v>2037.0668690885414</v>
      </c>
      <c r="H50">
        <f t="shared" si="5"/>
        <v>21.366783006841001</v>
      </c>
      <c r="I50">
        <f t="shared" si="6"/>
        <v>41105.289980702873</v>
      </c>
      <c r="N50">
        <f>Input!J51</f>
        <v>49.301518142857049</v>
      </c>
      <c r="O50">
        <f t="shared" si="7"/>
        <v>49.020757857142762</v>
      </c>
      <c r="P50">
        <f t="shared" si="8"/>
        <v>61.935737627719156</v>
      </c>
      <c r="Q50">
        <f t="shared" si="9"/>
        <v>166.79670247439751</v>
      </c>
      <c r="R50">
        <f t="shared" si="10"/>
        <v>715.54403253947089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1.1088378624896456</v>
      </c>
      <c r="D51">
        <f t="shared" si="2"/>
        <v>1.308797553122284</v>
      </c>
      <c r="E51" s="4">
        <f>Input!I52</f>
        <v>2095.3847084285712</v>
      </c>
      <c r="F51">
        <f t="shared" si="3"/>
        <v>2094.6828075714284</v>
      </c>
      <c r="G51">
        <f t="shared" si="4"/>
        <v>2093.1099498905401</v>
      </c>
      <c r="H51">
        <f t="shared" si="5"/>
        <v>2.4738812843293814</v>
      </c>
      <c r="I51">
        <f t="shared" si="6"/>
        <v>66970.957985266985</v>
      </c>
      <c r="N51">
        <f>Input!J52</f>
        <v>52.993516714285533</v>
      </c>
      <c r="O51">
        <f t="shared" si="7"/>
        <v>52.712756428571247</v>
      </c>
      <c r="P51">
        <f t="shared" si="8"/>
        <v>61.013519179764302</v>
      </c>
      <c r="Q51">
        <f t="shared" si="9"/>
        <v>68.902662251594094</v>
      </c>
      <c r="R51">
        <f t="shared" si="10"/>
        <v>667.05646911786516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1.1319386512915131</v>
      </c>
      <c r="D52">
        <f t="shared" si="2"/>
        <v>1.3810140137405924</v>
      </c>
      <c r="E52" s="4">
        <f>Input!I53</f>
        <v>2147.4236398571429</v>
      </c>
      <c r="F52">
        <f t="shared" si="3"/>
        <v>2146.7217390000001</v>
      </c>
      <c r="G52">
        <f t="shared" si="4"/>
        <v>2147.0859478956631</v>
      </c>
      <c r="H52">
        <f t="shared" si="5"/>
        <v>0.13264811968011206</v>
      </c>
      <c r="I52">
        <f t="shared" si="6"/>
        <v>97820.990974883156</v>
      </c>
      <c r="N52">
        <f>Input!J53</f>
        <v>52.038931428571686</v>
      </c>
      <c r="O52">
        <f t="shared" si="7"/>
        <v>51.7581711428574</v>
      </c>
      <c r="P52">
        <f t="shared" si="8"/>
        <v>59.894711325634134</v>
      </c>
      <c r="Q52">
        <f t="shared" si="9"/>
        <v>66.203286145940453</v>
      </c>
      <c r="R52">
        <f t="shared" si="10"/>
        <v>610.51632282095386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1.1550394400933808</v>
      </c>
      <c r="D53">
        <f t="shared" si="2"/>
        <v>1.4556348340065761</v>
      </c>
      <c r="E53" s="4">
        <f>Input!I54</f>
        <v>2198.7747085714286</v>
      </c>
      <c r="F53">
        <f t="shared" si="3"/>
        <v>2198.0728077142858</v>
      </c>
      <c r="G53">
        <f t="shared" si="4"/>
        <v>2198.9116957707024</v>
      </c>
      <c r="H53">
        <f t="shared" si="5"/>
        <v>0.70373317119848044</v>
      </c>
      <c r="I53">
        <f t="shared" si="6"/>
        <v>132925.30106454153</v>
      </c>
      <c r="N53">
        <f>Input!J54</f>
        <v>51.351068714285702</v>
      </c>
      <c r="O53">
        <f t="shared" si="7"/>
        <v>51.070308428571416</v>
      </c>
      <c r="P53">
        <f t="shared" si="8"/>
        <v>58.591608391828082</v>
      </c>
      <c r="Q53">
        <f t="shared" si="9"/>
        <v>56.569953137284735</v>
      </c>
      <c r="R53">
        <f t="shared" si="10"/>
        <v>547.81862747491596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1.1781402288952483</v>
      </c>
      <c r="D54">
        <f t="shared" si="2"/>
        <v>1.5326895730374026</v>
      </c>
      <c r="E54" s="4">
        <f>Input!I55</f>
        <v>2243.1909965714285</v>
      </c>
      <c r="F54">
        <f t="shared" si="3"/>
        <v>2242.4890957142857</v>
      </c>
      <c r="G54">
        <f t="shared" si="4"/>
        <v>2248.5201464229021</v>
      </c>
      <c r="H54">
        <f t="shared" si="5"/>
        <v>36.373572649903302</v>
      </c>
      <c r="I54">
        <f t="shared" si="6"/>
        <v>171559.71233266557</v>
      </c>
      <c r="N54">
        <f>Input!J55</f>
        <v>44.416287999999895</v>
      </c>
      <c r="O54">
        <f t="shared" si="7"/>
        <v>44.135527714285608</v>
      </c>
      <c r="P54">
        <f t="shared" si="8"/>
        <v>57.117966179189267</v>
      </c>
      <c r="Q54">
        <f t="shared" si="9"/>
        <v>168.54370849501007</v>
      </c>
      <c r="R54">
        <f t="shared" si="10"/>
        <v>481.00750785107851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1.201241017697116</v>
      </c>
      <c r="D55">
        <f t="shared" si="2"/>
        <v>1.6122075571982211</v>
      </c>
      <c r="E55" s="4">
        <f>Input!I56</f>
        <v>2284.5048825714289</v>
      </c>
      <c r="F55">
        <f t="shared" si="3"/>
        <v>2283.802981714286</v>
      </c>
      <c r="G55">
        <f t="shared" si="4"/>
        <v>2295.8602621205146</v>
      </c>
      <c r="H55">
        <f t="shared" si="5"/>
        <v>145.37801079442238</v>
      </c>
      <c r="I55">
        <f t="shared" si="6"/>
        <v>213017.13041153847</v>
      </c>
      <c r="N55">
        <f>Input!J56</f>
        <v>41.313886000000366</v>
      </c>
      <c r="O55">
        <f t="shared" si="7"/>
        <v>41.033125714286079</v>
      </c>
      <c r="P55">
        <f t="shared" si="8"/>
        <v>55.48879106133662</v>
      </c>
      <c r="Q55">
        <f t="shared" si="9"/>
        <v>208.96626062591784</v>
      </c>
      <c r="R55">
        <f t="shared" si="10"/>
        <v>412.19996209020547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1.2243418064989835</v>
      </c>
      <c r="D56">
        <f t="shared" si="2"/>
        <v>1.6942178864466955</v>
      </c>
      <c r="E56" s="4">
        <f>Input!I57</f>
        <v>2319.9228011428572</v>
      </c>
      <c r="F56">
        <f t="shared" si="3"/>
        <v>2319.2209002857144</v>
      </c>
      <c r="G56">
        <f t="shared" si="4"/>
        <v>2340.8967344502071</v>
      </c>
      <c r="H56">
        <f t="shared" si="5"/>
        <v>469.84178672658891</v>
      </c>
      <c r="I56">
        <f t="shared" si="6"/>
        <v>256617.48195254439</v>
      </c>
      <c r="N56">
        <f>Input!J57</f>
        <v>35.417918571428345</v>
      </c>
      <c r="O56">
        <f t="shared" si="7"/>
        <v>35.137158285714058</v>
      </c>
      <c r="P56">
        <f t="shared" si="8"/>
        <v>53.720115694105246</v>
      </c>
      <c r="Q56">
        <f t="shared" si="9"/>
        <v>345.32630604208094</v>
      </c>
      <c r="R56">
        <f t="shared" si="10"/>
        <v>343.51037472207241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1.2474425953008512</v>
      </c>
      <c r="D57">
        <f t="shared" si="2"/>
        <v>1.7787494403863033</v>
      </c>
      <c r="E57" s="4">
        <f>Input!I58</f>
        <v>2357.7131447142856</v>
      </c>
      <c r="F57">
        <f t="shared" si="3"/>
        <v>2357.0112438571427</v>
      </c>
      <c r="G57">
        <f t="shared" si="4"/>
        <v>2383.6095449855989</v>
      </c>
      <c r="H57">
        <f t="shared" si="5"/>
        <v>707.46962292002979</v>
      </c>
      <c r="I57">
        <f t="shared" si="6"/>
        <v>301716.28700455633</v>
      </c>
      <c r="N57">
        <f>Input!J58</f>
        <v>37.790343571428366</v>
      </c>
      <c r="O57">
        <f t="shared" si="7"/>
        <v>37.509583285714079</v>
      </c>
      <c r="P57">
        <f t="shared" si="8"/>
        <v>51.82876566017579</v>
      </c>
      <c r="Q57">
        <f t="shared" si="9"/>
        <v>205.03898387309494</v>
      </c>
      <c r="R57">
        <f t="shared" si="10"/>
        <v>276.97889224768022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1.2705433841027187</v>
      </c>
      <c r="D58">
        <f t="shared" si="2"/>
        <v>1.8658308840469764</v>
      </c>
      <c r="E58" s="4">
        <f>Input!I59</f>
        <v>2393.5662418571433</v>
      </c>
      <c r="F58">
        <f t="shared" si="3"/>
        <v>2392.8643410000004</v>
      </c>
      <c r="G58">
        <f t="shared" si="4"/>
        <v>2423.9933787507089</v>
      </c>
      <c r="H58">
        <f t="shared" si="5"/>
        <v>969.01699128503174</v>
      </c>
      <c r="I58">
        <f t="shared" si="6"/>
        <v>347711.77661011834</v>
      </c>
      <c r="N58">
        <f>Input!J59</f>
        <v>35.853097142857678</v>
      </c>
      <c r="O58">
        <f t="shared" si="7"/>
        <v>35.572336857143391</v>
      </c>
      <c r="P58">
        <f t="shared" si="8"/>
        <v>49.832121463196266</v>
      </c>
      <c r="Q58">
        <f t="shared" si="9"/>
        <v>203.34145701102256</v>
      </c>
      <c r="R58">
        <f t="shared" si="10"/>
        <v>214.50644805152069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1.2936441729045864</v>
      </c>
      <c r="D59">
        <f t="shared" si="2"/>
        <v>1.9554906734101933</v>
      </c>
      <c r="E59" s="4">
        <f>Input!I60</f>
        <v>2418.806597714286</v>
      </c>
      <c r="F59">
        <f t="shared" si="3"/>
        <v>2418.1046968571432</v>
      </c>
      <c r="G59">
        <f t="shared" si="4"/>
        <v>2462.0569044825679</v>
      </c>
      <c r="H59">
        <f t="shared" si="5"/>
        <v>1931.7965551484467</v>
      </c>
      <c r="I59">
        <f t="shared" si="6"/>
        <v>394050.51595909667</v>
      </c>
      <c r="N59">
        <f>Input!J60</f>
        <v>25.240355857142731</v>
      </c>
      <c r="O59">
        <f t="shared" si="7"/>
        <v>24.959595571428444</v>
      </c>
      <c r="P59">
        <f t="shared" si="8"/>
        <v>47.747880270905533</v>
      </c>
      <c r="Q59">
        <f t="shared" si="9"/>
        <v>519.30591954442161</v>
      </c>
      <c r="R59">
        <f t="shared" si="10"/>
        <v>157.79875529494404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1.3167449617064539</v>
      </c>
      <c r="D60">
        <f t="shared" si="2"/>
        <v>2.0477570606942299</v>
      </c>
      <c r="E60" s="4">
        <f>Input!I61</f>
        <v>2438.7125067142856</v>
      </c>
      <c r="F60">
        <f t="shared" si="3"/>
        <v>2438.0106058571428</v>
      </c>
      <c r="G60">
        <f t="shared" si="4"/>
        <v>2497.8219372948483</v>
      </c>
      <c r="H60">
        <f t="shared" si="5"/>
        <v>3577.3953683510672</v>
      </c>
      <c r="I60">
        <f t="shared" si="6"/>
        <v>440231.53858086764</v>
      </c>
      <c r="N60">
        <f>Input!J61</f>
        <v>19.90590899999961</v>
      </c>
      <c r="O60">
        <f t="shared" si="7"/>
        <v>19.625148714285324</v>
      </c>
      <c r="P60">
        <f t="shared" si="8"/>
        <v>45.593821689269966</v>
      </c>
      <c r="Q60">
        <f t="shared" si="9"/>
        <v>674.37197608169765</v>
      </c>
      <c r="R60">
        <f t="shared" si="10"/>
        <v>108.32102845158391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1.3398457505083217</v>
      </c>
      <c r="D61">
        <f t="shared" si="2"/>
        <v>2.1426580994140805</v>
      </c>
      <c r="E61" s="4">
        <f>Input!I62</f>
        <v>2459.7274191428573</v>
      </c>
      <c r="F61">
        <f t="shared" si="3"/>
        <v>2459.0255182857145</v>
      </c>
      <c r="G61">
        <f t="shared" si="4"/>
        <v>2531.3225005942131</v>
      </c>
      <c r="H61">
        <f t="shared" si="5"/>
        <v>5226.8536509153637</v>
      </c>
      <c r="I61">
        <f t="shared" si="6"/>
        <v>485809.03790045227</v>
      </c>
      <c r="N61">
        <f>Input!J62</f>
        <v>21.014912428571733</v>
      </c>
      <c r="O61">
        <f t="shared" si="7"/>
        <v>20.734152142857447</v>
      </c>
      <c r="P61">
        <f t="shared" si="8"/>
        <v>43.387581634616716</v>
      </c>
      <c r="Q61">
        <f t="shared" si="9"/>
        <v>513.1778677381086</v>
      </c>
      <c r="R61">
        <f t="shared" si="10"/>
        <v>67.264582869729722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1.3629465393101892</v>
      </c>
      <c r="D62">
        <f t="shared" si="2"/>
        <v>2.2402216492294142</v>
      </c>
      <c r="E62" s="4">
        <f>Input!I63</f>
        <v>2479.0998835714286</v>
      </c>
      <c r="F62">
        <f t="shared" si="3"/>
        <v>2478.3979827142857</v>
      </c>
      <c r="G62">
        <f t="shared" si="4"/>
        <v>2562.6038049871308</v>
      </c>
      <c r="H62">
        <f t="shared" si="5"/>
        <v>7090.62050464598</v>
      </c>
      <c r="I62">
        <f t="shared" si="6"/>
        <v>530393.69792967115</v>
      </c>
      <c r="N62">
        <f>Input!J63</f>
        <v>19.37246442857122</v>
      </c>
      <c r="O62">
        <f t="shared" si="7"/>
        <v>19.091704142856933</v>
      </c>
      <c r="P62">
        <f t="shared" si="8"/>
        <v>41.146438066125718</v>
      </c>
      <c r="Q62">
        <f t="shared" si="9"/>
        <v>486.41128842618292</v>
      </c>
      <c r="R62">
        <f t="shared" si="10"/>
        <v>35.525834706217459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1.3860473281120569</v>
      </c>
      <c r="D63">
        <f t="shared" si="2"/>
        <v>2.3404753805929577</v>
      </c>
      <c r="E63" s="4">
        <f>Input!I64</f>
        <v>2502.6416391428575</v>
      </c>
      <c r="F63">
        <f t="shared" si="3"/>
        <v>2501.9397382857146</v>
      </c>
      <c r="G63">
        <f t="shared" si="4"/>
        <v>2591.7211624307342</v>
      </c>
      <c r="H63">
        <f t="shared" si="5"/>
        <v>8060.7041215079134</v>
      </c>
      <c r="I63">
        <f t="shared" si="6"/>
        <v>573652.77413647564</v>
      </c>
      <c r="N63">
        <f>Input!J64</f>
        <v>23.541755571428894</v>
      </c>
      <c r="O63">
        <f t="shared" si="7"/>
        <v>23.260995285714607</v>
      </c>
      <c r="P63">
        <f t="shared" si="8"/>
        <v>38.887111957222714</v>
      </c>
      <c r="Q63">
        <f t="shared" si="9"/>
        <v>244.17552223158361</v>
      </c>
      <c r="R63">
        <f t="shared" si="10"/>
        <v>13.69761670325842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1.4091481169139244</v>
      </c>
      <c r="D64">
        <f t="shared" si="2"/>
        <v>2.4434467792107295</v>
      </c>
      <c r="E64" s="4">
        <f>Input!I65</f>
        <v>2526.0851285714284</v>
      </c>
      <c r="F64">
        <f t="shared" si="3"/>
        <v>2525.3832277142856</v>
      </c>
      <c r="G64">
        <f t="shared" si="4"/>
        <v>2618.7388540295901</v>
      </c>
      <c r="H64">
        <f t="shared" si="5"/>
        <v>8715.2729647227861</v>
      </c>
      <c r="I64">
        <f t="shared" si="6"/>
        <v>615309.05819070584</v>
      </c>
      <c r="N64">
        <f>Input!J65</f>
        <v>23.443489428570956</v>
      </c>
      <c r="O64">
        <f t="shared" si="7"/>
        <v>23.162729142856669</v>
      </c>
      <c r="P64">
        <f t="shared" si="8"/>
        <v>36.625586433872876</v>
      </c>
      <c r="Q64">
        <f t="shared" si="9"/>
        <v>181.24852643826821</v>
      </c>
      <c r="R64">
        <f t="shared" si="10"/>
        <v>2.0721706655107526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1.4322489057157921</v>
      </c>
      <c r="D65">
        <f t="shared" si="2"/>
        <v>2.5491631503247727</v>
      </c>
      <c r="E65" s="4">
        <f>Input!I66</f>
        <v>2552.9960084285713</v>
      </c>
      <c r="F65">
        <f t="shared" si="3"/>
        <v>2552.2941075714284</v>
      </c>
      <c r="G65">
        <f t="shared" si="4"/>
        <v>2643.7289696727153</v>
      </c>
      <c r="H65">
        <f t="shared" si="5"/>
        <v>8360.3340074813423</v>
      </c>
      <c r="I65">
        <f t="shared" si="6"/>
        <v>655138.87619885593</v>
      </c>
      <c r="N65">
        <f>Input!J66</f>
        <v>26.910879857142845</v>
      </c>
      <c r="O65">
        <f t="shared" si="7"/>
        <v>26.630119571428558</v>
      </c>
      <c r="P65">
        <f t="shared" si="8"/>
        <v>34.376946504610402</v>
      </c>
      <c r="Q65">
        <f t="shared" si="9"/>
        <v>60.013327532671603</v>
      </c>
      <c r="R65">
        <f t="shared" si="10"/>
        <v>0.65470157061058865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1.4553496945176596</v>
      </c>
      <c r="D66">
        <f t="shared" si="2"/>
        <v>2.657651622828201</v>
      </c>
      <c r="E66" s="4">
        <f>Input!I67</f>
        <v>2584.104255571428</v>
      </c>
      <c r="F66">
        <f t="shared" si="3"/>
        <v>2583.4023547142851</v>
      </c>
      <c r="G66">
        <f t="shared" si="4"/>
        <v>2666.7702371618443</v>
      </c>
      <c r="H66">
        <f t="shared" si="5"/>
        <v>6950.2038237900442</v>
      </c>
      <c r="I66">
        <f t="shared" si="6"/>
        <v>692969.2793822044</v>
      </c>
      <c r="N66">
        <f>Input!J67</f>
        <v>31.108247142856726</v>
      </c>
      <c r="O66">
        <f t="shared" si="7"/>
        <v>30.827486857142439</v>
      </c>
      <c r="P66">
        <f t="shared" si="8"/>
        <v>32.155241266589861</v>
      </c>
      <c r="Q66">
        <f t="shared" si="9"/>
        <v>1.7629317718070732</v>
      </c>
      <c r="R66">
        <f t="shared" si="10"/>
        <v>9.1860004983853365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1.4784504833195273</v>
      </c>
      <c r="D67">
        <f t="shared" si="2"/>
        <v>2.7689391532217531</v>
      </c>
      <c r="E67" s="4">
        <f>Input!I68</f>
        <v>2616.3776582857145</v>
      </c>
      <c r="F67">
        <f t="shared" si="3"/>
        <v>2615.6757574285716</v>
      </c>
      <c r="G67">
        <f t="shared" si="4"/>
        <v>2687.9468576302493</v>
      </c>
      <c r="H67">
        <f t="shared" si="5"/>
        <v>5223.1119243609319</v>
      </c>
      <c r="I67">
        <f t="shared" si="6"/>
        <v>728674.58934232977</v>
      </c>
      <c r="N67">
        <f>Input!J68</f>
        <v>32.273402714286476</v>
      </c>
      <c r="O67">
        <f t="shared" si="7"/>
        <v>31.992642428572189</v>
      </c>
      <c r="P67">
        <f t="shared" si="8"/>
        <v>29.973369909844617</v>
      </c>
      <c r="Q67">
        <f t="shared" si="9"/>
        <v>4.0774615048883929</v>
      </c>
      <c r="R67">
        <f t="shared" si="10"/>
        <v>27.172375843296532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1.5015512721213951</v>
      </c>
      <c r="D68">
        <f t="shared" ref="D68:D83" si="13">POWER(C68,$AB$3)</f>
        <v>2.883052529420338</v>
      </c>
      <c r="E68" s="4">
        <f>Input!I69</f>
        <v>2646.6295864285712</v>
      </c>
      <c r="F68">
        <f t="shared" ref="F68:F83" si="14">E68-$E$3</f>
        <v>2645.9276855714284</v>
      </c>
      <c r="G68">
        <f t="shared" ref="G68:G83" si="15">$Z$3*(1-EXP(-1*D68))</f>
        <v>2707.3473629253149</v>
      </c>
      <c r="H68">
        <f t="shared" ref="H68:H83" si="16">(F68-G68)^2</f>
        <v>3772.3767662555215</v>
      </c>
      <c r="I68">
        <f t="shared" ref="I68:I83" si="17">(G68-$J$4)^2</f>
        <v>762172.4577203152</v>
      </c>
      <c r="N68">
        <f>Input!J69</f>
        <v>30.251928142856741</v>
      </c>
      <c r="O68">
        <f t="shared" ref="O68:O83" si="18">N68-$N$3</f>
        <v>29.971167857142454</v>
      </c>
      <c r="P68">
        <f t="shared" ref="P68:P83" si="19">POWER(C68,$AB$3)*EXP(-D68)*$Z$3*$AA$3*$AB$3</f>
        <v>27.842992274197449</v>
      </c>
      <c r="Q68">
        <f t="shared" ref="Q68:Q83" si="20">(O68-P68)^2</f>
        <v>4.5291313118433116</v>
      </c>
      <c r="R68">
        <f t="shared" ref="R68:R83" si="21">(P68-$S$4)^2</f>
        <v>53.920978706938044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1.5246520609232626</v>
      </c>
      <c r="D69">
        <f t="shared" si="13"/>
        <v>3.0000183744175311</v>
      </c>
      <c r="E69" s="4">
        <f>Input!I70</f>
        <v>2677.6676435714285</v>
      </c>
      <c r="F69">
        <f t="shared" si="14"/>
        <v>2676.9657427142856</v>
      </c>
      <c r="G69">
        <f t="shared" si="15"/>
        <v>2725.0635092666184</v>
      </c>
      <c r="H69">
        <f t="shared" si="16"/>
        <v>2313.3951473227053</v>
      </c>
      <c r="I69">
        <f t="shared" si="17"/>
        <v>793419.59296615294</v>
      </c>
      <c r="N69">
        <f>Input!J70</f>
        <v>31.038057142857269</v>
      </c>
      <c r="O69">
        <f t="shared" si="18"/>
        <v>30.757296857142983</v>
      </c>
      <c r="P69">
        <f t="shared" si="19"/>
        <v>25.77446415533581</v>
      </c>
      <c r="Q69">
        <f t="shared" si="20"/>
        <v>24.828621734198968</v>
      </c>
      <c r="R69">
        <f t="shared" si="21"/>
        <v>88.578565816105296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1.5477528497251303</v>
      </c>
      <c r="D70">
        <f t="shared" si="13"/>
        <v>3.1198631498154201</v>
      </c>
      <c r="E70" s="4">
        <f>Input!I71</f>
        <v>2705.0417781428573</v>
      </c>
      <c r="F70">
        <f t="shared" si="14"/>
        <v>2704.3398772857145</v>
      </c>
      <c r="G70">
        <f t="shared" si="15"/>
        <v>2741.1892199375393</v>
      </c>
      <c r="H70">
        <f t="shared" si="16"/>
        <v>1357.8740538715963</v>
      </c>
      <c r="I70">
        <f t="shared" si="17"/>
        <v>822407.29596480646</v>
      </c>
      <c r="N70">
        <f>Input!J71</f>
        <v>27.37413457142884</v>
      </c>
      <c r="O70">
        <f t="shared" si="18"/>
        <v>27.093374285714553</v>
      </c>
      <c r="P70">
        <f t="shared" si="19"/>
        <v>23.776797022956817</v>
      </c>
      <c r="Q70">
        <f t="shared" si="20"/>
        <v>10.999684739841598</v>
      </c>
      <c r="R70">
        <f t="shared" si="21"/>
        <v>130.17180231017721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1.5708536385269978</v>
      </c>
      <c r="D71">
        <f t="shared" si="13"/>
        <v>3.2426131592266794</v>
      </c>
      <c r="E71" s="4">
        <f>Input!I72</f>
        <v>2727.5587585714284</v>
      </c>
      <c r="F71">
        <f t="shared" si="14"/>
        <v>2726.8568577142855</v>
      </c>
      <c r="G71">
        <f t="shared" si="15"/>
        <v>2755.8195880679177</v>
      </c>
      <c r="H71">
        <f t="shared" si="16"/>
        <v>838.83974953720781</v>
      </c>
      <c r="I71">
        <f t="shared" si="17"/>
        <v>849156.93233034853</v>
      </c>
      <c r="N71">
        <f>Input!J72</f>
        <v>22.51698042857106</v>
      </c>
      <c r="O71">
        <f t="shared" si="18"/>
        <v>22.236220142856773</v>
      </c>
      <c r="P71">
        <f t="shared" si="19"/>
        <v>21.857641317733108</v>
      </c>
      <c r="Q71">
        <f t="shared" si="20"/>
        <v>0.14332192683201422</v>
      </c>
      <c r="R71">
        <f t="shared" si="21"/>
        <v>177.64735277604092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1.5939544273288655</v>
      </c>
      <c r="D72">
        <f t="shared" si="13"/>
        <v>3.3682945515553833</v>
      </c>
      <c r="E72" s="4">
        <f>Input!I73</f>
        <v>2746.0187517142854</v>
      </c>
      <c r="F72">
        <f t="shared" si="14"/>
        <v>2745.3168508571425</v>
      </c>
      <c r="G72">
        <f t="shared" si="15"/>
        <v>2769.0499487646493</v>
      </c>
      <c r="H72">
        <f t="shared" si="16"/>
        <v>563.25993628730441</v>
      </c>
      <c r="I72">
        <f t="shared" si="17"/>
        <v>873715.45319046499</v>
      </c>
      <c r="N72">
        <f>Input!J73</f>
        <v>18.459993142857002</v>
      </c>
      <c r="O72">
        <f t="shared" si="18"/>
        <v>18.179232857142715</v>
      </c>
      <c r="P72">
        <f t="shared" si="19"/>
        <v>20.023292046528514</v>
      </c>
      <c r="Q72">
        <f t="shared" si="20"/>
        <v>3.4005542939582107</v>
      </c>
      <c r="R72">
        <f t="shared" si="21"/>
        <v>229.91022392254428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1.617055216130733</v>
      </c>
      <c r="D73">
        <f t="shared" si="13"/>
        <v>3.4969333241625353</v>
      </c>
      <c r="E73" s="4">
        <f>Input!I74</f>
        <v>2765.7281285714284</v>
      </c>
      <c r="F73">
        <f t="shared" si="14"/>
        <v>2765.0262277142856</v>
      </c>
      <c r="G73">
        <f t="shared" si="15"/>
        <v>2780.9750279927744</v>
      </c>
      <c r="H73">
        <f t="shared" si="16"/>
        <v>254.36423032312319</v>
      </c>
      <c r="I73">
        <f t="shared" si="17"/>
        <v>896151.05910577776</v>
      </c>
      <c r="N73">
        <f>Input!J74</f>
        <v>19.70937685714307</v>
      </c>
      <c r="O73">
        <f t="shared" si="18"/>
        <v>19.428616571428783</v>
      </c>
      <c r="P73">
        <f t="shared" si="19"/>
        <v>18.278715006142747</v>
      </c>
      <c r="Q73">
        <f t="shared" si="20"/>
        <v>1.3222736098472769</v>
      </c>
      <c r="R73">
        <f t="shared" si="21"/>
        <v>285.85908626200609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1.6401560049326007</v>
      </c>
      <c r="D74">
        <f t="shared" si="13"/>
        <v>3.6285553259220333</v>
      </c>
      <c r="E74" s="4">
        <f>Input!I75</f>
        <v>2786.1534442857142</v>
      </c>
      <c r="F74">
        <f t="shared" si="14"/>
        <v>2785.4515434285713</v>
      </c>
      <c r="G74">
        <f t="shared" si="15"/>
        <v>2791.6881737464169</v>
      </c>
      <c r="H74">
        <f t="shared" si="16"/>
        <v>38.895557721470141</v>
      </c>
      <c r="I74">
        <f t="shared" si="17"/>
        <v>916549.08418841008</v>
      </c>
      <c r="N74">
        <f>Input!J75</f>
        <v>20.425315714285716</v>
      </c>
      <c r="O74">
        <f t="shared" si="18"/>
        <v>20.144555428571429</v>
      </c>
      <c r="P74">
        <f t="shared" si="19"/>
        <v>16.627591641960155</v>
      </c>
      <c r="Q74">
        <f t="shared" si="20"/>
        <v>12.369034276335114</v>
      </c>
      <c r="R74">
        <f t="shared" si="21"/>
        <v>344.41759466153474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1.6632567937344682</v>
      </c>
      <c r="D75">
        <f t="shared" si="13"/>
        <v>3.7631862601723105</v>
      </c>
      <c r="E75" s="4">
        <f>Input!I76</f>
        <v>2807.6316112857139</v>
      </c>
      <c r="F75">
        <f t="shared" si="14"/>
        <v>2806.9297104285711</v>
      </c>
      <c r="G75">
        <f t="shared" si="15"/>
        <v>2801.2806732190688</v>
      </c>
      <c r="H75">
        <f t="shared" si="16"/>
        <v>31.911621394340848</v>
      </c>
      <c r="I75">
        <f t="shared" si="17"/>
        <v>935008.1601858451</v>
      </c>
      <c r="N75">
        <f>Input!J76</f>
        <v>21.478166999999758</v>
      </c>
      <c r="O75">
        <f t="shared" si="18"/>
        <v>21.197406714285471</v>
      </c>
      <c r="P75">
        <f t="shared" si="19"/>
        <v>15.072380293943075</v>
      </c>
      <c r="Q75">
        <f t="shared" si="20"/>
        <v>37.51594864989238</v>
      </c>
      <c r="R75">
        <f t="shared" si="21"/>
        <v>404.56102915080606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1.6863575825363359</v>
      </c>
      <c r="D76">
        <f t="shared" si="13"/>
        <v>3.9008516875686858</v>
      </c>
      <c r="E76" s="4">
        <f>Input!I77</f>
        <v>2828.955360142857</v>
      </c>
      <c r="F76">
        <f t="shared" si="14"/>
        <v>2828.2534592857141</v>
      </c>
      <c r="G76">
        <f t="shared" si="15"/>
        <v>2809.8411579246272</v>
      </c>
      <c r="H76">
        <f t="shared" si="16"/>
        <v>339.01284141148528</v>
      </c>
      <c r="I76">
        <f t="shared" si="17"/>
        <v>951636.70384506823</v>
      </c>
      <c r="N76">
        <f>Input!J77</f>
        <v>21.323748857143073</v>
      </c>
      <c r="O76">
        <f t="shared" si="18"/>
        <v>21.042988571428786</v>
      </c>
      <c r="P76">
        <f t="shared" si="19"/>
        <v>13.614391400758477</v>
      </c>
      <c r="Q76">
        <f t="shared" si="20"/>
        <v>55.184055924090934</v>
      </c>
      <c r="R76">
        <f t="shared" si="21"/>
        <v>465.33787051977475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1.7094583713382034</v>
      </c>
      <c r="D77">
        <f t="shared" si="13"/>
        <v>4.0415770288410426</v>
      </c>
      <c r="E77" s="4">
        <f>Input!I78</f>
        <v>2850.4054511428571</v>
      </c>
      <c r="F77">
        <f t="shared" si="14"/>
        <v>2849.7035502857143</v>
      </c>
      <c r="G77">
        <f t="shared" si="15"/>
        <v>2817.4550970681662</v>
      </c>
      <c r="H77">
        <f t="shared" si="16"/>
        <v>1039.9627349243885</v>
      </c>
      <c r="I77">
        <f t="shared" si="17"/>
        <v>966549.75570897083</v>
      </c>
      <c r="N77">
        <f>Input!J78</f>
        <v>21.450091000000157</v>
      </c>
      <c r="O77">
        <f t="shared" si="18"/>
        <v>21.16933071428587</v>
      </c>
      <c r="P77">
        <f t="shared" si="19"/>
        <v>12.253874123458861</v>
      </c>
      <c r="Q77">
        <f t="shared" si="20"/>
        <v>79.48536622292076</v>
      </c>
      <c r="R77">
        <f t="shared" si="21"/>
        <v>525.88619552396801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1.7325591601400712</v>
      </c>
      <c r="D78">
        <f t="shared" si="13"/>
        <v>4.1853875674612793</v>
      </c>
      <c r="E78" s="4">
        <f>Input!I79</f>
        <v>2872.768013285714</v>
      </c>
      <c r="F78">
        <f t="shared" si="14"/>
        <v>2872.0661124285712</v>
      </c>
      <c r="G78">
        <f t="shared" si="15"/>
        <v>2824.2043779474129</v>
      </c>
      <c r="H78">
        <f t="shared" si="16"/>
        <v>2290.7456275448912</v>
      </c>
      <c r="I78">
        <f t="shared" si="17"/>
        <v>979866.18493865198</v>
      </c>
      <c r="N78">
        <f>Input!J79</f>
        <v>22.362562142856859</v>
      </c>
      <c r="O78">
        <f t="shared" si="18"/>
        <v>22.081801857142572</v>
      </c>
      <c r="P78">
        <f t="shared" si="19"/>
        <v>10.990111810857366</v>
      </c>
      <c r="Q78">
        <f t="shared" si="20"/>
        <v>123.02558808286233</v>
      </c>
      <c r="R78">
        <f t="shared" si="21"/>
        <v>585.44501288772642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1.7556599489419387</v>
      </c>
      <c r="D79">
        <f t="shared" si="13"/>
        <v>4.3323084522246029</v>
      </c>
      <c r="E79" s="4">
        <f>Input!I80</f>
        <v>2895.4674879999998</v>
      </c>
      <c r="F79">
        <f t="shared" si="14"/>
        <v>2894.7655871428569</v>
      </c>
      <c r="G79">
        <f t="shared" si="15"/>
        <v>2830.1669708052955</v>
      </c>
      <c r="H79">
        <f t="shared" si="16"/>
        <v>4172.9812327274612</v>
      </c>
      <c r="I79">
        <f t="shared" si="17"/>
        <v>991706.26300057326</v>
      </c>
      <c r="N79">
        <f>Input!J80</f>
        <v>22.69947471428577</v>
      </c>
      <c r="O79">
        <f t="shared" si="18"/>
        <v>22.418714428571484</v>
      </c>
      <c r="P79">
        <f t="shared" si="19"/>
        <v>9.8215237553883448</v>
      </c>
      <c r="Q79">
        <f t="shared" si="20"/>
        <v>158.68921285653227</v>
      </c>
      <c r="R79">
        <f t="shared" si="21"/>
        <v>643.36085634557094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1.7787607377438064</v>
      </c>
      <c r="D80">
        <f t="shared" si="13"/>
        <v>4.4823646997486195</v>
      </c>
      <c r="E80" s="4">
        <f>Input!I81</f>
        <v>2918.7846352857146</v>
      </c>
      <c r="F80">
        <f t="shared" si="14"/>
        <v>2918.0827344285717</v>
      </c>
      <c r="G80">
        <f t="shared" si="15"/>
        <v>2835.4166743680184</v>
      </c>
      <c r="H80">
        <f t="shared" si="16"/>
        <v>6833.6774859349998</v>
      </c>
      <c r="I80">
        <f t="shared" si="17"/>
        <v>1002189.5991999006</v>
      </c>
      <c r="N80">
        <f>Input!J81</f>
        <v>23.317147285714782</v>
      </c>
      <c r="O80">
        <f t="shared" si="18"/>
        <v>23.036387000000495</v>
      </c>
      <c r="P80">
        <f t="shared" si="19"/>
        <v>8.7457707749673581</v>
      </c>
      <c r="Q80">
        <f t="shared" si="20"/>
        <v>204.22171209118034</v>
      </c>
      <c r="R80">
        <f t="shared" si="21"/>
        <v>699.09010083375767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1.8018615265456739</v>
      </c>
      <c r="D81">
        <f t="shared" si="13"/>
        <v>4.6355811968938276</v>
      </c>
      <c r="E81" s="4">
        <f>Input!I82</f>
        <v>2941.0629692857142</v>
      </c>
      <c r="F81">
        <f t="shared" si="14"/>
        <v>2940.3610684285713</v>
      </c>
      <c r="G81">
        <f t="shared" si="15"/>
        <v>2840.0229373031616</v>
      </c>
      <c r="H81">
        <f t="shared" si="16"/>
        <v>10067.74055773992</v>
      </c>
      <c r="I81">
        <f t="shared" si="17"/>
        <v>1011433.423083085</v>
      </c>
      <c r="N81">
        <f>Input!J82</f>
        <v>22.278333999999631</v>
      </c>
      <c r="O81">
        <f t="shared" si="18"/>
        <v>21.997573714285345</v>
      </c>
      <c r="P81">
        <f t="shared" si="19"/>
        <v>7.7598622959280288</v>
      </c>
      <c r="Q81">
        <f t="shared" si="20"/>
        <v>202.71242643242229</v>
      </c>
      <c r="R81">
        <f t="shared" si="21"/>
        <v>752.19757202244421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1.8249623153475416</v>
      </c>
      <c r="D82">
        <f t="shared" si="13"/>
        <v>4.7919827031090252</v>
      </c>
      <c r="E82" s="4">
        <f>Input!I83</f>
        <v>2963.2289991428579</v>
      </c>
      <c r="F82">
        <f t="shared" si="14"/>
        <v>2962.5270982857151</v>
      </c>
      <c r="G82">
        <f t="shared" si="15"/>
        <v>2844.0507500238878</v>
      </c>
      <c r="H82">
        <f t="shared" si="16"/>
        <v>14036.645097457787</v>
      </c>
      <c r="I82">
        <f t="shared" si="17"/>
        <v>1019551.1926018491</v>
      </c>
      <c r="N82">
        <f>Input!J83</f>
        <v>22.166029857143712</v>
      </c>
      <c r="O82">
        <f t="shared" si="18"/>
        <v>21.885269571429426</v>
      </c>
      <c r="P82">
        <f t="shared" si="19"/>
        <v>6.8602627962431857</v>
      </c>
      <c r="Q82">
        <f t="shared" si="20"/>
        <v>225.7508285943924</v>
      </c>
      <c r="R82">
        <f t="shared" si="21"/>
        <v>802.35207979870734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1.8480631041494091</v>
      </c>
      <c r="D83">
        <f t="shared" si="13"/>
        <v>4.9515938527048302</v>
      </c>
      <c r="E83" s="4">
        <f>Input!I84</f>
        <v>2985.3388768571431</v>
      </c>
      <c r="F83">
        <f t="shared" si="14"/>
        <v>2984.6369760000002</v>
      </c>
      <c r="G83">
        <f t="shared" si="15"/>
        <v>2847.5606006486842</v>
      </c>
      <c r="H83">
        <f t="shared" si="16"/>
        <v>18789.932679454894</v>
      </c>
      <c r="I83">
        <f t="shared" si="17"/>
        <v>1026651.5024983817</v>
      </c>
      <c r="N83">
        <f>Input!J84</f>
        <v>22.109877714285176</v>
      </c>
      <c r="O83">
        <f t="shared" si="18"/>
        <v>21.829117428570889</v>
      </c>
      <c r="P83">
        <f t="shared" si="19"/>
        <v>6.0429956879917412</v>
      </c>
      <c r="Q83">
        <f t="shared" si="20"/>
        <v>249.20163960838562</v>
      </c>
      <c r="R83">
        <f t="shared" si="21"/>
        <v>849.31952735793539</v>
      </c>
    </row>
    <row r="84" spans="1:18" x14ac:dyDescent="0.25">
      <c r="A84">
        <f>Input!G85</f>
        <v>81</v>
      </c>
      <c r="E84" s="4">
        <f>Input!I85</f>
        <v>3008.2489217142861</v>
      </c>
      <c r="N84">
        <f>Input!J85</f>
        <v>22.910044857143021</v>
      </c>
    </row>
    <row r="85" spans="1:18" x14ac:dyDescent="0.25">
      <c r="A85">
        <f>Input!G86</f>
        <v>82</v>
      </c>
      <c r="E85" s="4">
        <f>Input!I86</f>
        <v>3031.8889434285716</v>
      </c>
      <c r="N85">
        <f>Input!J86</f>
        <v>23.640021714285467</v>
      </c>
    </row>
    <row r="86" spans="1:18" x14ac:dyDescent="0.25">
      <c r="A86">
        <f>Input!G87</f>
        <v>83</v>
      </c>
      <c r="E86" s="4">
        <f>Input!I87</f>
        <v>3056.3993222857139</v>
      </c>
      <c r="N86">
        <f>Input!J87</f>
        <v>24.510378857142314</v>
      </c>
    </row>
    <row r="87" spans="1:18" x14ac:dyDescent="0.25">
      <c r="A87">
        <f>Input!G88</f>
        <v>84</v>
      </c>
      <c r="E87" s="4">
        <f>Input!I88</f>
        <v>3080.713168857143</v>
      </c>
      <c r="N87">
        <f>Input!J88</f>
        <v>24.313846571429167</v>
      </c>
    </row>
    <row r="88" spans="1:18" x14ac:dyDescent="0.25">
      <c r="A88">
        <f>Input!G89</f>
        <v>85</v>
      </c>
      <c r="E88" s="4">
        <f>Input!I89</f>
        <v>3107.0625279999999</v>
      </c>
      <c r="N88">
        <f>Input!J89</f>
        <v>26.349359142856883</v>
      </c>
    </row>
    <row r="89" spans="1:18" x14ac:dyDescent="0.25">
      <c r="A89">
        <f>Input!G90</f>
        <v>86</v>
      </c>
      <c r="E89" s="4">
        <f>Input!I90</f>
        <v>3133.9032178571429</v>
      </c>
      <c r="N89">
        <f>Input!J90</f>
        <v>26.840689857142934</v>
      </c>
    </row>
    <row r="90" spans="1:18" x14ac:dyDescent="0.25">
      <c r="A90">
        <f>Input!G91</f>
        <v>87</v>
      </c>
      <c r="E90" s="4">
        <f>Input!I91</f>
        <v>3160.4069952857144</v>
      </c>
      <c r="N90">
        <f>Input!J91</f>
        <v>26.503777428571539</v>
      </c>
    </row>
    <row r="91" spans="1:18" x14ac:dyDescent="0.25">
      <c r="A91">
        <f>Input!G92</f>
        <v>88</v>
      </c>
      <c r="E91" s="4">
        <f>Input!I92</f>
        <v>3188.0478520000001</v>
      </c>
      <c r="N91">
        <f>Input!J92</f>
        <v>27.640856714285746</v>
      </c>
    </row>
    <row r="92" spans="1:18" x14ac:dyDescent="0.25">
      <c r="A92">
        <f>Input!G93</f>
        <v>89</v>
      </c>
      <c r="E92" s="4">
        <f>Input!I93</f>
        <v>3216.0677352857142</v>
      </c>
      <c r="N92">
        <f>Input!J93</f>
        <v>28.019883285714059</v>
      </c>
    </row>
    <row r="93" spans="1:18" x14ac:dyDescent="0.25">
      <c r="A93">
        <f>Input!G94</f>
        <v>90</v>
      </c>
      <c r="E93" s="4">
        <f>Input!I94</f>
        <v>3244.4666450000004</v>
      </c>
      <c r="N93">
        <f>Input!J94</f>
        <v>28.398909714286219</v>
      </c>
    </row>
    <row r="94" spans="1:18" x14ac:dyDescent="0.25">
      <c r="A94">
        <f>Input!G95</f>
        <v>91</v>
      </c>
      <c r="E94" s="4">
        <f>Input!I95</f>
        <v>3274.6203069999997</v>
      </c>
      <c r="N94">
        <f>Input!J95</f>
        <v>30.153661999999258</v>
      </c>
    </row>
    <row r="95" spans="1:18" x14ac:dyDescent="0.25">
      <c r="A95">
        <f>Input!G96</f>
        <v>92</v>
      </c>
      <c r="E95" s="4">
        <f>Input!I96</f>
        <v>3305.4056797142853</v>
      </c>
      <c r="N95">
        <f>Input!J96</f>
        <v>30.785372714285586</v>
      </c>
    </row>
    <row r="96" spans="1:18" x14ac:dyDescent="0.25">
      <c r="A96">
        <f>Input!G97</f>
        <v>93</v>
      </c>
      <c r="E96" s="4">
        <f>Input!I97</f>
        <v>3336.0787482857145</v>
      </c>
      <c r="N96">
        <f>Input!J97</f>
        <v>30.673068571429212</v>
      </c>
    </row>
    <row r="97" spans="1:14" x14ac:dyDescent="0.25">
      <c r="A97">
        <f>Input!G98</f>
        <v>94</v>
      </c>
      <c r="E97" s="4">
        <f>Input!I98</f>
        <v>3369.9244088571431</v>
      </c>
      <c r="N97">
        <f>Input!J98</f>
        <v>33.845660571428652</v>
      </c>
    </row>
    <row r="98" spans="1:14" x14ac:dyDescent="0.25">
      <c r="A98">
        <f>Input!G99</f>
        <v>95</v>
      </c>
      <c r="E98" s="4">
        <f>Input!I99</f>
        <v>3402.7593322857147</v>
      </c>
      <c r="N98">
        <f>Input!J99</f>
        <v>32.834923428571528</v>
      </c>
    </row>
    <row r="99" spans="1:14" x14ac:dyDescent="0.25">
      <c r="A99">
        <f>Input!G100</f>
        <v>96</v>
      </c>
      <c r="E99" s="4">
        <f>Input!I100</f>
        <v>3435.2994572857142</v>
      </c>
      <c r="N99">
        <f>Input!J100</f>
        <v>32.540124999999534</v>
      </c>
    </row>
    <row r="100" spans="1:14" x14ac:dyDescent="0.25">
      <c r="A100">
        <f>Input!G101</f>
        <v>97</v>
      </c>
      <c r="E100" s="4">
        <f>Input!I101</f>
        <v>3466.3375142857144</v>
      </c>
      <c r="N100">
        <f>Input!J101</f>
        <v>31.038057000000208</v>
      </c>
    </row>
    <row r="101" spans="1:14" x14ac:dyDescent="0.25">
      <c r="A101">
        <f>Input!G102</f>
        <v>98</v>
      </c>
      <c r="E101" s="4">
        <f>Input!I102</f>
        <v>3495.9858075714287</v>
      </c>
      <c r="N101">
        <f>Input!J102</f>
        <v>29.648293285714317</v>
      </c>
    </row>
    <row r="102" spans="1:14" x14ac:dyDescent="0.25">
      <c r="A102">
        <f>Input!G103</f>
        <v>99</v>
      </c>
      <c r="E102" s="4">
        <f>Input!I103</f>
        <v>3524.0197289999996</v>
      </c>
      <c r="N102">
        <f>Input!J103</f>
        <v>28.03392142857092</v>
      </c>
    </row>
    <row r="103" spans="1:14" x14ac:dyDescent="0.25">
      <c r="A103">
        <f>Input!G104</f>
        <v>100</v>
      </c>
      <c r="E103" s="4">
        <f>Input!I104</f>
        <v>3554.2155050000001</v>
      </c>
      <c r="N103">
        <f>Input!J104</f>
        <v>30.195776000000478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G1" zoomScale="86" zoomScaleNormal="86" workbookViewId="0">
      <selection activeCell="Y4" sqref="Y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0.70190085714285722</v>
      </c>
      <c r="F3">
        <f>E3-$E$3</f>
        <v>0</v>
      </c>
      <c r="G3">
        <f>P3</f>
        <v>0</v>
      </c>
      <c r="H3">
        <f>(F3-G3)^2</f>
        <v>0</v>
      </c>
      <c r="I3">
        <f>(G3-$J$4)^2</f>
        <v>2243617.132469384</v>
      </c>
      <c r="J3" s="2" t="s">
        <v>11</v>
      </c>
      <c r="K3" s="23">
        <f>SUM(H3:H161)</f>
        <v>261374123.49561295</v>
      </c>
      <c r="L3">
        <f>1-(K3/K5)</f>
        <v>-0.59097301535205271</v>
      </c>
      <c r="N3" s="4">
        <f>Input!J4</f>
        <v>0.2807602857142858</v>
      </c>
      <c r="O3">
        <f>N3-$N$3</f>
        <v>0</v>
      </c>
      <c r="P3" s="4">
        <v>0</v>
      </c>
      <c r="Q3">
        <f>(O3-P3)^2</f>
        <v>0</v>
      </c>
      <c r="R3">
        <f>(O3-$S$4)^2</f>
        <v>1324.9648276336691</v>
      </c>
      <c r="S3" s="2" t="s">
        <v>11</v>
      </c>
      <c r="T3" s="23">
        <f>SUM(Q4:Q167)</f>
        <v>160167.65895550072</v>
      </c>
      <c r="U3">
        <f>1-(T3/T5)</f>
        <v>-2.3934488036468902</v>
      </c>
      <c r="W3">
        <f>COUNT(B4:B500)</f>
        <v>81</v>
      </c>
      <c r="Y3">
        <v>3000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1.1230414285714285</v>
      </c>
      <c r="F4">
        <f t="shared" ref="F4:F67" si="3">E4-$E$3</f>
        <v>0.42114057142857131</v>
      </c>
      <c r="G4">
        <f>P4</f>
        <v>3.2700982493992781</v>
      </c>
      <c r="H4">
        <f>(F4-G4)^2</f>
        <v>8.1165598508682404</v>
      </c>
      <c r="I4">
        <f t="shared" ref="I4:I67" si="4">(G4-$J$4)^2</f>
        <v>2233831.4562157332</v>
      </c>
      <c r="J4">
        <f>AVERAGE(F3:F161)</f>
        <v>1497.8708664198607</v>
      </c>
      <c r="K4" t="s">
        <v>5</v>
      </c>
      <c r="L4" t="s">
        <v>6</v>
      </c>
      <c r="N4" s="4">
        <f>Input!J5</f>
        <v>0.42114057142857131</v>
      </c>
      <c r="O4">
        <f>N4-$N$3</f>
        <v>0.14038028571428551</v>
      </c>
      <c r="P4">
        <f>$Y$3*((1/$AA$3)*(1/SQRT(2*PI()))*EXP(-1*D4*D4/2))</f>
        <v>3.2700982493992781</v>
      </c>
      <c r="Q4">
        <f>(O4-P4)^2</f>
        <v>9.7951345322125363</v>
      </c>
      <c r="R4">
        <f t="shared" ref="R4:R67" si="5">(O4-$S$4)^2</f>
        <v>1314.7648308400451</v>
      </c>
      <c r="S4">
        <f>AVERAGE(O3:O167)</f>
        <v>36.400066313588894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1.5161060000000002</v>
      </c>
      <c r="F5">
        <f t="shared" si="3"/>
        <v>0.81420514285714296</v>
      </c>
      <c r="G5">
        <f>G4+P5</f>
        <v>11.422082790816013</v>
      </c>
      <c r="H5">
        <f t="shared" ref="H5:H68" si="6">(F5-G5)^2</f>
        <v>112.52706819406542</v>
      </c>
      <c r="I5">
        <f t="shared" si="4"/>
        <v>2209529.9863522667</v>
      </c>
      <c r="K5">
        <f>SUM(I3:I161)</f>
        <v>164285705.02044356</v>
      </c>
      <c r="L5">
        <f>1-((1-L3)*(W3-1)/(W3-1-1))</f>
        <v>-0.61111191428055966</v>
      </c>
      <c r="N5" s="4">
        <f>Input!J6</f>
        <v>0.39306457142857165</v>
      </c>
      <c r="O5">
        <f t="shared" ref="O5:O68" si="7">N5-$N$3</f>
        <v>0.11230428571428586</v>
      </c>
      <c r="P5">
        <f t="shared" ref="P5:P68" si="8">$Y$3*((1/$AA$3)*(1/SQRT(2*PI()))*EXP(-1*D5*D5/2))</f>
        <v>8.151984541416736</v>
      </c>
      <c r="Q5">
        <f t="shared" ref="Q5:Q68" si="9">(O5-P5)^2</f>
        <v>64.636458613931808</v>
      </c>
      <c r="R5">
        <f t="shared" si="5"/>
        <v>1316.8016729916583</v>
      </c>
      <c r="T5">
        <f>SUM(R4:R167)</f>
        <v>47199.079232717719</v>
      </c>
      <c r="U5">
        <f>1-((1-U3)*(Y3-1)/(Y3-1-1))</f>
        <v>-2.3945807078509085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2.0635887142857143</v>
      </c>
      <c r="F6">
        <f t="shared" si="3"/>
        <v>1.361687857142857</v>
      </c>
      <c r="G6">
        <f t="shared" ref="G6:G69" si="10">G5+P6</f>
        <v>58.788096223621764</v>
      </c>
      <c r="H6">
        <f t="shared" si="6"/>
        <v>3297.792377873599</v>
      </c>
      <c r="I6">
        <f t="shared" si="4"/>
        <v>2070959.219475681</v>
      </c>
      <c r="N6" s="4">
        <f>Input!J7</f>
        <v>0.54748271428571416</v>
      </c>
      <c r="O6">
        <f t="shared" si="7"/>
        <v>0.26672242857142836</v>
      </c>
      <c r="P6">
        <f t="shared" si="8"/>
        <v>47.366013432805751</v>
      </c>
      <c r="Q6">
        <f t="shared" si="9"/>
        <v>2218.3432131015484</v>
      </c>
      <c r="R6">
        <f t="shared" si="5"/>
        <v>1305.6185403129291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2.8216415714285716</v>
      </c>
      <c r="F7">
        <f t="shared" si="3"/>
        <v>2.1197407142857143</v>
      </c>
      <c r="G7">
        <f t="shared" si="10"/>
        <v>85.799432792731068</v>
      </c>
      <c r="H7">
        <f t="shared" si="6"/>
        <v>7002.2908663434309</v>
      </c>
      <c r="I7">
        <f t="shared" si="4"/>
        <v>1993945.7336657771</v>
      </c>
      <c r="N7" s="4">
        <f>Input!J8</f>
        <v>0.75805285714285731</v>
      </c>
      <c r="O7">
        <f t="shared" si="7"/>
        <v>0.47729257142857151</v>
      </c>
      <c r="P7">
        <f t="shared" si="8"/>
        <v>27.011336569109311</v>
      </c>
      <c r="Q7">
        <f t="shared" si="9"/>
        <v>704.05549087085728</v>
      </c>
      <c r="R7">
        <f t="shared" si="5"/>
        <v>1290.4456733304432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3.5375804285714283</v>
      </c>
      <c r="F8">
        <f t="shared" si="3"/>
        <v>2.835679571428571</v>
      </c>
      <c r="G8">
        <f t="shared" si="10"/>
        <v>85.799432792731068</v>
      </c>
      <c r="H8">
        <f t="shared" si="6"/>
        <v>6882.98434856518</v>
      </c>
      <c r="I8">
        <f t="shared" si="4"/>
        <v>1993945.7336657771</v>
      </c>
      <c r="N8" s="4">
        <f>Input!J9</f>
        <v>0.71593885714285666</v>
      </c>
      <c r="O8">
        <f t="shared" si="7"/>
        <v>0.43517857142857086</v>
      </c>
      <c r="P8">
        <f t="shared" si="8"/>
        <v>4.1373207299453312E-17</v>
      </c>
      <c r="Q8">
        <f t="shared" si="9"/>
        <v>0.18938038903061169</v>
      </c>
      <c r="R8">
        <f t="shared" si="5"/>
        <v>1293.4731503061937</v>
      </c>
      <c r="T8" s="19" t="s">
        <v>28</v>
      </c>
      <c r="U8" s="24">
        <f>SQRT((U5-L5)^2)</f>
        <v>1.7834687935703488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4.9273441428571436</v>
      </c>
      <c r="F9">
        <f t="shared" si="3"/>
        <v>4.2254432857142863</v>
      </c>
      <c r="G9">
        <f t="shared" si="10"/>
        <v>85.799432792731068</v>
      </c>
      <c r="H9">
        <f t="shared" si="6"/>
        <v>6654.315764090883</v>
      </c>
      <c r="I9">
        <f t="shared" si="4"/>
        <v>1993945.7336657771</v>
      </c>
      <c r="N9" s="4">
        <f>Input!J10</f>
        <v>1.3897637142857153</v>
      </c>
      <c r="O9">
        <f t="shared" si="7"/>
        <v>1.1090034285714294</v>
      </c>
      <c r="P9">
        <f t="shared" si="8"/>
        <v>2.8544547491150275E-192</v>
      </c>
      <c r="Q9">
        <f t="shared" si="9"/>
        <v>1.2298886045831856</v>
      </c>
      <c r="R9">
        <f t="shared" si="5"/>
        <v>1245.4591195542573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7.0190088571428575</v>
      </c>
      <c r="F10">
        <f t="shared" si="3"/>
        <v>6.3171080000000002</v>
      </c>
      <c r="G10">
        <f t="shared" si="10"/>
        <v>85.799432792731068</v>
      </c>
      <c r="H10">
        <f t="shared" si="6"/>
        <v>6317.4399544571907</v>
      </c>
      <c r="I10">
        <f t="shared" si="4"/>
        <v>1993945.7336657771</v>
      </c>
      <c r="N10" s="4">
        <f>Input!J11</f>
        <v>2.0916647142857139</v>
      </c>
      <c r="O10">
        <f t="shared" si="7"/>
        <v>1.810904428571428</v>
      </c>
      <c r="P10">
        <f t="shared" si="8"/>
        <v>0</v>
      </c>
      <c r="Q10">
        <f t="shared" si="9"/>
        <v>3.27937484941961</v>
      </c>
      <c r="R10">
        <f t="shared" si="5"/>
        <v>1196.4101199079453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10.037182571428572</v>
      </c>
      <c r="F11">
        <f t="shared" si="3"/>
        <v>9.3352817142857152</v>
      </c>
      <c r="G11">
        <f t="shared" si="10"/>
        <v>85.799432792731068</v>
      </c>
      <c r="H11">
        <f t="shared" si="6"/>
        <v>5846.7664001473158</v>
      </c>
      <c r="I11">
        <f t="shared" si="4"/>
        <v>1993945.7336657771</v>
      </c>
      <c r="N11" s="4">
        <f>Input!J12</f>
        <v>3.0181737142857141</v>
      </c>
      <c r="O11">
        <f t="shared" si="7"/>
        <v>2.7374134285714282</v>
      </c>
      <c r="P11">
        <f t="shared" si="8"/>
        <v>0</v>
      </c>
      <c r="Q11">
        <f t="shared" si="9"/>
        <v>7.4934322789231818</v>
      </c>
      <c r="R11">
        <f t="shared" si="5"/>
        <v>1133.1741992571747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14.262625857142856</v>
      </c>
      <c r="F12">
        <f t="shared" si="3"/>
        <v>13.560725</v>
      </c>
      <c r="G12">
        <f t="shared" si="10"/>
        <v>85.799432792731068</v>
      </c>
      <c r="H12">
        <f t="shared" si="6"/>
        <v>5218.4309035635833</v>
      </c>
      <c r="I12">
        <f t="shared" si="4"/>
        <v>1993945.7336657771</v>
      </c>
      <c r="N12" s="4">
        <f>Input!J13</f>
        <v>4.2254432857142845</v>
      </c>
      <c r="O12">
        <f t="shared" si="7"/>
        <v>3.9446829999999986</v>
      </c>
      <c r="P12">
        <f t="shared" si="8"/>
        <v>0</v>
      </c>
      <c r="Q12">
        <f t="shared" si="9"/>
        <v>15.560523970488989</v>
      </c>
      <c r="R12">
        <f t="shared" si="5"/>
        <v>1053.3519060319845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19.976099000000001</v>
      </c>
      <c r="F13">
        <f t="shared" si="3"/>
        <v>19.274198142857145</v>
      </c>
      <c r="G13">
        <f t="shared" si="10"/>
        <v>85.799432792731068</v>
      </c>
      <c r="H13">
        <f t="shared" si="6"/>
        <v>4425.6068452207865</v>
      </c>
      <c r="I13">
        <f t="shared" si="4"/>
        <v>1993945.7336657771</v>
      </c>
      <c r="N13" s="4">
        <f>Input!J14</f>
        <v>5.7134731428571452</v>
      </c>
      <c r="O13">
        <f t="shared" si="7"/>
        <v>5.4327128571428593</v>
      </c>
      <c r="P13">
        <f t="shared" si="8"/>
        <v>0</v>
      </c>
      <c r="Q13">
        <f t="shared" si="9"/>
        <v>29.51436898816533</v>
      </c>
      <c r="R13">
        <f t="shared" si="5"/>
        <v>958.97698009646012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25.436887857142857</v>
      </c>
      <c r="F14">
        <f t="shared" si="3"/>
        <v>24.734987</v>
      </c>
      <c r="G14">
        <f t="shared" si="10"/>
        <v>85.799432792731068</v>
      </c>
      <c r="H14">
        <f t="shared" si="6"/>
        <v>3728.8665399733904</v>
      </c>
      <c r="I14">
        <f t="shared" si="4"/>
        <v>1993945.7336657771</v>
      </c>
      <c r="N14" s="4">
        <f>Input!J15</f>
        <v>5.4607888571428553</v>
      </c>
      <c r="O14">
        <f t="shared" si="7"/>
        <v>5.1800285714285694</v>
      </c>
      <c r="P14">
        <f t="shared" si="8"/>
        <v>0</v>
      </c>
      <c r="Q14">
        <f t="shared" si="9"/>
        <v>26.832696000816306</v>
      </c>
      <c r="R14">
        <f t="shared" si="5"/>
        <v>974.69075662191517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35.628488714285716</v>
      </c>
      <c r="F15">
        <f t="shared" si="3"/>
        <v>34.926587857142856</v>
      </c>
      <c r="G15">
        <f t="shared" si="10"/>
        <v>85.799432792731068</v>
      </c>
      <c r="H15">
        <f t="shared" si="6"/>
        <v>2588.0463518404031</v>
      </c>
      <c r="I15">
        <f t="shared" si="4"/>
        <v>1993945.7336657771</v>
      </c>
      <c r="N15" s="4">
        <f>Input!J16</f>
        <v>10.191600857142859</v>
      </c>
      <c r="O15">
        <f t="shared" si="7"/>
        <v>9.9108405714285741</v>
      </c>
      <c r="P15">
        <f t="shared" si="8"/>
        <v>0</v>
      </c>
      <c r="Q15">
        <f t="shared" si="9"/>
        <v>98.224760832274669</v>
      </c>
      <c r="R15">
        <f t="shared" si="5"/>
        <v>701.67908041912904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48.37500871428572</v>
      </c>
      <c r="F16">
        <f t="shared" si="3"/>
        <v>47.67310785714286</v>
      </c>
      <c r="G16">
        <f t="shared" si="10"/>
        <v>85.799432792731068</v>
      </c>
      <c r="H16">
        <f t="shared" si="6"/>
        <v>1453.6166530940552</v>
      </c>
      <c r="I16">
        <f t="shared" si="4"/>
        <v>1993945.7336657771</v>
      </c>
      <c r="N16" s="4">
        <f>Input!J17</f>
        <v>12.746520000000004</v>
      </c>
      <c r="O16">
        <f t="shared" si="7"/>
        <v>12.465759714285719</v>
      </c>
      <c r="P16">
        <f t="shared" si="8"/>
        <v>0</v>
      </c>
      <c r="Q16">
        <f t="shared" si="9"/>
        <v>155.39516525430878</v>
      </c>
      <c r="R16">
        <f t="shared" si="5"/>
        <v>572.8510323894476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63.971246285714294</v>
      </c>
      <c r="F17">
        <f t="shared" si="3"/>
        <v>63.269345428571434</v>
      </c>
      <c r="G17">
        <f t="shared" si="10"/>
        <v>85.799432792731068</v>
      </c>
      <c r="H17">
        <f t="shared" si="6"/>
        <v>507.6048366366656</v>
      </c>
      <c r="I17">
        <f t="shared" si="4"/>
        <v>1993945.7336657771</v>
      </c>
      <c r="N17" s="4">
        <f>Input!J18</f>
        <v>15.596237571428574</v>
      </c>
      <c r="O17">
        <f t="shared" si="7"/>
        <v>15.315477285714289</v>
      </c>
      <c r="P17">
        <f t="shared" si="8"/>
        <v>0</v>
      </c>
      <c r="Q17">
        <f t="shared" si="9"/>
        <v>234.56384448923032</v>
      </c>
      <c r="R17">
        <f t="shared" si="5"/>
        <v>444.55989447437025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82.992760285714283</v>
      </c>
      <c r="F18">
        <f t="shared" si="3"/>
        <v>82.290859428571423</v>
      </c>
      <c r="G18">
        <f t="shared" si="10"/>
        <v>85.799432792731068</v>
      </c>
      <c r="H18">
        <f t="shared" si="6"/>
        <v>12.310087051690529</v>
      </c>
      <c r="I18">
        <f t="shared" si="4"/>
        <v>1993945.7336657771</v>
      </c>
      <c r="N18" s="4">
        <f>Input!J19</f>
        <v>19.021513999999989</v>
      </c>
      <c r="O18">
        <f t="shared" si="7"/>
        <v>18.740753714285702</v>
      </c>
      <c r="P18">
        <f t="shared" si="8"/>
        <v>0</v>
      </c>
      <c r="Q18">
        <f t="shared" si="9"/>
        <v>351.21584977951335</v>
      </c>
      <c r="R18">
        <f t="shared" si="5"/>
        <v>311.85132147990845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107.26449285714286</v>
      </c>
      <c r="F19">
        <f t="shared" si="3"/>
        <v>106.562592</v>
      </c>
      <c r="G19">
        <f t="shared" si="10"/>
        <v>85.799432792731068</v>
      </c>
      <c r="H19">
        <f t="shared" si="6"/>
        <v>431.10878026639642</v>
      </c>
      <c r="I19">
        <f t="shared" si="4"/>
        <v>1993945.7336657771</v>
      </c>
      <c r="N19" s="4">
        <f>Input!J20</f>
        <v>24.271732571428572</v>
      </c>
      <c r="O19">
        <f t="shared" si="7"/>
        <v>23.990972285714285</v>
      </c>
      <c r="P19">
        <f t="shared" si="8"/>
        <v>0</v>
      </c>
      <c r="Q19">
        <f t="shared" si="9"/>
        <v>575.56675121391095</v>
      </c>
      <c r="R19">
        <f t="shared" si="5"/>
        <v>153.98561459263328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134.13325871428569</v>
      </c>
      <c r="F20">
        <f t="shared" si="3"/>
        <v>133.43135785714284</v>
      </c>
      <c r="G20">
        <f t="shared" si="10"/>
        <v>85.799432792731068</v>
      </c>
      <c r="H20">
        <f t="shared" si="6"/>
        <v>2268.8002853417388</v>
      </c>
      <c r="I20">
        <f t="shared" si="4"/>
        <v>1993945.7336657771</v>
      </c>
      <c r="N20" s="4">
        <f>Input!J21</f>
        <v>26.868765857142833</v>
      </c>
      <c r="O20">
        <f t="shared" si="7"/>
        <v>26.588005571428546</v>
      </c>
      <c r="P20">
        <f t="shared" si="8"/>
        <v>0</v>
      </c>
      <c r="Q20">
        <f t="shared" si="9"/>
        <v>706.92204026631543</v>
      </c>
      <c r="R20">
        <f t="shared" si="5"/>
        <v>96.276536007844285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169.88808985714286</v>
      </c>
      <c r="F21">
        <f t="shared" si="3"/>
        <v>169.18618900000001</v>
      </c>
      <c r="G21">
        <f t="shared" si="10"/>
        <v>85.799432792731068</v>
      </c>
      <c r="H21">
        <f t="shared" si="6"/>
        <v>6953.3511107705062</v>
      </c>
      <c r="I21">
        <f t="shared" si="4"/>
        <v>1993945.7336657771</v>
      </c>
      <c r="N21" s="4">
        <f>Input!J22</f>
        <v>35.754831142857171</v>
      </c>
      <c r="O21">
        <f t="shared" si="7"/>
        <v>35.474070857142884</v>
      </c>
      <c r="P21">
        <f t="shared" si="8"/>
        <v>0</v>
      </c>
      <c r="Q21">
        <f t="shared" si="9"/>
        <v>1258.4097031775941</v>
      </c>
      <c r="R21">
        <f t="shared" si="5"/>
        <v>0.85746758535865486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208.61898057142858</v>
      </c>
      <c r="F22">
        <f t="shared" si="3"/>
        <v>207.91707971428573</v>
      </c>
      <c r="G22">
        <f t="shared" si="10"/>
        <v>85.799432792731068</v>
      </c>
      <c r="H22">
        <f t="shared" si="6"/>
        <v>14912.71968965749</v>
      </c>
      <c r="I22">
        <f t="shared" si="4"/>
        <v>1993945.7336657771</v>
      </c>
      <c r="N22" s="4">
        <f>Input!J23</f>
        <v>38.730890714285721</v>
      </c>
      <c r="O22">
        <f t="shared" si="7"/>
        <v>38.450130428571434</v>
      </c>
      <c r="P22">
        <f t="shared" si="8"/>
        <v>0</v>
      </c>
      <c r="Q22">
        <f t="shared" si="9"/>
        <v>1478.4125299741549</v>
      </c>
      <c r="R22">
        <f t="shared" si="5"/>
        <v>4.2027628755391442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254.21446199999997</v>
      </c>
      <c r="F23">
        <f t="shared" si="3"/>
        <v>253.51256114285712</v>
      </c>
      <c r="G23">
        <f t="shared" si="10"/>
        <v>85.799432792731068</v>
      </c>
      <c r="H23">
        <f t="shared" si="6"/>
        <v>28127.693420985855</v>
      </c>
      <c r="I23">
        <f t="shared" si="4"/>
        <v>1993945.7336657771</v>
      </c>
      <c r="N23" s="4">
        <f>Input!J24</f>
        <v>45.595481428571389</v>
      </c>
      <c r="O23">
        <f t="shared" si="7"/>
        <v>45.314721142857103</v>
      </c>
      <c r="P23">
        <f t="shared" si="8"/>
        <v>0</v>
      </c>
      <c r="Q23">
        <f t="shared" si="9"/>
        <v>2053.4239522549005</v>
      </c>
      <c r="R23">
        <f t="shared" si="5"/>
        <v>79.471070724994988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308.82235085714285</v>
      </c>
      <c r="F24">
        <f t="shared" si="3"/>
        <v>308.12045000000001</v>
      </c>
      <c r="G24">
        <f t="shared" si="10"/>
        <v>85.799432792731068</v>
      </c>
      <c r="H24">
        <f t="shared" si="6"/>
        <v>49426.634692074767</v>
      </c>
      <c r="I24">
        <f t="shared" si="4"/>
        <v>1993945.7336657771</v>
      </c>
      <c r="N24" s="4">
        <f>Input!J25</f>
        <v>54.607888857142882</v>
      </c>
      <c r="O24">
        <f t="shared" si="7"/>
        <v>54.327128571428595</v>
      </c>
      <c r="P24">
        <f t="shared" si="8"/>
        <v>0</v>
      </c>
      <c r="Q24">
        <f t="shared" si="9"/>
        <v>2951.4368988165334</v>
      </c>
      <c r="R24">
        <f t="shared" si="5"/>
        <v>321.37956119646066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370.05618400000003</v>
      </c>
      <c r="F25">
        <f t="shared" si="3"/>
        <v>369.35428314285718</v>
      </c>
      <c r="G25">
        <f t="shared" si="10"/>
        <v>85.799432792731068</v>
      </c>
      <c r="H25">
        <f t="shared" si="6"/>
        <v>80403.353157082413</v>
      </c>
      <c r="I25">
        <f t="shared" si="4"/>
        <v>1993945.7336657771</v>
      </c>
      <c r="N25" s="4">
        <f>Input!J26</f>
        <v>61.233833142857179</v>
      </c>
      <c r="O25">
        <f t="shared" si="7"/>
        <v>60.953072857142892</v>
      </c>
      <c r="P25">
        <f t="shared" si="8"/>
        <v>0</v>
      </c>
      <c r="Q25">
        <f t="shared" si="9"/>
        <v>3715.2770907281697</v>
      </c>
      <c r="R25">
        <f t="shared" si="5"/>
        <v>602.85013032780546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431.09348485714281</v>
      </c>
      <c r="F26">
        <f t="shared" si="3"/>
        <v>430.39158399999997</v>
      </c>
      <c r="G26">
        <f t="shared" si="10"/>
        <v>85.799432792731068</v>
      </c>
      <c r="H26">
        <f t="shared" si="6"/>
        <v>118743.75067365327</v>
      </c>
      <c r="I26">
        <f t="shared" si="4"/>
        <v>1993945.7336657771</v>
      </c>
      <c r="N26" s="4">
        <f>Input!J27</f>
        <v>61.037300857142782</v>
      </c>
      <c r="O26">
        <f t="shared" si="7"/>
        <v>60.756540571428495</v>
      </c>
      <c r="P26">
        <f t="shared" si="8"/>
        <v>0</v>
      </c>
      <c r="Q26">
        <f t="shared" si="9"/>
        <v>3691.3572222076368</v>
      </c>
      <c r="R26">
        <f t="shared" si="5"/>
        <v>593.23783827280317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502.42065271428572</v>
      </c>
      <c r="F27">
        <f t="shared" si="3"/>
        <v>501.71875185714288</v>
      </c>
      <c r="G27">
        <f t="shared" si="10"/>
        <v>85.799432792731068</v>
      </c>
      <c r="H27">
        <f t="shared" si="6"/>
        <v>172988.879971004</v>
      </c>
      <c r="I27">
        <f t="shared" si="4"/>
        <v>1993945.7336657771</v>
      </c>
      <c r="N27" s="4">
        <f>Input!J28</f>
        <v>71.327167857142911</v>
      </c>
      <c r="O27">
        <f t="shared" si="7"/>
        <v>71.046407571428631</v>
      </c>
      <c r="P27">
        <f t="shared" si="8"/>
        <v>0</v>
      </c>
      <c r="Q27">
        <f t="shared" si="9"/>
        <v>5047.5920288055513</v>
      </c>
      <c r="R27">
        <f t="shared" si="5"/>
        <v>1200.3689625546879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576.20447357142859</v>
      </c>
      <c r="F28">
        <f t="shared" si="3"/>
        <v>575.50257271428575</v>
      </c>
      <c r="G28">
        <f t="shared" si="10"/>
        <v>85.799432792731068</v>
      </c>
      <c r="H28">
        <f t="shared" si="6"/>
        <v>239809.16524902976</v>
      </c>
      <c r="I28">
        <f t="shared" si="4"/>
        <v>1993945.7336657771</v>
      </c>
      <c r="N28" s="4">
        <f>Input!J29</f>
        <v>73.783820857142871</v>
      </c>
      <c r="O28">
        <f t="shared" si="7"/>
        <v>73.503060571428591</v>
      </c>
      <c r="P28">
        <f t="shared" si="8"/>
        <v>0</v>
      </c>
      <c r="Q28">
        <f t="shared" si="9"/>
        <v>5402.6999133671006</v>
      </c>
      <c r="R28">
        <f t="shared" si="5"/>
        <v>1376.6321828972855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653.27319071428576</v>
      </c>
      <c r="F29">
        <f t="shared" si="3"/>
        <v>652.57128985714292</v>
      </c>
      <c r="G29">
        <f t="shared" si="10"/>
        <v>85.799432792731068</v>
      </c>
      <c r="H29">
        <f t="shared" si="6"/>
        <v>321230.33796024212</v>
      </c>
      <c r="I29">
        <f t="shared" si="4"/>
        <v>1993945.7336657771</v>
      </c>
      <c r="N29" s="4">
        <f>Input!J30</f>
        <v>77.068717142857167</v>
      </c>
      <c r="O29">
        <f t="shared" si="7"/>
        <v>76.787956857142888</v>
      </c>
      <c r="P29">
        <f t="shared" si="8"/>
        <v>0</v>
      </c>
      <c r="Q29">
        <f t="shared" si="9"/>
        <v>5896.3903182944377</v>
      </c>
      <c r="R29">
        <f t="shared" si="5"/>
        <v>1631.1817025580981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732.13877400000001</v>
      </c>
      <c r="F30">
        <f t="shared" si="3"/>
        <v>731.43687314285717</v>
      </c>
      <c r="G30">
        <f t="shared" si="10"/>
        <v>85.799432792731068</v>
      </c>
      <c r="H30">
        <f t="shared" si="6"/>
        <v>416847.70438186266</v>
      </c>
      <c r="I30">
        <f t="shared" si="4"/>
        <v>1993945.7336657771</v>
      </c>
      <c r="N30" s="4">
        <f>Input!J31</f>
        <v>78.865583285714251</v>
      </c>
      <c r="O30">
        <f t="shared" si="7"/>
        <v>78.584822999999972</v>
      </c>
      <c r="P30">
        <f t="shared" si="8"/>
        <v>0</v>
      </c>
      <c r="Q30">
        <f t="shared" si="9"/>
        <v>6175.5744059413246</v>
      </c>
      <c r="R30">
        <f t="shared" si="5"/>
        <v>1779.5536966917041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807.29832057142869</v>
      </c>
      <c r="F31">
        <f t="shared" si="3"/>
        <v>806.59641971428584</v>
      </c>
      <c r="G31">
        <f t="shared" si="10"/>
        <v>85.799432792731068</v>
      </c>
      <c r="H31">
        <f t="shared" si="6"/>
        <v>519548.29635519203</v>
      </c>
      <c r="I31">
        <f t="shared" si="4"/>
        <v>1993945.7336657771</v>
      </c>
      <c r="N31" s="4">
        <f>Input!J32</f>
        <v>75.159546571428677</v>
      </c>
      <c r="O31">
        <f t="shared" si="7"/>
        <v>74.878786285714398</v>
      </c>
      <c r="P31">
        <f t="shared" si="8"/>
        <v>0</v>
      </c>
      <c r="Q31">
        <f t="shared" si="9"/>
        <v>5606.8326356216903</v>
      </c>
      <c r="R31">
        <f t="shared" si="5"/>
        <v>1480.6118906932502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881.92442242857157</v>
      </c>
      <c r="F32">
        <f t="shared" si="3"/>
        <v>881.22252157142873</v>
      </c>
      <c r="G32">
        <f t="shared" si="10"/>
        <v>85.799432792731068</v>
      </c>
      <c r="H32">
        <f t="shared" si="6"/>
        <v>632697.89016224397</v>
      </c>
      <c r="I32">
        <f t="shared" si="4"/>
        <v>1993945.7336657771</v>
      </c>
      <c r="N32" s="4">
        <f>Input!J33</f>
        <v>74.626101857142885</v>
      </c>
      <c r="O32">
        <f t="shared" si="7"/>
        <v>74.345341571428605</v>
      </c>
      <c r="P32">
        <f t="shared" si="8"/>
        <v>0</v>
      </c>
      <c r="Q32">
        <f t="shared" si="9"/>
        <v>5527.2298133723907</v>
      </c>
      <c r="R32">
        <f t="shared" si="5"/>
        <v>1439.8439143932226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956.63475242857135</v>
      </c>
      <c r="F33">
        <f t="shared" si="3"/>
        <v>955.9328515714285</v>
      </c>
      <c r="G33">
        <f t="shared" si="10"/>
        <v>85.799432792731068</v>
      </c>
      <c r="H33">
        <f t="shared" si="6"/>
        <v>757132.16647550405</v>
      </c>
      <c r="I33">
        <f t="shared" si="4"/>
        <v>1993945.7336657771</v>
      </c>
      <c r="N33" s="4">
        <f>Input!J34</f>
        <v>74.710329999999772</v>
      </c>
      <c r="O33">
        <f t="shared" si="7"/>
        <v>74.429569714285492</v>
      </c>
      <c r="P33">
        <f t="shared" si="8"/>
        <v>0</v>
      </c>
      <c r="Q33">
        <f t="shared" si="9"/>
        <v>5539.760847853684</v>
      </c>
      <c r="R33">
        <f t="shared" si="5"/>
        <v>1446.2431289035942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1026.8108027142857</v>
      </c>
      <c r="F34">
        <f t="shared" si="3"/>
        <v>1026.1089018571429</v>
      </c>
      <c r="G34">
        <f t="shared" si="10"/>
        <v>85.799432792731068</v>
      </c>
      <c r="H34">
        <f t="shared" si="6"/>
        <v>884181.89761219604</v>
      </c>
      <c r="I34">
        <f t="shared" si="4"/>
        <v>1993945.7336657771</v>
      </c>
      <c r="N34" s="4">
        <f>Input!J35</f>
        <v>70.176050285714382</v>
      </c>
      <c r="O34">
        <f t="shared" si="7"/>
        <v>69.895290000000102</v>
      </c>
      <c r="P34">
        <f t="shared" si="8"/>
        <v>0</v>
      </c>
      <c r="Q34">
        <f t="shared" si="9"/>
        <v>4885.3515641841141</v>
      </c>
      <c r="R34">
        <f t="shared" si="5"/>
        <v>1121.9300098027225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1095.4567091428569</v>
      </c>
      <c r="F35">
        <f t="shared" si="3"/>
        <v>1094.754808285714</v>
      </c>
      <c r="G35">
        <f t="shared" si="10"/>
        <v>85.799432792731068</v>
      </c>
      <c r="H35">
        <f t="shared" si="6"/>
        <v>1017990.9497361863</v>
      </c>
      <c r="I35">
        <f t="shared" si="4"/>
        <v>1993945.7336657771</v>
      </c>
      <c r="N35" s="4">
        <f>Input!J36</f>
        <v>68.645906428571152</v>
      </c>
      <c r="O35">
        <f t="shared" si="7"/>
        <v>68.365146142856872</v>
      </c>
      <c r="P35">
        <f t="shared" si="8"/>
        <v>0</v>
      </c>
      <c r="Q35">
        <f t="shared" si="9"/>
        <v>4673.7932071341775</v>
      </c>
      <c r="R35">
        <f t="shared" si="5"/>
        <v>1021.7663284914745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1164.5518321428572</v>
      </c>
      <c r="F36">
        <f t="shared" si="3"/>
        <v>1163.8499312857143</v>
      </c>
      <c r="G36">
        <f t="shared" si="10"/>
        <v>85.799432792731068</v>
      </c>
      <c r="H36">
        <f t="shared" si="6"/>
        <v>1162192.8773009698</v>
      </c>
      <c r="I36">
        <f t="shared" si="4"/>
        <v>1993945.7336657771</v>
      </c>
      <c r="N36" s="4">
        <f>Input!J37</f>
        <v>69.095123000000285</v>
      </c>
      <c r="O36">
        <f t="shared" si="7"/>
        <v>68.814362714286005</v>
      </c>
      <c r="P36">
        <f t="shared" si="8"/>
        <v>0</v>
      </c>
      <c r="Q36">
        <f t="shared" si="9"/>
        <v>4735.416515773316</v>
      </c>
      <c r="R36">
        <f t="shared" si="5"/>
        <v>1050.6866111522456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1242.9681988571429</v>
      </c>
      <c r="F37">
        <f t="shared" si="3"/>
        <v>1242.266298</v>
      </c>
      <c r="G37">
        <f t="shared" si="10"/>
        <v>85.799432792731068</v>
      </c>
      <c r="H37">
        <f t="shared" si="6"/>
        <v>1337415.6103223276</v>
      </c>
      <c r="I37">
        <f t="shared" si="4"/>
        <v>1993945.7336657771</v>
      </c>
      <c r="N37" s="4">
        <f>Input!J38</f>
        <v>78.416366714285687</v>
      </c>
      <c r="O37">
        <f t="shared" si="7"/>
        <v>78.135606428571407</v>
      </c>
      <c r="P37">
        <f t="shared" si="8"/>
        <v>0</v>
      </c>
      <c r="Q37">
        <f t="shared" si="9"/>
        <v>6105.1729919606096</v>
      </c>
      <c r="R37">
        <f t="shared" si="5"/>
        <v>1741.8553086893146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1319.6578894285715</v>
      </c>
      <c r="F38">
        <f t="shared" si="3"/>
        <v>1318.9559885714286</v>
      </c>
      <c r="G38">
        <f t="shared" si="10"/>
        <v>85.799432792731068</v>
      </c>
      <c r="H38">
        <f t="shared" si="6"/>
        <v>1520675.09105998</v>
      </c>
      <c r="I38">
        <f t="shared" si="4"/>
        <v>1993945.7336657771</v>
      </c>
      <c r="N38" s="4">
        <f>Input!J39</f>
        <v>76.689690571428628</v>
      </c>
      <c r="O38">
        <f t="shared" si="7"/>
        <v>76.408930285714348</v>
      </c>
      <c r="P38">
        <f t="shared" si="8"/>
        <v>0</v>
      </c>
      <c r="Q38">
        <f t="shared" si="9"/>
        <v>5838.3246274071553</v>
      </c>
      <c r="R38">
        <f t="shared" si="5"/>
        <v>1600.709196340038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1394.1576492857143</v>
      </c>
      <c r="F39">
        <f t="shared" si="3"/>
        <v>1393.4557484285715</v>
      </c>
      <c r="G39">
        <f t="shared" si="10"/>
        <v>85.799432792731068</v>
      </c>
      <c r="H39">
        <f t="shared" si="6"/>
        <v>1709965.0398223007</v>
      </c>
      <c r="I39">
        <f t="shared" si="4"/>
        <v>1993945.7336657771</v>
      </c>
      <c r="N39" s="4">
        <f>Input!J40</f>
        <v>74.499759857142863</v>
      </c>
      <c r="O39">
        <f t="shared" si="7"/>
        <v>74.218999571428583</v>
      </c>
      <c r="P39">
        <f t="shared" si="8"/>
        <v>0</v>
      </c>
      <c r="Q39">
        <f t="shared" si="9"/>
        <v>5508.4598973837165</v>
      </c>
      <c r="R39">
        <f t="shared" si="5"/>
        <v>1430.2717127609328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1467.2114932857144</v>
      </c>
      <c r="F40">
        <f t="shared" si="3"/>
        <v>1466.5095924285715</v>
      </c>
      <c r="G40">
        <f t="shared" si="10"/>
        <v>85.799432792731068</v>
      </c>
      <c r="H40">
        <f t="shared" si="6"/>
        <v>1906360.544921628</v>
      </c>
      <c r="I40">
        <f t="shared" si="4"/>
        <v>1993945.7336657771</v>
      </c>
      <c r="N40" s="4">
        <f>Input!J41</f>
        <v>73.053844000000026</v>
      </c>
      <c r="O40">
        <f t="shared" si="7"/>
        <v>72.773083714285747</v>
      </c>
      <c r="P40">
        <f t="shared" si="8"/>
        <v>0</v>
      </c>
      <c r="Q40">
        <f t="shared" si="9"/>
        <v>5295.9217132864414</v>
      </c>
      <c r="R40">
        <f t="shared" si="5"/>
        <v>1322.9963948313959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1537.4858098571428</v>
      </c>
      <c r="F41">
        <f t="shared" si="3"/>
        <v>1536.783909</v>
      </c>
      <c r="G41">
        <f t="shared" si="10"/>
        <v>85.799432792731068</v>
      </c>
      <c r="H41">
        <f t="shared" si="6"/>
        <v>2105355.9501944827</v>
      </c>
      <c r="I41">
        <f t="shared" si="4"/>
        <v>1993945.7336657771</v>
      </c>
      <c r="N41" s="4">
        <f>Input!J42</f>
        <v>70.274316571428471</v>
      </c>
      <c r="O41">
        <f t="shared" si="7"/>
        <v>69.993556285714192</v>
      </c>
      <c r="P41">
        <f t="shared" si="8"/>
        <v>0</v>
      </c>
      <c r="Q41">
        <f t="shared" si="9"/>
        <v>4899.0979215214411</v>
      </c>
      <c r="R41">
        <f t="shared" si="5"/>
        <v>1128.5225685072828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1606.9739972857144</v>
      </c>
      <c r="F42">
        <f t="shared" si="3"/>
        <v>1606.2720964285716</v>
      </c>
      <c r="G42">
        <f t="shared" si="10"/>
        <v>85.799432792731068</v>
      </c>
      <c r="H42">
        <f t="shared" si="6"/>
        <v>2311837.1208638679</v>
      </c>
      <c r="I42">
        <f t="shared" si="4"/>
        <v>1993945.7336657771</v>
      </c>
      <c r="N42" s="4">
        <f>Input!J43</f>
        <v>69.488187428571564</v>
      </c>
      <c r="O42">
        <f t="shared" si="7"/>
        <v>69.207427142857284</v>
      </c>
      <c r="P42">
        <f t="shared" si="8"/>
        <v>0</v>
      </c>
      <c r="Q42">
        <f t="shared" si="9"/>
        <v>4789.6679717338993</v>
      </c>
      <c r="R42">
        <f t="shared" si="5"/>
        <v>1076.3229245818138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1675.5497135714286</v>
      </c>
      <c r="F43">
        <f t="shared" si="3"/>
        <v>1674.8478127142857</v>
      </c>
      <c r="G43">
        <f t="shared" si="10"/>
        <v>85.799432792731068</v>
      </c>
      <c r="H43">
        <f t="shared" si="6"/>
        <v>2525074.7537313174</v>
      </c>
      <c r="I43">
        <f t="shared" si="4"/>
        <v>1993945.7336657771</v>
      </c>
      <c r="N43" s="4">
        <f>Input!J44</f>
        <v>68.575716285714179</v>
      </c>
      <c r="O43">
        <f t="shared" si="7"/>
        <v>68.2949559999999</v>
      </c>
      <c r="P43">
        <f t="shared" si="8"/>
        <v>0</v>
      </c>
      <c r="Q43">
        <f t="shared" si="9"/>
        <v>4664.2010150419219</v>
      </c>
      <c r="R43">
        <f t="shared" si="5"/>
        <v>1017.2839881083271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1725.3846764285715</v>
      </c>
      <c r="F44">
        <f t="shared" si="3"/>
        <v>1724.6827755714287</v>
      </c>
      <c r="G44">
        <f t="shared" si="10"/>
        <v>85.799432792731068</v>
      </c>
      <c r="H44">
        <f t="shared" si="6"/>
        <v>2685938.611237478</v>
      </c>
      <c r="I44">
        <f t="shared" si="4"/>
        <v>1993945.7336657771</v>
      </c>
      <c r="N44" s="4">
        <f>Input!J45</f>
        <v>49.834962857142955</v>
      </c>
      <c r="O44">
        <f t="shared" si="7"/>
        <v>49.554202571428668</v>
      </c>
      <c r="P44">
        <f t="shared" si="8"/>
        <v>0</v>
      </c>
      <c r="Q44">
        <f t="shared" si="9"/>
        <v>2455.6189924901878</v>
      </c>
      <c r="R44">
        <f t="shared" si="5"/>
        <v>173.03130068981497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1777.2972658571427</v>
      </c>
      <c r="F45">
        <f t="shared" si="3"/>
        <v>1776.5953649999999</v>
      </c>
      <c r="G45">
        <f t="shared" si="10"/>
        <v>85.799432792731068</v>
      </c>
      <c r="H45">
        <f t="shared" si="6"/>
        <v>2858790.8843686474</v>
      </c>
      <c r="I45">
        <f t="shared" si="4"/>
        <v>1993945.7336657771</v>
      </c>
      <c r="N45" s="4">
        <f>Input!J46</f>
        <v>51.912589428571209</v>
      </c>
      <c r="O45">
        <f t="shared" si="7"/>
        <v>51.631829142856922</v>
      </c>
      <c r="P45">
        <f t="shared" si="8"/>
        <v>0</v>
      </c>
      <c r="Q45">
        <f t="shared" si="9"/>
        <v>2665.8457806371694</v>
      </c>
      <c r="R45">
        <f t="shared" si="5"/>
        <v>232.00659888707116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1828.1289278571426</v>
      </c>
      <c r="F46">
        <f t="shared" si="3"/>
        <v>1827.4270269999997</v>
      </c>
      <c r="G46">
        <f t="shared" si="10"/>
        <v>85.799432792731068</v>
      </c>
      <c r="H46">
        <f t="shared" si="6"/>
        <v>3033266.6769041982</v>
      </c>
      <c r="I46">
        <f t="shared" si="4"/>
        <v>1993945.7336657771</v>
      </c>
      <c r="N46" s="4">
        <f>Input!J47</f>
        <v>50.831661999999824</v>
      </c>
      <c r="O46">
        <f t="shared" si="7"/>
        <v>50.550901714285537</v>
      </c>
      <c r="P46">
        <f t="shared" si="8"/>
        <v>0</v>
      </c>
      <c r="Q46">
        <f t="shared" si="9"/>
        <v>2555.3936641273563</v>
      </c>
      <c r="R46">
        <f t="shared" si="5"/>
        <v>200.2461425376093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1883.2842992857145</v>
      </c>
      <c r="F47">
        <f t="shared" si="3"/>
        <v>1882.5823984285717</v>
      </c>
      <c r="G47">
        <f t="shared" si="10"/>
        <v>85.799432792731068</v>
      </c>
      <c r="H47">
        <f t="shared" si="6"/>
        <v>3228429.0255991262</v>
      </c>
      <c r="I47">
        <f t="shared" si="4"/>
        <v>1993945.7336657771</v>
      </c>
      <c r="N47" s="4">
        <f>Input!J48</f>
        <v>55.155371428571925</v>
      </c>
      <c r="O47">
        <f t="shared" si="7"/>
        <v>54.874611142857638</v>
      </c>
      <c r="P47">
        <f t="shared" si="8"/>
        <v>0</v>
      </c>
      <c r="Q47">
        <f t="shared" si="9"/>
        <v>3011.2229480798355</v>
      </c>
      <c r="R47">
        <f t="shared" si="5"/>
        <v>341.30880664866049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1938.4677467142853</v>
      </c>
      <c r="F48">
        <f t="shared" si="3"/>
        <v>1937.7658458571425</v>
      </c>
      <c r="G48">
        <f t="shared" si="10"/>
        <v>85.799432792731068</v>
      </c>
      <c r="H48">
        <f t="shared" si="6"/>
        <v>3429779.5951186623</v>
      </c>
      <c r="I48">
        <f t="shared" si="4"/>
        <v>1993945.7336657771</v>
      </c>
      <c r="N48" s="4">
        <f>Input!J49</f>
        <v>55.183447428570844</v>
      </c>
      <c r="O48">
        <f t="shared" si="7"/>
        <v>54.902687142856557</v>
      </c>
      <c r="P48">
        <f t="shared" si="8"/>
        <v>0</v>
      </c>
      <c r="Q48">
        <f t="shared" si="9"/>
        <v>3014.3050555063869</v>
      </c>
      <c r="R48">
        <f t="shared" si="5"/>
        <v>342.34697755164956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1993.0896735714286</v>
      </c>
      <c r="F49">
        <f t="shared" si="3"/>
        <v>1992.3877727142858</v>
      </c>
      <c r="G49">
        <f t="shared" si="10"/>
        <v>85.799432792731068</v>
      </c>
      <c r="H49">
        <f t="shared" si="6"/>
        <v>3635079.0979248299</v>
      </c>
      <c r="I49">
        <f t="shared" si="4"/>
        <v>1993945.7336657771</v>
      </c>
      <c r="N49" s="4">
        <f>Input!J50</f>
        <v>54.621926857143308</v>
      </c>
      <c r="O49">
        <f t="shared" si="7"/>
        <v>54.341166571429021</v>
      </c>
      <c r="P49">
        <f t="shared" si="8"/>
        <v>0</v>
      </c>
      <c r="Q49">
        <f t="shared" si="9"/>
        <v>2952.9623843437948</v>
      </c>
      <c r="R49">
        <f t="shared" si="5"/>
        <v>321.88307846187104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2042.3911917142857</v>
      </c>
      <c r="F50">
        <f t="shared" si="3"/>
        <v>2041.6892908571429</v>
      </c>
      <c r="G50">
        <f t="shared" si="10"/>
        <v>85.799432792731068</v>
      </c>
      <c r="H50">
        <f t="shared" si="6"/>
        <v>3825505.1368792248</v>
      </c>
      <c r="I50">
        <f t="shared" si="4"/>
        <v>1993945.7336657771</v>
      </c>
      <c r="N50" s="4">
        <f>Input!J51</f>
        <v>49.301518142857049</v>
      </c>
      <c r="O50">
        <f t="shared" si="7"/>
        <v>49.020757857142762</v>
      </c>
      <c r="P50">
        <f t="shared" si="8"/>
        <v>0</v>
      </c>
      <c r="Q50">
        <f t="shared" si="9"/>
        <v>2403.0347008886238</v>
      </c>
      <c r="R50">
        <f t="shared" si="5"/>
        <v>159.2818550375321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2095.3847084285712</v>
      </c>
      <c r="F51">
        <f t="shared" si="3"/>
        <v>2094.6828075714284</v>
      </c>
      <c r="G51">
        <f t="shared" si="10"/>
        <v>85.799432792731068</v>
      </c>
      <c r="H51">
        <f t="shared" si="6"/>
        <v>4035612.4134622482</v>
      </c>
      <c r="I51">
        <f t="shared" si="4"/>
        <v>1993945.7336657771</v>
      </c>
      <c r="N51" s="4">
        <f>Input!J52</f>
        <v>52.993516714285533</v>
      </c>
      <c r="O51">
        <f t="shared" si="7"/>
        <v>52.712756428571247</v>
      </c>
      <c r="P51">
        <f t="shared" si="8"/>
        <v>0</v>
      </c>
      <c r="Q51">
        <f t="shared" si="9"/>
        <v>2778.6346902978794</v>
      </c>
      <c r="R51">
        <f t="shared" si="5"/>
        <v>266.10385878744296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2147.4236398571429</v>
      </c>
      <c r="F52">
        <f t="shared" si="3"/>
        <v>2146.7217390000001</v>
      </c>
      <c r="G52">
        <f t="shared" si="10"/>
        <v>85.799432792731068</v>
      </c>
      <c r="H52">
        <f t="shared" si="6"/>
        <v>4247400.752222687</v>
      </c>
      <c r="I52">
        <f t="shared" si="4"/>
        <v>1993945.7336657771</v>
      </c>
      <c r="N52" s="4">
        <f>Input!J53</f>
        <v>52.038931428571686</v>
      </c>
      <c r="O52">
        <f t="shared" si="7"/>
        <v>51.7581711428574</v>
      </c>
      <c r="P52">
        <f t="shared" si="8"/>
        <v>0</v>
      </c>
      <c r="Q52">
        <f t="shared" si="9"/>
        <v>2678.9082800533165</v>
      </c>
      <c r="R52">
        <f t="shared" si="5"/>
        <v>235.87138394680059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2198.7747085714286</v>
      </c>
      <c r="F53">
        <f t="shared" si="3"/>
        <v>2198.0728077142858</v>
      </c>
      <c r="G53">
        <f t="shared" si="10"/>
        <v>85.799432792731068</v>
      </c>
      <c r="H53">
        <f t="shared" si="6"/>
        <v>4461698.8104024958</v>
      </c>
      <c r="I53">
        <f t="shared" si="4"/>
        <v>1993945.7336657771</v>
      </c>
      <c r="N53" s="4">
        <f>Input!J54</f>
        <v>51.351068714285702</v>
      </c>
      <c r="O53">
        <f t="shared" si="7"/>
        <v>51.070308428571416</v>
      </c>
      <c r="P53">
        <f t="shared" si="8"/>
        <v>0</v>
      </c>
      <c r="Q53">
        <f t="shared" si="9"/>
        <v>2608.1764029894125</v>
      </c>
      <c r="R53">
        <f t="shared" si="5"/>
        <v>215.21600371220683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2243.1909965714285</v>
      </c>
      <c r="F54">
        <f t="shared" si="3"/>
        <v>2242.4890957142857</v>
      </c>
      <c r="G54">
        <f t="shared" si="10"/>
        <v>85.799432792731068</v>
      </c>
      <c r="H54">
        <f t="shared" si="6"/>
        <v>4651310.3021526877</v>
      </c>
      <c r="I54">
        <f t="shared" si="4"/>
        <v>1993945.7336657771</v>
      </c>
      <c r="N54" s="4">
        <f>Input!J55</f>
        <v>44.416287999999895</v>
      </c>
      <c r="O54">
        <f t="shared" si="7"/>
        <v>44.135527714285608</v>
      </c>
      <c r="P54">
        <f t="shared" si="8"/>
        <v>0</v>
      </c>
      <c r="Q54">
        <f t="shared" si="9"/>
        <v>1947.944806618473</v>
      </c>
      <c r="R54">
        <f t="shared" si="5"/>
        <v>59.837363081668769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2284.5048825714289</v>
      </c>
      <c r="F55">
        <f t="shared" si="3"/>
        <v>2283.802981714286</v>
      </c>
      <c r="G55">
        <f t="shared" si="10"/>
        <v>85.799432792731068</v>
      </c>
      <c r="H55">
        <f t="shared" si="6"/>
        <v>4831219.6010717517</v>
      </c>
      <c r="I55">
        <f t="shared" si="4"/>
        <v>1993945.7336657771</v>
      </c>
      <c r="N55" s="4">
        <f>Input!J56</f>
        <v>41.313886000000366</v>
      </c>
      <c r="O55">
        <f t="shared" si="7"/>
        <v>41.033125714286079</v>
      </c>
      <c r="P55">
        <f t="shared" si="8"/>
        <v>0</v>
      </c>
      <c r="Q55">
        <f t="shared" si="9"/>
        <v>1683.7174058844055</v>
      </c>
      <c r="R55">
        <f t="shared" si="5"/>
        <v>21.465239410388559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2319.9228011428572</v>
      </c>
      <c r="F56">
        <f t="shared" si="3"/>
        <v>2319.2209002857144</v>
      </c>
      <c r="G56">
        <f t="shared" si="10"/>
        <v>85.799432792731068</v>
      </c>
      <c r="H56">
        <f t="shared" si="6"/>
        <v>4988171.4514585119</v>
      </c>
      <c r="I56">
        <f t="shared" si="4"/>
        <v>1993945.7336657771</v>
      </c>
      <c r="N56" s="4">
        <f>Input!J57</f>
        <v>35.417918571428345</v>
      </c>
      <c r="O56">
        <f t="shared" si="7"/>
        <v>35.137158285714058</v>
      </c>
      <c r="P56">
        <f t="shared" si="8"/>
        <v>0</v>
      </c>
      <c r="Q56">
        <f t="shared" si="9"/>
        <v>1234.6198923953241</v>
      </c>
      <c r="R56">
        <f t="shared" si="5"/>
        <v>1.594936686870708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2357.7131447142856</v>
      </c>
      <c r="F57">
        <f t="shared" si="3"/>
        <v>2357.0112438571427</v>
      </c>
      <c r="G57">
        <f t="shared" si="10"/>
        <v>85.799432792731068</v>
      </c>
      <c r="H57">
        <f t="shared" si="6"/>
        <v>5158403.0907184836</v>
      </c>
      <c r="I57">
        <f t="shared" si="4"/>
        <v>1993945.7336657771</v>
      </c>
      <c r="N57" s="4">
        <f>Input!J58</f>
        <v>37.790343571428366</v>
      </c>
      <c r="O57">
        <f t="shared" si="7"/>
        <v>37.509583285714079</v>
      </c>
      <c r="P57">
        <f t="shared" si="8"/>
        <v>0</v>
      </c>
      <c r="Q57">
        <f t="shared" si="9"/>
        <v>1406.968838267921</v>
      </c>
      <c r="R57">
        <f t="shared" si="5"/>
        <v>1.2310279114338385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2393.5662418571433</v>
      </c>
      <c r="F58">
        <f t="shared" si="3"/>
        <v>2392.8643410000004</v>
      </c>
      <c r="G58">
        <f t="shared" si="10"/>
        <v>85.799432792731068</v>
      </c>
      <c r="H58">
        <f t="shared" si="6"/>
        <v>5322548.4906814173</v>
      </c>
      <c r="I58">
        <f t="shared" si="4"/>
        <v>1993945.7336657771</v>
      </c>
      <c r="N58" s="4">
        <f>Input!J59</f>
        <v>35.853097142857678</v>
      </c>
      <c r="O58">
        <f t="shared" si="7"/>
        <v>35.572336857143391</v>
      </c>
      <c r="P58">
        <f t="shared" si="8"/>
        <v>0</v>
      </c>
      <c r="Q58">
        <f t="shared" si="9"/>
        <v>1265.3911494780821</v>
      </c>
      <c r="R58">
        <f t="shared" si="5"/>
        <v>0.68513605306756842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2418.806597714286</v>
      </c>
      <c r="F59">
        <f t="shared" si="3"/>
        <v>2418.1046968571432</v>
      </c>
      <c r="G59">
        <f t="shared" si="10"/>
        <v>85.799432792731068</v>
      </c>
      <c r="H59">
        <f t="shared" si="6"/>
        <v>5439647.8447825657</v>
      </c>
      <c r="I59">
        <f t="shared" si="4"/>
        <v>1993945.7336657771</v>
      </c>
      <c r="N59" s="4">
        <f>Input!J60</f>
        <v>25.240355857142731</v>
      </c>
      <c r="O59">
        <f t="shared" si="7"/>
        <v>24.959595571428444</v>
      </c>
      <c r="P59">
        <f t="shared" si="8"/>
        <v>0</v>
      </c>
      <c r="Q59">
        <f t="shared" si="9"/>
        <v>622.98141108927041</v>
      </c>
      <c r="R59">
        <f t="shared" si="5"/>
        <v>130.88437080222928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2438.7125067142856</v>
      </c>
      <c r="F60">
        <f t="shared" si="3"/>
        <v>2438.0106058571428</v>
      </c>
      <c r="G60">
        <f t="shared" si="10"/>
        <v>85.799432792731068</v>
      </c>
      <c r="H60">
        <f t="shared" si="6"/>
        <v>5532897.4026890565</v>
      </c>
      <c r="I60">
        <f t="shared" si="4"/>
        <v>1993945.7336657771</v>
      </c>
      <c r="N60" s="4">
        <f>Input!J61</f>
        <v>19.90590899999961</v>
      </c>
      <c r="O60">
        <f t="shared" si="7"/>
        <v>19.625148714285324</v>
      </c>
      <c r="P60">
        <f t="shared" si="8"/>
        <v>0</v>
      </c>
      <c r="Q60">
        <f t="shared" si="9"/>
        <v>385.14646205781492</v>
      </c>
      <c r="R60">
        <f t="shared" si="5"/>
        <v>281.39786046342465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2459.7274191428573</v>
      </c>
      <c r="F61">
        <f t="shared" si="3"/>
        <v>2459.0255182857145</v>
      </c>
      <c r="G61">
        <f t="shared" si="10"/>
        <v>85.799432792731068</v>
      </c>
      <c r="H61">
        <f t="shared" si="6"/>
        <v>5632202.0528643504</v>
      </c>
      <c r="I61">
        <f t="shared" si="4"/>
        <v>1993945.7336657771</v>
      </c>
      <c r="N61" s="4">
        <f>Input!J62</f>
        <v>21.014912428571733</v>
      </c>
      <c r="O61">
        <f t="shared" si="7"/>
        <v>20.734152142857447</v>
      </c>
      <c r="P61">
        <f t="shared" si="8"/>
        <v>0</v>
      </c>
      <c r="Q61">
        <f t="shared" si="9"/>
        <v>429.90506508316003</v>
      </c>
      <c r="R61">
        <f t="shared" si="5"/>
        <v>245.42086680472437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2479.0998835714286</v>
      </c>
      <c r="F62">
        <f t="shared" si="3"/>
        <v>2478.3979827142857</v>
      </c>
      <c r="G62">
        <f t="shared" si="10"/>
        <v>85.799432792731068</v>
      </c>
      <c r="H62">
        <f t="shared" si="6"/>
        <v>5724527.8210867271</v>
      </c>
      <c r="I62">
        <f t="shared" si="4"/>
        <v>1993945.7336657771</v>
      </c>
      <c r="N62" s="4">
        <f>Input!J63</f>
        <v>19.37246442857122</v>
      </c>
      <c r="O62">
        <f t="shared" si="7"/>
        <v>19.091704142856933</v>
      </c>
      <c r="P62">
        <f t="shared" si="8"/>
        <v>0</v>
      </c>
      <c r="Q62">
        <f t="shared" si="9"/>
        <v>364.49316707838057</v>
      </c>
      <c r="R62">
        <f t="shared" si="5"/>
        <v>299.57940103322517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2502.6416391428575</v>
      </c>
      <c r="F63">
        <f t="shared" si="3"/>
        <v>2501.9397382857146</v>
      </c>
      <c r="G63">
        <f t="shared" si="10"/>
        <v>85.799432792731068</v>
      </c>
      <c r="H63">
        <f t="shared" si="6"/>
        <v>5837733.9758277265</v>
      </c>
      <c r="I63">
        <f t="shared" si="4"/>
        <v>1993945.7336657771</v>
      </c>
      <c r="N63" s="4">
        <f>Input!J64</f>
        <v>23.541755571428894</v>
      </c>
      <c r="O63">
        <f t="shared" si="7"/>
        <v>23.260995285714607</v>
      </c>
      <c r="P63">
        <f t="shared" si="8"/>
        <v>0</v>
      </c>
      <c r="Q63">
        <f t="shared" si="9"/>
        <v>541.07390168203722</v>
      </c>
      <c r="R63">
        <f t="shared" si="5"/>
        <v>172.63518747552547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2526.0851285714284</v>
      </c>
      <c r="F64">
        <f t="shared" si="3"/>
        <v>2525.3832277142856</v>
      </c>
      <c r="G64">
        <f t="shared" si="10"/>
        <v>85.799432792731068</v>
      </c>
      <c r="H64">
        <f t="shared" si="6"/>
        <v>5951569.0924438545</v>
      </c>
      <c r="I64">
        <f t="shared" si="4"/>
        <v>1993945.7336657771</v>
      </c>
      <c r="N64" s="4">
        <f>Input!J65</f>
        <v>23.443489428570956</v>
      </c>
      <c r="O64">
        <f t="shared" si="7"/>
        <v>23.162729142856669</v>
      </c>
      <c r="P64">
        <f t="shared" si="8"/>
        <v>0</v>
      </c>
      <c r="Q64">
        <f t="shared" si="9"/>
        <v>536.51202134534162</v>
      </c>
      <c r="R64">
        <f t="shared" si="5"/>
        <v>175.22709537164903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2552.9960084285713</v>
      </c>
      <c r="F65">
        <f t="shared" si="3"/>
        <v>2552.2941075714284</v>
      </c>
      <c r="G65">
        <f t="shared" si="10"/>
        <v>85.799432792731068</v>
      </c>
      <c r="H65">
        <f t="shared" si="6"/>
        <v>6083595.9807116706</v>
      </c>
      <c r="I65">
        <f t="shared" si="4"/>
        <v>1993945.7336657771</v>
      </c>
      <c r="N65" s="4">
        <f>Input!J66</f>
        <v>26.910879857142845</v>
      </c>
      <c r="O65">
        <f t="shared" si="7"/>
        <v>26.630119571428558</v>
      </c>
      <c r="P65">
        <f t="shared" si="8"/>
        <v>0</v>
      </c>
      <c r="Q65">
        <f t="shared" si="9"/>
        <v>709.16326838858231</v>
      </c>
      <c r="R65">
        <f t="shared" si="5"/>
        <v>95.451859344649364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2584.104255571428</v>
      </c>
      <c r="F66">
        <f t="shared" si="3"/>
        <v>2583.4023547142851</v>
      </c>
      <c r="G66">
        <f t="shared" si="10"/>
        <v>85.799432792731068</v>
      </c>
      <c r="H66">
        <f t="shared" si="6"/>
        <v>6238020.3555910857</v>
      </c>
      <c r="I66">
        <f t="shared" si="4"/>
        <v>1993945.7336657771</v>
      </c>
      <c r="N66" s="4">
        <f>Input!J67</f>
        <v>31.108247142856726</v>
      </c>
      <c r="O66">
        <f t="shared" si="7"/>
        <v>30.827486857142439</v>
      </c>
      <c r="P66">
        <f t="shared" si="8"/>
        <v>0</v>
      </c>
      <c r="Q66">
        <f t="shared" si="9"/>
        <v>950.33394592728985</v>
      </c>
      <c r="R66">
        <f t="shared" si="5"/>
        <v>31.053641798409068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2616.3776582857145</v>
      </c>
      <c r="F67">
        <f t="shared" si="3"/>
        <v>2615.6757574285716</v>
      </c>
      <c r="G67">
        <f t="shared" si="10"/>
        <v>85.799432792731068</v>
      </c>
      <c r="H67">
        <f t="shared" si="6"/>
        <v>6400274.2179529481</v>
      </c>
      <c r="I67">
        <f t="shared" si="4"/>
        <v>1993945.7336657771</v>
      </c>
      <c r="N67" s="4">
        <f>Input!J68</f>
        <v>32.273402714286476</v>
      </c>
      <c r="O67">
        <f t="shared" si="7"/>
        <v>31.992642428572189</v>
      </c>
      <c r="P67">
        <f t="shared" si="8"/>
        <v>0</v>
      </c>
      <c r="Q67">
        <f t="shared" si="9"/>
        <v>1023.5291695624775</v>
      </c>
      <c r="R67">
        <f t="shared" si="5"/>
        <v>19.425385302215744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2646.6295864285712</v>
      </c>
      <c r="F68">
        <f t="shared" ref="F68:F84" si="14">E68-$E$3</f>
        <v>2645.9276855714284</v>
      </c>
      <c r="G68">
        <f t="shared" si="10"/>
        <v>85.799432792731068</v>
      </c>
      <c r="H68">
        <f t="shared" si="6"/>
        <v>6554256.6706757043</v>
      </c>
      <c r="I68">
        <f t="shared" ref="I68:I84" si="15">(G68-$J$4)^2</f>
        <v>1993945.7336657771</v>
      </c>
      <c r="N68" s="4">
        <f>Input!J69</f>
        <v>30.251928142856741</v>
      </c>
      <c r="O68">
        <f t="shared" si="7"/>
        <v>29.971167857142454</v>
      </c>
      <c r="P68">
        <f t="shared" si="8"/>
        <v>0</v>
      </c>
      <c r="Q68">
        <f t="shared" si="9"/>
        <v>898.27090272100907</v>
      </c>
      <c r="R68">
        <f t="shared" ref="R68:R84" si="16">(O68-$S$4)^2</f>
        <v>41.330735363299418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2677.6676435714285</v>
      </c>
      <c r="F69">
        <f t="shared" si="14"/>
        <v>2676.9657427142856</v>
      </c>
      <c r="G69">
        <f t="shared" si="10"/>
        <v>85.799432792731068</v>
      </c>
      <c r="H69">
        <f t="shared" ref="H69:H84" si="17">(F69-G69)^2</f>
        <v>6714142.8456724873</v>
      </c>
      <c r="I69">
        <f t="shared" si="15"/>
        <v>1993945.7336657771</v>
      </c>
      <c r="N69" s="4">
        <f>Input!J70</f>
        <v>31.038057142857269</v>
      </c>
      <c r="O69">
        <f t="shared" ref="O69:O84" si="18">N69-$N$3</f>
        <v>30.757296857142983</v>
      </c>
      <c r="P69">
        <f t="shared" ref="P69:P84" si="19">$Y$3*((1/$AA$3)*(1/SQRT(2*PI()))*EXP(-1*D69*D69/2))</f>
        <v>0</v>
      </c>
      <c r="Q69">
        <f t="shared" ref="Q69:Q84" si="20">(O69-P69)^2</f>
        <v>946.01130995841754</v>
      </c>
      <c r="R69">
        <f t="shared" si="16"/>
        <v>31.840847138598889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2705.0417781428573</v>
      </c>
      <c r="F70">
        <f t="shared" si="14"/>
        <v>2704.3398772857145</v>
      </c>
      <c r="G70">
        <f t="shared" ref="G70:G84" si="21">G69+P70</f>
        <v>85.799432792731068</v>
      </c>
      <c r="H70">
        <f t="shared" si="17"/>
        <v>6856754.0594455125</v>
      </c>
      <c r="I70">
        <f t="shared" si="15"/>
        <v>1993945.7336657771</v>
      </c>
      <c r="N70" s="4">
        <f>Input!J71</f>
        <v>27.37413457142884</v>
      </c>
      <c r="O70">
        <f t="shared" si="18"/>
        <v>27.093374285714553</v>
      </c>
      <c r="P70">
        <f t="shared" si="19"/>
        <v>0</v>
      </c>
      <c r="Q70">
        <f t="shared" si="20"/>
        <v>734.05093018581863</v>
      </c>
      <c r="R70">
        <f t="shared" si="16"/>
        <v>86.614516501699811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2727.5587585714284</v>
      </c>
      <c r="F71">
        <f t="shared" si="14"/>
        <v>2726.8568577142855</v>
      </c>
      <c r="G71">
        <f t="shared" si="21"/>
        <v>85.799432792731068</v>
      </c>
      <c r="H71">
        <f t="shared" si="17"/>
        <v>6975184.3217332708</v>
      </c>
      <c r="I71">
        <f t="shared" si="15"/>
        <v>1993945.7336657771</v>
      </c>
      <c r="N71" s="4">
        <f>Input!J72</f>
        <v>22.51698042857106</v>
      </c>
      <c r="O71">
        <f t="shared" si="18"/>
        <v>22.236220142856773</v>
      </c>
      <c r="P71">
        <f t="shared" si="19"/>
        <v>0</v>
      </c>
      <c r="Q71">
        <f t="shared" si="20"/>
        <v>494.44948624158928</v>
      </c>
      <c r="R71">
        <f t="shared" si="16"/>
        <v>200.61453834816297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2746.0187517142854</v>
      </c>
      <c r="F72">
        <f t="shared" si="14"/>
        <v>2745.3168508571425</v>
      </c>
      <c r="G72">
        <f t="shared" si="21"/>
        <v>85.799432792731068</v>
      </c>
      <c r="H72">
        <f t="shared" si="17"/>
        <v>7073032.8969879951</v>
      </c>
      <c r="I72">
        <f t="shared" si="15"/>
        <v>1993945.7336657771</v>
      </c>
      <c r="N72" s="4">
        <f>Input!J73</f>
        <v>18.459993142857002</v>
      </c>
      <c r="O72">
        <f t="shared" si="18"/>
        <v>18.179232857142715</v>
      </c>
      <c r="P72">
        <f t="shared" si="19"/>
        <v>0</v>
      </c>
      <c r="Q72">
        <f t="shared" si="20"/>
        <v>330.48450727421726</v>
      </c>
      <c r="R72">
        <f t="shared" si="16"/>
        <v>331.99877184754843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2765.7281285714284</v>
      </c>
      <c r="F73">
        <f t="shared" si="14"/>
        <v>2765.0262277142856</v>
      </c>
      <c r="G73">
        <f t="shared" si="21"/>
        <v>85.799432792731068</v>
      </c>
      <c r="H73">
        <f t="shared" si="17"/>
        <v>7178256.2186256265</v>
      </c>
      <c r="I73">
        <f t="shared" si="15"/>
        <v>1993945.7336657771</v>
      </c>
      <c r="N73" s="4">
        <f>Input!J74</f>
        <v>19.70937685714307</v>
      </c>
      <c r="O73">
        <f t="shared" si="18"/>
        <v>19.428616571428783</v>
      </c>
      <c r="P73">
        <f t="shared" si="19"/>
        <v>0</v>
      </c>
      <c r="Q73">
        <f t="shared" si="20"/>
        <v>377.47114187959716</v>
      </c>
      <c r="R73">
        <f t="shared" si="16"/>
        <v>288.03010635066647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2786.1534442857142</v>
      </c>
      <c r="F74">
        <f t="shared" si="14"/>
        <v>2785.4515434285713</v>
      </c>
      <c r="G74">
        <f t="shared" si="21"/>
        <v>85.799432792731068</v>
      </c>
      <c r="H74">
        <f t="shared" si="17"/>
        <v>7288121.5184605485</v>
      </c>
      <c r="I74">
        <f t="shared" si="15"/>
        <v>1993945.7336657771</v>
      </c>
      <c r="N74" s="4">
        <f>Input!J75</f>
        <v>20.425315714285716</v>
      </c>
      <c r="O74">
        <f t="shared" si="18"/>
        <v>20.144555428571429</v>
      </c>
      <c r="P74">
        <f t="shared" si="19"/>
        <v>0</v>
      </c>
      <c r="Q74">
        <f t="shared" si="20"/>
        <v>405.80311341478665</v>
      </c>
      <c r="R74">
        <f t="shared" si="16"/>
        <v>264.24163413292126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2807.6316112857139</v>
      </c>
      <c r="F75">
        <f t="shared" si="14"/>
        <v>2806.9297104285711</v>
      </c>
      <c r="G75">
        <f t="shared" si="21"/>
        <v>85.799432792731068</v>
      </c>
      <c r="H75">
        <f t="shared" si="17"/>
        <v>7404549.9878665023</v>
      </c>
      <c r="I75">
        <f t="shared" si="15"/>
        <v>1993945.7336657771</v>
      </c>
      <c r="N75" s="4">
        <f>Input!J76</f>
        <v>21.478166999999758</v>
      </c>
      <c r="O75">
        <f t="shared" si="18"/>
        <v>21.197406714285471</v>
      </c>
      <c r="P75">
        <f t="shared" si="19"/>
        <v>0</v>
      </c>
      <c r="Q75">
        <f t="shared" si="20"/>
        <v>449.33005141083476</v>
      </c>
      <c r="R75">
        <f t="shared" si="16"/>
        <v>231.12085889229252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2828.955360142857</v>
      </c>
      <c r="F76">
        <f t="shared" si="14"/>
        <v>2828.2534592857141</v>
      </c>
      <c r="G76">
        <f t="shared" si="21"/>
        <v>85.799432792731068</v>
      </c>
      <c r="H76">
        <f t="shared" si="17"/>
        <v>7521054.0874275742</v>
      </c>
      <c r="I76">
        <f t="shared" si="15"/>
        <v>1993945.7336657771</v>
      </c>
      <c r="N76" s="4">
        <f>Input!J77</f>
        <v>21.323748857143073</v>
      </c>
      <c r="O76">
        <f t="shared" si="18"/>
        <v>21.042988571428786</v>
      </c>
      <c r="P76">
        <f t="shared" si="19"/>
        <v>0</v>
      </c>
      <c r="Q76">
        <f t="shared" si="20"/>
        <v>442.8073680172825</v>
      </c>
      <c r="R76">
        <f t="shared" si="16"/>
        <v>235.8398367787494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2850.4054511428571</v>
      </c>
      <c r="F77">
        <f t="shared" si="14"/>
        <v>2849.7035502857143</v>
      </c>
      <c r="G77">
        <f t="shared" si="21"/>
        <v>85.799432792731068</v>
      </c>
      <c r="H77">
        <f t="shared" si="17"/>
        <v>7639165.9706946677</v>
      </c>
      <c r="I77">
        <f t="shared" si="15"/>
        <v>1993945.7336657771</v>
      </c>
      <c r="N77" s="4">
        <f>Input!J78</f>
        <v>21.450091000000157</v>
      </c>
      <c r="O77">
        <f t="shared" si="18"/>
        <v>21.16933071428587</v>
      </c>
      <c r="P77">
        <f t="shared" si="19"/>
        <v>0</v>
      </c>
      <c r="Q77">
        <f t="shared" si="20"/>
        <v>448.14056289080708</v>
      </c>
      <c r="R77">
        <f t="shared" si="16"/>
        <v>231.97530689587646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2872.768013285714</v>
      </c>
      <c r="F78">
        <f t="shared" si="14"/>
        <v>2872.0661124285712</v>
      </c>
      <c r="G78">
        <f t="shared" si="21"/>
        <v>85.799432792731068</v>
      </c>
      <c r="H78">
        <f t="shared" si="17"/>
        <v>7763282.0100489277</v>
      </c>
      <c r="I78">
        <f t="shared" si="15"/>
        <v>1993945.7336657771</v>
      </c>
      <c r="N78" s="4">
        <f>Input!J79</f>
        <v>22.362562142856859</v>
      </c>
      <c r="O78">
        <f t="shared" si="18"/>
        <v>22.081801857142572</v>
      </c>
      <c r="P78">
        <f t="shared" si="19"/>
        <v>0</v>
      </c>
      <c r="Q78">
        <f t="shared" si="20"/>
        <v>487.60597325810517</v>
      </c>
      <c r="R78">
        <f t="shared" si="16"/>
        <v>205.01269704473407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2895.4674879999998</v>
      </c>
      <c r="F79">
        <f t="shared" si="14"/>
        <v>2894.7655871428569</v>
      </c>
      <c r="G79">
        <f t="shared" si="21"/>
        <v>85.799432792731068</v>
      </c>
      <c r="H79">
        <f t="shared" si="17"/>
        <v>7890290.8562845364</v>
      </c>
      <c r="I79">
        <f t="shared" si="15"/>
        <v>1993945.7336657771</v>
      </c>
      <c r="N79" s="4">
        <f>Input!J80</f>
        <v>22.69947471428577</v>
      </c>
      <c r="O79">
        <f t="shared" si="18"/>
        <v>22.418714428571484</v>
      </c>
      <c r="P79">
        <f t="shared" si="19"/>
        <v>0</v>
      </c>
      <c r="Q79">
        <f t="shared" si="20"/>
        <v>502.59875662983922</v>
      </c>
      <c r="R79">
        <f t="shared" si="16"/>
        <v>195.47820053267989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2918.7846352857146</v>
      </c>
      <c r="F80">
        <f t="shared" si="14"/>
        <v>2918.0827344285717</v>
      </c>
      <c r="G80">
        <f t="shared" si="21"/>
        <v>85.799432792731068</v>
      </c>
      <c r="H80">
        <f t="shared" si="17"/>
        <v>8021828.7007252192</v>
      </c>
      <c r="I80">
        <f t="shared" si="15"/>
        <v>1993945.7336657771</v>
      </c>
      <c r="N80" s="4">
        <f>Input!J81</f>
        <v>23.317147285714782</v>
      </c>
      <c r="O80">
        <f t="shared" si="18"/>
        <v>23.036387000000495</v>
      </c>
      <c r="P80">
        <f t="shared" si="19"/>
        <v>0</v>
      </c>
      <c r="Q80">
        <f t="shared" si="20"/>
        <v>530.67512601379178</v>
      </c>
      <c r="R80">
        <f t="shared" si="16"/>
        <v>178.58792479643051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2941.0629692857142</v>
      </c>
      <c r="F81">
        <f t="shared" si="14"/>
        <v>2940.3610684285713</v>
      </c>
      <c r="G81">
        <f t="shared" si="21"/>
        <v>85.799432792731068</v>
      </c>
      <c r="H81">
        <f t="shared" si="17"/>
        <v>8148522.1316439649</v>
      </c>
      <c r="I81">
        <f t="shared" si="15"/>
        <v>1993945.7336657771</v>
      </c>
      <c r="N81" s="4">
        <f>Input!J82</f>
        <v>22.278333999999631</v>
      </c>
      <c r="O81">
        <f t="shared" si="18"/>
        <v>21.997573714285345</v>
      </c>
      <c r="P81">
        <f t="shared" si="19"/>
        <v>0</v>
      </c>
      <c r="Q81">
        <f t="shared" si="20"/>
        <v>483.89324931541756</v>
      </c>
      <c r="R81">
        <f t="shared" si="16"/>
        <v>207.43179307299351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2963.2289991428579</v>
      </c>
      <c r="F82">
        <f t="shared" si="14"/>
        <v>2962.5270982857151</v>
      </c>
      <c r="G82">
        <f t="shared" si="21"/>
        <v>85.799432792731068</v>
      </c>
      <c r="H82">
        <f t="shared" si="17"/>
        <v>8275562.0614127126</v>
      </c>
      <c r="I82">
        <f t="shared" si="15"/>
        <v>1993945.7336657771</v>
      </c>
      <c r="N82" s="4">
        <f>Input!J83</f>
        <v>22.166029857143712</v>
      </c>
      <c r="O82">
        <f t="shared" si="18"/>
        <v>21.885269571429426</v>
      </c>
      <c r="P82">
        <f t="shared" si="19"/>
        <v>0</v>
      </c>
      <c r="Q82">
        <f t="shared" si="20"/>
        <v>478.9650242141347</v>
      </c>
      <c r="R82">
        <f t="shared" si="16"/>
        <v>210.67932446620313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2985.3388768571431</v>
      </c>
      <c r="F83">
        <f t="shared" si="14"/>
        <v>2984.6369760000002</v>
      </c>
      <c r="G83">
        <f t="shared" si="21"/>
        <v>85.799432792731068</v>
      </c>
      <c r="H83">
        <f t="shared" si="17"/>
        <v>8403259.1019079555</v>
      </c>
      <c r="I83">
        <f t="shared" si="15"/>
        <v>1993945.7336657771</v>
      </c>
      <c r="N83" s="4">
        <f>Input!J84</f>
        <v>22.109877714285176</v>
      </c>
      <c r="O83">
        <f t="shared" si="18"/>
        <v>21.829117428570889</v>
      </c>
      <c r="P83">
        <f t="shared" si="19"/>
        <v>0</v>
      </c>
      <c r="Q83">
        <f t="shared" si="20"/>
        <v>476.51036771033733</v>
      </c>
      <c r="R83">
        <f t="shared" si="16"/>
        <v>212.31255140980744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3008.2489217142861</v>
      </c>
      <c r="F84">
        <f t="shared" si="14"/>
        <v>3007.5470208571433</v>
      </c>
      <c r="G84">
        <f t="shared" si="21"/>
        <v>85.799432792731068</v>
      </c>
      <c r="H84">
        <f t="shared" si="17"/>
        <v>8536608.9683602117</v>
      </c>
      <c r="I84">
        <f t="shared" si="15"/>
        <v>1993945.7336657771</v>
      </c>
      <c r="N84" s="4">
        <f>Input!J85</f>
        <v>22.910044857143021</v>
      </c>
      <c r="O84">
        <f t="shared" si="18"/>
        <v>22.629284571428734</v>
      </c>
      <c r="P84">
        <f t="shared" si="19"/>
        <v>0</v>
      </c>
      <c r="Q84">
        <f t="shared" si="20"/>
        <v>512.08452021470248</v>
      </c>
      <c r="R84">
        <f t="shared" si="16"/>
        <v>189.63442979021161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2021-08-17T22:10:16Z</dcterms:modified>
</cp:coreProperties>
</file>