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xWindow="-105" yWindow="-105" windowWidth="20730" windowHeight="11760" tabRatio="937"/>
  </bookViews>
  <sheets>
    <sheet name="Input" sheetId="15" r:id="rId1"/>
    <sheet name="Extreme_Type1" sheetId="18" r:id="rId2"/>
    <sheet name="logistic" sheetId="2" r:id="rId3"/>
    <sheet name="LogNormal" sheetId="5" r:id="rId4"/>
    <sheet name="NORMAL" sheetId="16" r:id="rId5"/>
    <sheet name="Cauchy" sheetId="12" r:id="rId6"/>
    <sheet name="Weibull" sheetId="13" r:id="rId7"/>
    <sheet name="power_normal!" sheetId="17" r:id="rId8"/>
  </sheets>
  <externalReferences>
    <externalReference r:id="rId9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5" hidden="1">Cauchy!$X$3:$Z$3</definedName>
    <definedName name="solver_adj" localSheetId="1" hidden="1">Extreme_Type1!$AA$3:$AC$3</definedName>
    <definedName name="solver_adj" localSheetId="2" hidden="1">logistic!$X$3:$Z$3</definedName>
    <definedName name="solver_adj" localSheetId="3" hidden="1">LogNormal!$Y$3:$AA$3</definedName>
    <definedName name="solver_adj" localSheetId="4" hidden="1">NORMAL!$X$3:$Z$3</definedName>
    <definedName name="solver_adj" localSheetId="6" hidden="1">Weibull!$Z$3:$AB$3</definedName>
    <definedName name="solver_cvg" localSheetId="5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6" hidden="1">0.0001</definedName>
    <definedName name="solver_drv" localSheetId="5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6" hidden="1">1</definedName>
    <definedName name="solver_eng" localSheetId="5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6" hidden="1">1</definedName>
    <definedName name="solver_est" localSheetId="5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6" hidden="1">1</definedName>
    <definedName name="solver_itr" localSheetId="5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6" hidden="1">2147483647</definedName>
    <definedName name="solver_lhs1" localSheetId="5" hidden="1">Cauchy!$S$5</definedName>
    <definedName name="solver_lhs1" localSheetId="1" hidden="1">Extreme_Type1!$M$5</definedName>
    <definedName name="solver_lhs1" localSheetId="2" hidden="1">logistic!$S$5</definedName>
    <definedName name="solver_lhs1" localSheetId="3" hidden="1">LogNormal!$L$5</definedName>
    <definedName name="solver_lhs1" localSheetId="6" hidden="1">Weibull!$U$5</definedName>
    <definedName name="solver_lhs2" localSheetId="1" hidden="1">Extreme_Type1!$V$5</definedName>
    <definedName name="solver_lhs2" localSheetId="2" hidden="1">logistic!$S$5</definedName>
    <definedName name="solver_lhs2" localSheetId="3" hidden="1">LogNormal!$U$5</definedName>
    <definedName name="solver_lhs2" localSheetId="6" hidden="1">Weibull!$U$5</definedName>
    <definedName name="solver_lhs3" localSheetId="2" hidden="1">logistic!$W$6</definedName>
    <definedName name="solver_lhs4" localSheetId="2" hidden="1">logistic!$S$5</definedName>
    <definedName name="solver_mip" localSheetId="5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6" hidden="1">2147483647</definedName>
    <definedName name="solver_mni" localSheetId="5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6" hidden="1">30</definedName>
    <definedName name="solver_mrt" localSheetId="5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6" hidden="1">0.075</definedName>
    <definedName name="solver_msl" localSheetId="5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6" hidden="1">2</definedName>
    <definedName name="solver_neg" localSheetId="5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6" hidden="1">1</definedName>
    <definedName name="solver_nod" localSheetId="5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6" hidden="1">2147483647</definedName>
    <definedName name="solver_num" localSheetId="5" hidden="1">1</definedName>
    <definedName name="solver_num" localSheetId="1" hidden="1">2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6" hidden="1">0</definedName>
    <definedName name="solver_nwt" localSheetId="5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6" hidden="1">1</definedName>
    <definedName name="solver_opt" localSheetId="5" hidden="1">Cauchy!$I$3</definedName>
    <definedName name="solver_opt" localSheetId="1" hidden="1">Extreme_Type1!$U$3</definedName>
    <definedName name="solver_opt" localSheetId="2" hidden="1">logistic!$I$3</definedName>
    <definedName name="solver_opt" localSheetId="3" hidden="1">LogNormal!$K$3</definedName>
    <definedName name="solver_opt" localSheetId="4" hidden="1">NORMAL!$S$3</definedName>
    <definedName name="solver_opt" localSheetId="6" hidden="1">Weibull!$T$3</definedName>
    <definedName name="solver_pre" localSheetId="5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6" hidden="1">0.000001</definedName>
    <definedName name="solver_rbv" localSheetId="5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6" hidden="1">1</definedName>
    <definedName name="solver_rel1" localSheetId="5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6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6" hidden="1">3</definedName>
    <definedName name="solver_rel3" localSheetId="2" hidden="1">1</definedName>
    <definedName name="solver_rel4" localSheetId="2" hidden="1">3</definedName>
    <definedName name="solver_rhs1" localSheetId="5" hidden="1">0.97</definedName>
    <definedName name="solver_rhs1" localSheetId="1" hidden="1">0.99</definedName>
    <definedName name="solver_rhs1" localSheetId="2" hidden="1">0.955</definedName>
    <definedName name="solver_rhs1" localSheetId="3" hidden="1">0.99</definedName>
    <definedName name="solver_rhs1" localSheetId="6" hidden="1">0.95</definedName>
    <definedName name="solver_rhs2" localSheetId="1" hidden="1">0.96</definedName>
    <definedName name="solver_rhs2" localSheetId="2" hidden="1">0.955</definedName>
    <definedName name="solver_rhs2" localSheetId="3" hidden="1">0.97</definedName>
    <definedName name="solver_rhs2" localSheetId="6" hidden="1">0.95</definedName>
    <definedName name="solver_rhs3" localSheetId="2" hidden="1">0.03</definedName>
    <definedName name="solver_rhs4" localSheetId="2" hidden="1">0.951</definedName>
    <definedName name="solver_rlx" localSheetId="5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6" hidden="1">2</definedName>
    <definedName name="solver_rsd" localSheetId="5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6" hidden="1">0</definedName>
    <definedName name="solver_scl" localSheetId="5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6" hidden="1">1</definedName>
    <definedName name="solver_sho" localSheetId="5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6" hidden="1">2</definedName>
    <definedName name="solver_ssz" localSheetId="5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6" hidden="1">100</definedName>
    <definedName name="solver_tim" localSheetId="5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6" hidden="1">2147483647</definedName>
    <definedName name="solver_tol" localSheetId="5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6" hidden="1">0.01</definedName>
    <definedName name="solver_typ" localSheetId="5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6" hidden="1">2</definedName>
    <definedName name="solver_val" localSheetId="5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6" hidden="1">0</definedName>
    <definedName name="solver_ver" localSheetId="5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6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12" l="1"/>
  <c r="O7" i="18" l="1"/>
  <c r="A143" i="18"/>
  <c r="F143" i="18"/>
  <c r="O143" i="18"/>
  <c r="A144" i="18"/>
  <c r="F144" i="18"/>
  <c r="O144" i="18"/>
  <c r="A145" i="18"/>
  <c r="F145" i="18"/>
  <c r="O145" i="18"/>
  <c r="A146" i="18"/>
  <c r="F146" i="18"/>
  <c r="O146" i="18"/>
  <c r="A147" i="18"/>
  <c r="F147" i="18"/>
  <c r="O147" i="18"/>
  <c r="A148" i="18"/>
  <c r="F148" i="18"/>
  <c r="O148" i="18"/>
  <c r="A132" i="18"/>
  <c r="F132" i="18"/>
  <c r="O132" i="18"/>
  <c r="A133" i="18"/>
  <c r="F133" i="18"/>
  <c r="O133" i="18"/>
  <c r="A134" i="18"/>
  <c r="F134" i="18"/>
  <c r="O134" i="18"/>
  <c r="A135" i="18"/>
  <c r="F135" i="18"/>
  <c r="O135" i="18"/>
  <c r="A136" i="18"/>
  <c r="F136" i="18"/>
  <c r="O136" i="18"/>
  <c r="A137" i="18"/>
  <c r="F137" i="18"/>
  <c r="O137" i="18"/>
  <c r="A138" i="18"/>
  <c r="F138" i="18"/>
  <c r="O138" i="18"/>
  <c r="A139" i="18"/>
  <c r="F139" i="18"/>
  <c r="O139" i="18"/>
  <c r="A140" i="18"/>
  <c r="F140" i="18"/>
  <c r="O140" i="18"/>
  <c r="A141" i="18"/>
  <c r="F141" i="18"/>
  <c r="O141" i="18"/>
  <c r="A142" i="18"/>
  <c r="F142" i="18"/>
  <c r="O142" i="18"/>
  <c r="A120" i="18"/>
  <c r="F120" i="18"/>
  <c r="O120" i="18"/>
  <c r="A121" i="18"/>
  <c r="F121" i="18"/>
  <c r="O121" i="18"/>
  <c r="A122" i="18"/>
  <c r="F122" i="18"/>
  <c r="O122" i="18"/>
  <c r="A123" i="18"/>
  <c r="F123" i="18"/>
  <c r="O123" i="18"/>
  <c r="A124" i="18"/>
  <c r="F124" i="18"/>
  <c r="O124" i="18"/>
  <c r="A125" i="18"/>
  <c r="F125" i="18"/>
  <c r="O125" i="18"/>
  <c r="A126" i="18"/>
  <c r="F126" i="18"/>
  <c r="O126" i="18"/>
  <c r="A127" i="18"/>
  <c r="F127" i="18"/>
  <c r="O127" i="18"/>
  <c r="A128" i="18"/>
  <c r="F128" i="18"/>
  <c r="O128" i="18"/>
  <c r="A129" i="18"/>
  <c r="F129" i="18"/>
  <c r="O129" i="18"/>
  <c r="A130" i="18"/>
  <c r="F130" i="18"/>
  <c r="O130" i="18"/>
  <c r="A131" i="18"/>
  <c r="F131" i="18"/>
  <c r="O131" i="18"/>
  <c r="A111" i="18"/>
  <c r="F111" i="18"/>
  <c r="O111" i="18"/>
  <c r="A112" i="18"/>
  <c r="F112" i="18"/>
  <c r="O112" i="18"/>
  <c r="A113" i="18"/>
  <c r="F113" i="18"/>
  <c r="O113" i="18"/>
  <c r="A114" i="18"/>
  <c r="F114" i="18"/>
  <c r="O114" i="18"/>
  <c r="A115" i="18"/>
  <c r="F115" i="18"/>
  <c r="O115" i="18"/>
  <c r="A116" i="18"/>
  <c r="F116" i="18"/>
  <c r="O116" i="18"/>
  <c r="A117" i="18"/>
  <c r="F117" i="18"/>
  <c r="O117" i="18"/>
  <c r="A118" i="18"/>
  <c r="F118" i="18"/>
  <c r="O118" i="18"/>
  <c r="A119" i="18"/>
  <c r="F119" i="18"/>
  <c r="O119" i="18"/>
  <c r="O110" i="18"/>
  <c r="F110" i="18"/>
  <c r="A110" i="18"/>
  <c r="O109" i="18"/>
  <c r="F109" i="18"/>
  <c r="A109" i="18"/>
  <c r="O108" i="18"/>
  <c r="F108" i="18"/>
  <c r="A108" i="18"/>
  <c r="O107" i="18"/>
  <c r="F107" i="18"/>
  <c r="A107" i="18"/>
  <c r="O106" i="18"/>
  <c r="F106" i="18"/>
  <c r="A106" i="18"/>
  <c r="O105" i="18"/>
  <c r="F105" i="18"/>
  <c r="A105" i="18"/>
  <c r="O104" i="18"/>
  <c r="F104" i="18"/>
  <c r="A104" i="18"/>
  <c r="O103" i="18"/>
  <c r="F103" i="18"/>
  <c r="A103" i="18"/>
  <c r="O102" i="18"/>
  <c r="F102" i="18"/>
  <c r="A102" i="18"/>
  <c r="O101" i="18"/>
  <c r="F101" i="18"/>
  <c r="A101" i="18"/>
  <c r="O100" i="18"/>
  <c r="F100" i="18"/>
  <c r="A100" i="18"/>
  <c r="O99" i="18"/>
  <c r="F99" i="18"/>
  <c r="A99" i="18"/>
  <c r="O98" i="18"/>
  <c r="F98" i="18"/>
  <c r="A98" i="18"/>
  <c r="O97" i="18"/>
  <c r="F97" i="18"/>
  <c r="A97" i="18"/>
  <c r="O96" i="18"/>
  <c r="F96" i="18"/>
  <c r="A96" i="18"/>
  <c r="O95" i="18"/>
  <c r="F95" i="18"/>
  <c r="A95" i="18"/>
  <c r="O94" i="18"/>
  <c r="F94" i="18"/>
  <c r="A94" i="18"/>
  <c r="O93" i="18"/>
  <c r="F93" i="18"/>
  <c r="A93" i="18"/>
  <c r="O92" i="18"/>
  <c r="F92" i="18"/>
  <c r="A92" i="18"/>
  <c r="O91" i="18"/>
  <c r="F91" i="18"/>
  <c r="A91" i="18"/>
  <c r="O90" i="18"/>
  <c r="F90" i="18"/>
  <c r="A90" i="18"/>
  <c r="O89" i="18"/>
  <c r="F89" i="18"/>
  <c r="A89" i="18"/>
  <c r="O88" i="18"/>
  <c r="F88" i="18"/>
  <c r="A88" i="18"/>
  <c r="O87" i="18"/>
  <c r="F87" i="18"/>
  <c r="A87" i="18"/>
  <c r="O86" i="18"/>
  <c r="F86" i="18"/>
  <c r="A86" i="18"/>
  <c r="O85" i="18"/>
  <c r="F85" i="18"/>
  <c r="A85" i="18"/>
  <c r="O84" i="18"/>
  <c r="F84" i="18"/>
  <c r="A84" i="18"/>
  <c r="O83" i="18"/>
  <c r="F83" i="18"/>
  <c r="A83" i="18"/>
  <c r="O82" i="18"/>
  <c r="F82" i="18"/>
  <c r="A82" i="18"/>
  <c r="O81" i="18"/>
  <c r="F81" i="18"/>
  <c r="A81" i="18"/>
  <c r="O80" i="18"/>
  <c r="F80" i="18"/>
  <c r="A80" i="18"/>
  <c r="O79" i="18"/>
  <c r="F79" i="18"/>
  <c r="A79" i="18"/>
  <c r="O78" i="18"/>
  <c r="F78" i="18"/>
  <c r="A78" i="18"/>
  <c r="O77" i="18"/>
  <c r="F77" i="18"/>
  <c r="A77" i="18"/>
  <c r="O76" i="18"/>
  <c r="F76" i="18"/>
  <c r="A76" i="18"/>
  <c r="O75" i="18"/>
  <c r="F75" i="18"/>
  <c r="A75" i="18"/>
  <c r="O74" i="18"/>
  <c r="F74" i="18"/>
  <c r="A74" i="18"/>
  <c r="O73" i="18"/>
  <c r="F73" i="18"/>
  <c r="A73" i="18"/>
  <c r="O72" i="18"/>
  <c r="F72" i="18"/>
  <c r="A72" i="18"/>
  <c r="O71" i="18"/>
  <c r="F71" i="18"/>
  <c r="A71" i="18"/>
  <c r="O70" i="18"/>
  <c r="F70" i="18"/>
  <c r="A70" i="18"/>
  <c r="O69" i="18"/>
  <c r="F69" i="18"/>
  <c r="A69" i="18"/>
  <c r="O68" i="18"/>
  <c r="F68" i="18"/>
  <c r="A68" i="18"/>
  <c r="O67" i="18"/>
  <c r="F67" i="18"/>
  <c r="A67" i="18"/>
  <c r="O66" i="18"/>
  <c r="F66" i="18"/>
  <c r="A66" i="18"/>
  <c r="O65" i="18"/>
  <c r="F65" i="18"/>
  <c r="A65" i="18"/>
  <c r="O64" i="18"/>
  <c r="F64" i="18"/>
  <c r="A64" i="18"/>
  <c r="O63" i="18"/>
  <c r="F63" i="18"/>
  <c r="A63" i="18"/>
  <c r="O62" i="18"/>
  <c r="F62" i="18"/>
  <c r="A62" i="18"/>
  <c r="O61" i="18"/>
  <c r="F61" i="18"/>
  <c r="A61" i="18"/>
  <c r="O60" i="18"/>
  <c r="F60" i="18"/>
  <c r="A60" i="18"/>
  <c r="O59" i="18"/>
  <c r="F59" i="18"/>
  <c r="A59" i="18"/>
  <c r="O58" i="18"/>
  <c r="F58" i="18"/>
  <c r="A58" i="18"/>
  <c r="O57" i="18"/>
  <c r="F57" i="18"/>
  <c r="A57" i="18"/>
  <c r="O56" i="18"/>
  <c r="F56" i="18"/>
  <c r="A56" i="18"/>
  <c r="O55" i="18"/>
  <c r="F55" i="18"/>
  <c r="A55" i="18"/>
  <c r="O54" i="18"/>
  <c r="F54" i="18"/>
  <c r="A54" i="18"/>
  <c r="O53" i="18"/>
  <c r="F53" i="18"/>
  <c r="A53" i="18"/>
  <c r="O52" i="18"/>
  <c r="F52" i="18"/>
  <c r="A52" i="18"/>
  <c r="O51" i="18"/>
  <c r="F51" i="18"/>
  <c r="A51" i="18"/>
  <c r="O50" i="18"/>
  <c r="F50" i="18"/>
  <c r="A50" i="18"/>
  <c r="O49" i="18"/>
  <c r="F49" i="18"/>
  <c r="A49" i="18"/>
  <c r="O48" i="18"/>
  <c r="F48" i="18"/>
  <c r="A48" i="18"/>
  <c r="O47" i="18"/>
  <c r="F47" i="18"/>
  <c r="A47" i="18"/>
  <c r="O46" i="18"/>
  <c r="F46" i="18"/>
  <c r="A46" i="18"/>
  <c r="O45" i="18"/>
  <c r="F45" i="18"/>
  <c r="A45" i="18"/>
  <c r="O44" i="18"/>
  <c r="F44" i="18"/>
  <c r="A44" i="18"/>
  <c r="O43" i="18"/>
  <c r="F43" i="18"/>
  <c r="A43" i="18"/>
  <c r="O42" i="18"/>
  <c r="F42" i="18"/>
  <c r="A42" i="18"/>
  <c r="O41" i="18"/>
  <c r="F41" i="18"/>
  <c r="A41" i="18"/>
  <c r="O40" i="18"/>
  <c r="F40" i="18"/>
  <c r="A40" i="18"/>
  <c r="O39" i="18"/>
  <c r="F39" i="18"/>
  <c r="A39" i="18"/>
  <c r="O38" i="18"/>
  <c r="F38" i="18"/>
  <c r="A38" i="18"/>
  <c r="O37" i="18"/>
  <c r="F37" i="18"/>
  <c r="A37" i="18"/>
  <c r="O36" i="18"/>
  <c r="F36" i="18"/>
  <c r="A36" i="18"/>
  <c r="O35" i="18"/>
  <c r="F35" i="18"/>
  <c r="A35" i="18"/>
  <c r="O34" i="18"/>
  <c r="F34" i="18"/>
  <c r="A34" i="18"/>
  <c r="O33" i="18"/>
  <c r="F33" i="18"/>
  <c r="A33" i="18"/>
  <c r="O32" i="18"/>
  <c r="F32" i="18"/>
  <c r="A32" i="18"/>
  <c r="O31" i="18"/>
  <c r="F31" i="18"/>
  <c r="A31" i="18"/>
  <c r="O30" i="18"/>
  <c r="F30" i="18"/>
  <c r="A30" i="18"/>
  <c r="O29" i="18"/>
  <c r="F29" i="18"/>
  <c r="A29" i="18"/>
  <c r="O28" i="18"/>
  <c r="F28" i="18"/>
  <c r="A28" i="18"/>
  <c r="O27" i="18"/>
  <c r="F27" i="18"/>
  <c r="A27" i="18"/>
  <c r="O26" i="18"/>
  <c r="F26" i="18"/>
  <c r="A26" i="18"/>
  <c r="O25" i="18"/>
  <c r="F25" i="18"/>
  <c r="A25" i="18"/>
  <c r="O24" i="18"/>
  <c r="F24" i="18"/>
  <c r="A24" i="18"/>
  <c r="O23" i="18"/>
  <c r="F23" i="18"/>
  <c r="A23" i="18"/>
  <c r="O22" i="18"/>
  <c r="F22" i="18"/>
  <c r="A22" i="18"/>
  <c r="O21" i="18"/>
  <c r="F21" i="18"/>
  <c r="A21" i="18"/>
  <c r="O20" i="18"/>
  <c r="F20" i="18"/>
  <c r="A20" i="18"/>
  <c r="O19" i="18"/>
  <c r="F19" i="18"/>
  <c r="A19" i="18"/>
  <c r="O18" i="18"/>
  <c r="F18" i="18"/>
  <c r="A18" i="18"/>
  <c r="O17" i="18"/>
  <c r="F17" i="18"/>
  <c r="A17" i="18"/>
  <c r="O16" i="18"/>
  <c r="F16" i="18"/>
  <c r="A16" i="18"/>
  <c r="O15" i="18"/>
  <c r="F15" i="18"/>
  <c r="A15" i="18"/>
  <c r="W14" i="18"/>
  <c r="O14" i="18"/>
  <c r="F14" i="18"/>
  <c r="A14" i="18"/>
  <c r="W13" i="18"/>
  <c r="O13" i="18"/>
  <c r="F13" i="18"/>
  <c r="A13" i="18"/>
  <c r="O12" i="18"/>
  <c r="F12" i="18"/>
  <c r="A12" i="18"/>
  <c r="O11" i="18"/>
  <c r="F11" i="18"/>
  <c r="A11" i="18"/>
  <c r="O10" i="18"/>
  <c r="F10" i="18"/>
  <c r="A10" i="18"/>
  <c r="O9" i="18"/>
  <c r="F9" i="18"/>
  <c r="A9" i="18"/>
  <c r="O8" i="18"/>
  <c r="F8" i="18"/>
  <c r="A8" i="18"/>
  <c r="F7" i="18"/>
  <c r="A7" i="18"/>
  <c r="O6" i="18"/>
  <c r="F6" i="18"/>
  <c r="A6" i="18"/>
  <c r="O5" i="18"/>
  <c r="F5" i="18"/>
  <c r="A5" i="18"/>
  <c r="O4" i="18"/>
  <c r="P4" i="18" s="1"/>
  <c r="F4" i="18"/>
  <c r="A4" i="18"/>
  <c r="O3" i="18"/>
  <c r="F3" i="18"/>
  <c r="G3" i="18" s="1"/>
  <c r="A3" i="18"/>
  <c r="B143" i="18" s="1"/>
  <c r="C143" i="18" s="1"/>
  <c r="E143" i="18" s="1"/>
  <c r="A72" i="5"/>
  <c r="E72" i="5"/>
  <c r="N72" i="5"/>
  <c r="A73" i="5"/>
  <c r="E73" i="5"/>
  <c r="N73" i="5"/>
  <c r="A74" i="5"/>
  <c r="E74" i="5"/>
  <c r="N74" i="5"/>
  <c r="A75" i="5"/>
  <c r="E75" i="5"/>
  <c r="N75" i="5"/>
  <c r="A76" i="5"/>
  <c r="E76" i="5"/>
  <c r="N76" i="5"/>
  <c r="A77" i="5"/>
  <c r="E77" i="5"/>
  <c r="N77" i="5"/>
  <c r="A78" i="5"/>
  <c r="E78" i="5"/>
  <c r="N78" i="5"/>
  <c r="A79" i="5"/>
  <c r="E79" i="5"/>
  <c r="N79" i="5"/>
  <c r="A80" i="5"/>
  <c r="E80" i="5"/>
  <c r="N80" i="5"/>
  <c r="A81" i="5"/>
  <c r="E81" i="5"/>
  <c r="N81" i="5"/>
  <c r="A82" i="5"/>
  <c r="E82" i="5"/>
  <c r="N82" i="5"/>
  <c r="A83" i="5"/>
  <c r="E83" i="5"/>
  <c r="N83" i="5"/>
  <c r="A84" i="5"/>
  <c r="E84" i="5"/>
  <c r="N84" i="5"/>
  <c r="A85" i="5"/>
  <c r="E85" i="5"/>
  <c r="N85" i="5"/>
  <c r="A86" i="5"/>
  <c r="E86" i="5"/>
  <c r="N86" i="5"/>
  <c r="A87" i="5"/>
  <c r="E87" i="5"/>
  <c r="N87" i="5"/>
  <c r="A88" i="5"/>
  <c r="E88" i="5"/>
  <c r="N88" i="5"/>
  <c r="A89" i="5"/>
  <c r="E89" i="5"/>
  <c r="N89" i="5"/>
  <c r="A90" i="5"/>
  <c r="E90" i="5"/>
  <c r="N90" i="5"/>
  <c r="A91" i="5"/>
  <c r="E91" i="5"/>
  <c r="N91" i="5"/>
  <c r="A92" i="5"/>
  <c r="E92" i="5"/>
  <c r="N92" i="5"/>
  <c r="A93" i="5"/>
  <c r="E93" i="5"/>
  <c r="N93" i="5"/>
  <c r="A94" i="5"/>
  <c r="E94" i="5"/>
  <c r="N94" i="5"/>
  <c r="A95" i="5"/>
  <c r="E95" i="5"/>
  <c r="N95" i="5"/>
  <c r="A96" i="5"/>
  <c r="E96" i="5"/>
  <c r="N96" i="5"/>
  <c r="A97" i="5"/>
  <c r="E97" i="5"/>
  <c r="N97" i="5"/>
  <c r="A98" i="5"/>
  <c r="E98" i="5"/>
  <c r="N98" i="5"/>
  <c r="A99" i="5"/>
  <c r="E99" i="5"/>
  <c r="N99" i="5"/>
  <c r="A100" i="5"/>
  <c r="E100" i="5"/>
  <c r="N100" i="5"/>
  <c r="A101" i="5"/>
  <c r="E101" i="5"/>
  <c r="N101" i="5"/>
  <c r="A102" i="5"/>
  <c r="E102" i="5"/>
  <c r="N102" i="5"/>
  <c r="A103" i="5"/>
  <c r="E103" i="5"/>
  <c r="N103" i="5"/>
  <c r="A104" i="5"/>
  <c r="E104" i="5"/>
  <c r="N104" i="5"/>
  <c r="A105" i="5"/>
  <c r="E105" i="5"/>
  <c r="N105" i="5"/>
  <c r="A106" i="5"/>
  <c r="E106" i="5"/>
  <c r="N106" i="5"/>
  <c r="A107" i="5"/>
  <c r="E107" i="5"/>
  <c r="N107" i="5"/>
  <c r="A108" i="5"/>
  <c r="E108" i="5"/>
  <c r="N108" i="5"/>
  <c r="A109" i="5"/>
  <c r="E109" i="5"/>
  <c r="N109" i="5"/>
  <c r="A110" i="5"/>
  <c r="E110" i="5"/>
  <c r="N110" i="5"/>
  <c r="A107" i="2"/>
  <c r="C107" i="2"/>
  <c r="L107" i="2"/>
  <c r="A108" i="2"/>
  <c r="C108" i="2"/>
  <c r="L108" i="2"/>
  <c r="A109" i="2"/>
  <c r="C109" i="2"/>
  <c r="L109" i="2"/>
  <c r="A110" i="2"/>
  <c r="C110" i="2"/>
  <c r="L110" i="2"/>
  <c r="A72" i="2"/>
  <c r="C72" i="2"/>
  <c r="L72" i="2"/>
  <c r="A73" i="2"/>
  <c r="C73" i="2"/>
  <c r="L73" i="2"/>
  <c r="A74" i="2"/>
  <c r="C74" i="2"/>
  <c r="L74" i="2"/>
  <c r="A75" i="2"/>
  <c r="C75" i="2"/>
  <c r="L75" i="2"/>
  <c r="A76" i="2"/>
  <c r="C76" i="2"/>
  <c r="L76" i="2"/>
  <c r="A77" i="2"/>
  <c r="C77" i="2"/>
  <c r="L77" i="2"/>
  <c r="A78" i="2"/>
  <c r="C78" i="2"/>
  <c r="L78" i="2"/>
  <c r="A79" i="2"/>
  <c r="C79" i="2"/>
  <c r="L79" i="2"/>
  <c r="A80" i="2"/>
  <c r="C80" i="2"/>
  <c r="L80" i="2"/>
  <c r="A81" i="2"/>
  <c r="C81" i="2"/>
  <c r="L81" i="2"/>
  <c r="A82" i="2"/>
  <c r="C82" i="2"/>
  <c r="L82" i="2"/>
  <c r="A83" i="2"/>
  <c r="C83" i="2"/>
  <c r="L83" i="2"/>
  <c r="A84" i="2"/>
  <c r="C84" i="2"/>
  <c r="L84" i="2"/>
  <c r="A85" i="2"/>
  <c r="C85" i="2"/>
  <c r="L85" i="2"/>
  <c r="A86" i="2"/>
  <c r="C86" i="2"/>
  <c r="L86" i="2"/>
  <c r="A87" i="2"/>
  <c r="C87" i="2"/>
  <c r="L87" i="2"/>
  <c r="A88" i="2"/>
  <c r="C88" i="2"/>
  <c r="L88" i="2"/>
  <c r="A89" i="2"/>
  <c r="C89" i="2"/>
  <c r="L89" i="2"/>
  <c r="A90" i="2"/>
  <c r="C90" i="2"/>
  <c r="L90" i="2"/>
  <c r="A91" i="2"/>
  <c r="C91" i="2"/>
  <c r="L91" i="2"/>
  <c r="A92" i="2"/>
  <c r="C92" i="2"/>
  <c r="L92" i="2"/>
  <c r="A93" i="2"/>
  <c r="C93" i="2"/>
  <c r="L93" i="2"/>
  <c r="A94" i="2"/>
  <c r="C94" i="2"/>
  <c r="L94" i="2"/>
  <c r="A95" i="2"/>
  <c r="C95" i="2"/>
  <c r="L95" i="2"/>
  <c r="A96" i="2"/>
  <c r="C96" i="2"/>
  <c r="L96" i="2"/>
  <c r="A97" i="2"/>
  <c r="C97" i="2"/>
  <c r="L97" i="2"/>
  <c r="A98" i="2"/>
  <c r="C98" i="2"/>
  <c r="L98" i="2"/>
  <c r="A99" i="2"/>
  <c r="C99" i="2"/>
  <c r="L99" i="2"/>
  <c r="A100" i="2"/>
  <c r="C100" i="2"/>
  <c r="L100" i="2"/>
  <c r="A101" i="2"/>
  <c r="C101" i="2"/>
  <c r="L101" i="2"/>
  <c r="A102" i="2"/>
  <c r="C102" i="2"/>
  <c r="L102" i="2"/>
  <c r="A103" i="2"/>
  <c r="C103" i="2"/>
  <c r="L103" i="2"/>
  <c r="A104" i="2"/>
  <c r="C104" i="2"/>
  <c r="L104" i="2"/>
  <c r="A105" i="2"/>
  <c r="C105" i="2"/>
  <c r="L105" i="2"/>
  <c r="A106" i="2"/>
  <c r="C106" i="2"/>
  <c r="L106" i="2"/>
  <c r="A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3" i="2"/>
  <c r="A145" i="12"/>
  <c r="C145" i="12"/>
  <c r="L145" i="12"/>
  <c r="A146" i="12"/>
  <c r="C146" i="12"/>
  <c r="L146" i="12"/>
  <c r="A147" i="12"/>
  <c r="C147" i="12"/>
  <c r="L147" i="12"/>
  <c r="A148" i="12"/>
  <c r="C148" i="12"/>
  <c r="L148" i="12"/>
  <c r="A149" i="12"/>
  <c r="C149" i="12"/>
  <c r="L149" i="12"/>
  <c r="A150" i="12"/>
  <c r="C150" i="12"/>
  <c r="L150" i="12"/>
  <c r="A151" i="12"/>
  <c r="C151" i="12"/>
  <c r="L151" i="12"/>
  <c r="A152" i="12"/>
  <c r="C152" i="12"/>
  <c r="L152" i="12"/>
  <c r="A153" i="12"/>
  <c r="C153" i="12"/>
  <c r="L153" i="12"/>
  <c r="A154" i="12"/>
  <c r="C154" i="12"/>
  <c r="L154" i="12"/>
  <c r="A155" i="12"/>
  <c r="C155" i="12"/>
  <c r="L155" i="12"/>
  <c r="A84" i="12"/>
  <c r="C84" i="12"/>
  <c r="L84" i="12"/>
  <c r="A85" i="12"/>
  <c r="C85" i="12"/>
  <c r="L85" i="12"/>
  <c r="A86" i="12"/>
  <c r="C86" i="12"/>
  <c r="L86" i="12"/>
  <c r="A87" i="12"/>
  <c r="C87" i="12"/>
  <c r="L87" i="12"/>
  <c r="A88" i="12"/>
  <c r="C88" i="12"/>
  <c r="L88" i="12"/>
  <c r="A89" i="12"/>
  <c r="C89" i="12"/>
  <c r="L89" i="12"/>
  <c r="A90" i="12"/>
  <c r="C90" i="12"/>
  <c r="L90" i="12"/>
  <c r="A91" i="12"/>
  <c r="C91" i="12"/>
  <c r="L91" i="12"/>
  <c r="A92" i="12"/>
  <c r="C92" i="12"/>
  <c r="L92" i="12"/>
  <c r="A93" i="12"/>
  <c r="C93" i="12"/>
  <c r="L93" i="12"/>
  <c r="A94" i="12"/>
  <c r="C94" i="12"/>
  <c r="L94" i="12"/>
  <c r="A95" i="12"/>
  <c r="C95" i="12"/>
  <c r="L95" i="12"/>
  <c r="A96" i="12"/>
  <c r="C96" i="12"/>
  <c r="L96" i="12"/>
  <c r="A97" i="12"/>
  <c r="C97" i="12"/>
  <c r="L97" i="12"/>
  <c r="A98" i="12"/>
  <c r="C98" i="12"/>
  <c r="L98" i="12"/>
  <c r="A99" i="12"/>
  <c r="C99" i="12"/>
  <c r="L99" i="12"/>
  <c r="A100" i="12"/>
  <c r="C100" i="12"/>
  <c r="L100" i="12"/>
  <c r="A101" i="12"/>
  <c r="C101" i="12"/>
  <c r="L101" i="12"/>
  <c r="A102" i="12"/>
  <c r="C102" i="12"/>
  <c r="L102" i="12"/>
  <c r="A103" i="12"/>
  <c r="C103" i="12"/>
  <c r="L103" i="12"/>
  <c r="A104" i="12"/>
  <c r="C104" i="12"/>
  <c r="L104" i="12"/>
  <c r="A105" i="12"/>
  <c r="C105" i="12"/>
  <c r="L105" i="12"/>
  <c r="A106" i="12"/>
  <c r="C106" i="12"/>
  <c r="L106" i="12"/>
  <c r="A107" i="12"/>
  <c r="C107" i="12"/>
  <c r="L107" i="12"/>
  <c r="A108" i="12"/>
  <c r="C108" i="12"/>
  <c r="L108" i="12"/>
  <c r="A109" i="12"/>
  <c r="C109" i="12"/>
  <c r="L109" i="12"/>
  <c r="A110" i="12"/>
  <c r="C110" i="12"/>
  <c r="L110" i="12"/>
  <c r="A111" i="12"/>
  <c r="C111" i="12"/>
  <c r="L111" i="12"/>
  <c r="A112" i="12"/>
  <c r="C112" i="12"/>
  <c r="L112" i="12"/>
  <c r="A113" i="12"/>
  <c r="C113" i="12"/>
  <c r="L113" i="12"/>
  <c r="A114" i="12"/>
  <c r="C114" i="12"/>
  <c r="L114" i="12"/>
  <c r="A115" i="12"/>
  <c r="C115" i="12"/>
  <c r="L115" i="12"/>
  <c r="A116" i="12"/>
  <c r="C116" i="12"/>
  <c r="L116" i="12"/>
  <c r="A117" i="12"/>
  <c r="C117" i="12"/>
  <c r="L117" i="12"/>
  <c r="A118" i="12"/>
  <c r="C118" i="12"/>
  <c r="L118" i="12"/>
  <c r="A119" i="12"/>
  <c r="C119" i="12"/>
  <c r="L119" i="12"/>
  <c r="A120" i="12"/>
  <c r="C120" i="12"/>
  <c r="L120" i="12"/>
  <c r="A121" i="12"/>
  <c r="C121" i="12"/>
  <c r="L121" i="12"/>
  <c r="A122" i="12"/>
  <c r="C122" i="12"/>
  <c r="L122" i="12"/>
  <c r="A123" i="12"/>
  <c r="C123" i="12"/>
  <c r="L123" i="12"/>
  <c r="A124" i="12"/>
  <c r="C124" i="12"/>
  <c r="L124" i="12"/>
  <c r="A125" i="12"/>
  <c r="C125" i="12"/>
  <c r="L125" i="12"/>
  <c r="A126" i="12"/>
  <c r="C126" i="12"/>
  <c r="L126" i="12"/>
  <c r="A127" i="12"/>
  <c r="C127" i="12"/>
  <c r="L127" i="12"/>
  <c r="A128" i="12"/>
  <c r="C128" i="12"/>
  <c r="L128" i="12"/>
  <c r="A129" i="12"/>
  <c r="C129" i="12"/>
  <c r="L129" i="12"/>
  <c r="A130" i="12"/>
  <c r="C130" i="12"/>
  <c r="L130" i="12"/>
  <c r="A131" i="12"/>
  <c r="C131" i="12"/>
  <c r="L131" i="12"/>
  <c r="A132" i="12"/>
  <c r="C132" i="12"/>
  <c r="L132" i="12"/>
  <c r="A133" i="12"/>
  <c r="C133" i="12"/>
  <c r="L133" i="12"/>
  <c r="A134" i="12"/>
  <c r="C134" i="12"/>
  <c r="L134" i="12"/>
  <c r="A135" i="12"/>
  <c r="C135" i="12"/>
  <c r="L135" i="12"/>
  <c r="A136" i="12"/>
  <c r="C136" i="12"/>
  <c r="L136" i="12"/>
  <c r="A137" i="12"/>
  <c r="C137" i="12"/>
  <c r="L137" i="12"/>
  <c r="A138" i="12"/>
  <c r="C138" i="12"/>
  <c r="L138" i="12"/>
  <c r="A139" i="12"/>
  <c r="C139" i="12"/>
  <c r="L139" i="12"/>
  <c r="A140" i="12"/>
  <c r="C140" i="12"/>
  <c r="L140" i="12"/>
  <c r="A141" i="12"/>
  <c r="C141" i="12"/>
  <c r="L141" i="12"/>
  <c r="A142" i="12"/>
  <c r="C142" i="12"/>
  <c r="L142" i="12"/>
  <c r="A143" i="12"/>
  <c r="C143" i="12"/>
  <c r="L143" i="12"/>
  <c r="A144" i="12"/>
  <c r="C144" i="12"/>
  <c r="L144" i="1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3" i="2"/>
  <c r="G143" i="18" l="1"/>
  <c r="G127" i="18"/>
  <c r="P117" i="18"/>
  <c r="P115" i="18"/>
  <c r="G147" i="18"/>
  <c r="P137" i="18"/>
  <c r="G114" i="18"/>
  <c r="G122" i="18"/>
  <c r="G136" i="18"/>
  <c r="P113" i="18"/>
  <c r="G139" i="18"/>
  <c r="B144" i="18"/>
  <c r="C144" i="18" s="1"/>
  <c r="D144" i="18" s="1"/>
  <c r="P133" i="18"/>
  <c r="B129" i="18"/>
  <c r="C129" i="18" s="1"/>
  <c r="D129" i="18" s="1"/>
  <c r="B134" i="18"/>
  <c r="C134" i="18" s="1"/>
  <c r="E134" i="18" s="1"/>
  <c r="G145" i="18"/>
  <c r="B138" i="18"/>
  <c r="C138" i="18" s="1"/>
  <c r="E138" i="18" s="1"/>
  <c r="G140" i="18"/>
  <c r="G118" i="18"/>
  <c r="B116" i="18"/>
  <c r="C116" i="18" s="1"/>
  <c r="E116" i="18" s="1"/>
  <c r="P111" i="18"/>
  <c r="P127" i="18"/>
  <c r="G120" i="18"/>
  <c r="B141" i="18"/>
  <c r="C141" i="18" s="1"/>
  <c r="E141" i="18" s="1"/>
  <c r="G132" i="18"/>
  <c r="B148" i="18"/>
  <c r="C148" i="18" s="1"/>
  <c r="E148" i="18" s="1"/>
  <c r="B146" i="18"/>
  <c r="C146" i="18" s="1"/>
  <c r="D146" i="18" s="1"/>
  <c r="B114" i="18"/>
  <c r="C114" i="18" s="1"/>
  <c r="D114" i="18" s="1"/>
  <c r="Q114" i="18" s="1"/>
  <c r="P129" i="18"/>
  <c r="G125" i="18"/>
  <c r="P122" i="18"/>
  <c r="B132" i="18"/>
  <c r="C132" i="18" s="1"/>
  <c r="E132" i="18" s="1"/>
  <c r="P143" i="18"/>
  <c r="P131" i="18"/>
  <c r="B140" i="18"/>
  <c r="C140" i="18" s="1"/>
  <c r="E140" i="18" s="1"/>
  <c r="P119" i="18"/>
  <c r="G131" i="18"/>
  <c r="P121" i="18"/>
  <c r="B142" i="18"/>
  <c r="C142" i="18" s="1"/>
  <c r="E142" i="18" s="1"/>
  <c r="G133" i="18"/>
  <c r="B147" i="18"/>
  <c r="C147" i="18" s="1"/>
  <c r="E147" i="18" s="1"/>
  <c r="B145" i="18"/>
  <c r="C145" i="18" s="1"/>
  <c r="E145" i="18" s="1"/>
  <c r="P128" i="18"/>
  <c r="B124" i="18"/>
  <c r="C124" i="18" s="1"/>
  <c r="E124" i="18" s="1"/>
  <c r="P141" i="18"/>
  <c r="G112" i="18"/>
  <c r="P130" i="18"/>
  <c r="P123" i="18"/>
  <c r="B121" i="18"/>
  <c r="C121" i="18" s="1"/>
  <c r="E121" i="18" s="1"/>
  <c r="G141" i="18"/>
  <c r="G137" i="18"/>
  <c r="B135" i="18"/>
  <c r="C135" i="18" s="1"/>
  <c r="D135" i="18" s="1"/>
  <c r="B133" i="18"/>
  <c r="C133" i="18" s="1"/>
  <c r="E133" i="18" s="1"/>
  <c r="P118" i="18"/>
  <c r="B112" i="18"/>
  <c r="C112" i="18" s="1"/>
  <c r="E112" i="18" s="1"/>
  <c r="B126" i="18"/>
  <c r="C126" i="18" s="1"/>
  <c r="D126" i="18" s="1"/>
  <c r="B139" i="18"/>
  <c r="C139" i="18" s="1"/>
  <c r="E139" i="18" s="1"/>
  <c r="B137" i="18"/>
  <c r="C137" i="18" s="1"/>
  <c r="E137" i="18" s="1"/>
  <c r="D143" i="18"/>
  <c r="Q143" i="18" s="1"/>
  <c r="B118" i="18"/>
  <c r="C118" i="18" s="1"/>
  <c r="E118" i="18" s="1"/>
  <c r="G129" i="18"/>
  <c r="P125" i="18"/>
  <c r="B122" i="18"/>
  <c r="C122" i="18" s="1"/>
  <c r="E122" i="18" s="1"/>
  <c r="B120" i="18"/>
  <c r="C120" i="18" s="1"/>
  <c r="E120" i="18" s="1"/>
  <c r="P139" i="18"/>
  <c r="P136" i="18"/>
  <c r="D140" i="18"/>
  <c r="Q140" i="18" s="1"/>
  <c r="G119" i="18"/>
  <c r="B131" i="18"/>
  <c r="C131" i="18" s="1"/>
  <c r="E131" i="18" s="1"/>
  <c r="B125" i="18"/>
  <c r="C125" i="18" s="1"/>
  <c r="E125" i="18" s="1"/>
  <c r="G123" i="18"/>
  <c r="G121" i="18"/>
  <c r="G142" i="18"/>
  <c r="G134" i="18"/>
  <c r="P148" i="18"/>
  <c r="B119" i="18"/>
  <c r="C119" i="18" s="1"/>
  <c r="E119" i="18" s="1"/>
  <c r="G117" i="18"/>
  <c r="G115" i="18"/>
  <c r="B127" i="18"/>
  <c r="C127" i="18" s="1"/>
  <c r="E127" i="18" s="1"/>
  <c r="B136" i="18"/>
  <c r="C136" i="18" s="1"/>
  <c r="E136" i="18" s="1"/>
  <c r="G148" i="18"/>
  <c r="P146" i="18"/>
  <c r="B117" i="18"/>
  <c r="C117" i="18" s="1"/>
  <c r="E117" i="18" s="1"/>
  <c r="B115" i="18"/>
  <c r="C115" i="18" s="1"/>
  <c r="E115" i="18" s="1"/>
  <c r="G113" i="18"/>
  <c r="G111" i="18"/>
  <c r="P126" i="18"/>
  <c r="P124" i="18"/>
  <c r="B123" i="18"/>
  <c r="C123" i="18" s="1"/>
  <c r="E123" i="18" s="1"/>
  <c r="P140" i="18"/>
  <c r="P135" i="18"/>
  <c r="P132" i="18"/>
  <c r="P116" i="18"/>
  <c r="P114" i="18"/>
  <c r="B113" i="18"/>
  <c r="C113" i="18" s="1"/>
  <c r="E113" i="18" s="1"/>
  <c r="B111" i="18"/>
  <c r="C111" i="18" s="1"/>
  <c r="E111" i="18" s="1"/>
  <c r="G130" i="18"/>
  <c r="G128" i="18"/>
  <c r="P120" i="18"/>
  <c r="G135" i="18"/>
  <c r="G146" i="18"/>
  <c r="P144" i="18"/>
  <c r="G116" i="18"/>
  <c r="P112" i="18"/>
  <c r="B130" i="18"/>
  <c r="C130" i="18" s="1"/>
  <c r="E130" i="18" s="1"/>
  <c r="B128" i="18"/>
  <c r="C128" i="18" s="1"/>
  <c r="E128" i="18" s="1"/>
  <c r="G126" i="18"/>
  <c r="G124" i="18"/>
  <c r="G138" i="18"/>
  <c r="P147" i="18"/>
  <c r="G144" i="18"/>
  <c r="P145" i="18"/>
  <c r="P142" i="18"/>
  <c r="P138" i="18"/>
  <c r="P134" i="18"/>
  <c r="P9" i="18"/>
  <c r="P7" i="18"/>
  <c r="G4" i="18"/>
  <c r="G10" i="18"/>
  <c r="G20" i="18"/>
  <c r="P41" i="18"/>
  <c r="P10" i="18"/>
  <c r="G13" i="18"/>
  <c r="B102" i="18"/>
  <c r="C102" i="18" s="1"/>
  <c r="E102" i="18" s="1"/>
  <c r="G8" i="18"/>
  <c r="P13" i="18"/>
  <c r="G102" i="18"/>
  <c r="B10" i="18"/>
  <c r="P12" i="18"/>
  <c r="G30" i="18"/>
  <c r="G38" i="18"/>
  <c r="B44" i="18"/>
  <c r="G17" i="18"/>
  <c r="B20" i="18"/>
  <c r="C20" i="18" s="1"/>
  <c r="E20" i="18" s="1"/>
  <c r="G25" i="18"/>
  <c r="G62" i="18"/>
  <c r="B65" i="18"/>
  <c r="C65" i="18" s="1"/>
  <c r="E65" i="18" s="1"/>
  <c r="P8" i="18"/>
  <c r="G15" i="18"/>
  <c r="G44" i="18"/>
  <c r="G52" i="18"/>
  <c r="G60" i="18"/>
  <c r="B103" i="18"/>
  <c r="C103" i="18" s="1"/>
  <c r="E103" i="18" s="1"/>
  <c r="P11" i="18"/>
  <c r="B7" i="18"/>
  <c r="C7" i="18" s="1"/>
  <c r="E7" i="18" s="1"/>
  <c r="B12" i="18"/>
  <c r="G16" i="18"/>
  <c r="G32" i="18"/>
  <c r="B35" i="18"/>
  <c r="P37" i="18"/>
  <c r="G109" i="18"/>
  <c r="G12" i="18"/>
  <c r="G14" i="18"/>
  <c r="G80" i="18"/>
  <c r="G88" i="18"/>
  <c r="B91" i="18"/>
  <c r="C91" i="18" s="1"/>
  <c r="E91" i="18" s="1"/>
  <c r="B23" i="18"/>
  <c r="B73" i="18"/>
  <c r="C73" i="18" s="1"/>
  <c r="E73" i="18" s="1"/>
  <c r="G106" i="18"/>
  <c r="G7" i="18"/>
  <c r="B16" i="18"/>
  <c r="B18" i="18"/>
  <c r="G23" i="18"/>
  <c r="B26" i="18"/>
  <c r="C26" i="18" s="1"/>
  <c r="E26" i="18" s="1"/>
  <c r="B33" i="18"/>
  <c r="G86" i="18"/>
  <c r="B89" i="18"/>
  <c r="C89" i="18" s="1"/>
  <c r="E89" i="18" s="1"/>
  <c r="B9" i="18"/>
  <c r="C9" i="18" s="1"/>
  <c r="E9" i="18" s="1"/>
  <c r="G18" i="18"/>
  <c r="B21" i="18"/>
  <c r="G26" i="18"/>
  <c r="G28" i="18"/>
  <c r="B43" i="18"/>
  <c r="C43" i="18" s="1"/>
  <c r="E43" i="18" s="1"/>
  <c r="B45" i="18"/>
  <c r="C45" i="18" s="1"/>
  <c r="E45" i="18" s="1"/>
  <c r="G50" i="18"/>
  <c r="B53" i="18"/>
  <c r="C53" i="18" s="1"/>
  <c r="E53" i="18" s="1"/>
  <c r="G68" i="18"/>
  <c r="B71" i="18"/>
  <c r="G76" i="18"/>
  <c r="B97" i="18"/>
  <c r="C97" i="18" s="1"/>
  <c r="E97" i="18" s="1"/>
  <c r="P3" i="18"/>
  <c r="G9" i="18"/>
  <c r="B11" i="18"/>
  <c r="C11" i="18" s="1"/>
  <c r="E11" i="18" s="1"/>
  <c r="G21" i="18"/>
  <c r="B24" i="18"/>
  <c r="B31" i="18"/>
  <c r="C31" i="18" s="1"/>
  <c r="E31" i="18" s="1"/>
  <c r="P33" i="18"/>
  <c r="B41" i="18"/>
  <c r="P50" i="18"/>
  <c r="B61" i="18"/>
  <c r="C61" i="18" s="1"/>
  <c r="E61" i="18" s="1"/>
  <c r="B79" i="18"/>
  <c r="C79" i="18" s="1"/>
  <c r="E79" i="18" s="1"/>
  <c r="G11" i="18"/>
  <c r="B13" i="18"/>
  <c r="B19" i="18"/>
  <c r="G24" i="18"/>
  <c r="B29" i="18"/>
  <c r="C29" i="18" s="1"/>
  <c r="E29" i="18" s="1"/>
  <c r="G36" i="18"/>
  <c r="G56" i="18"/>
  <c r="B59" i="18"/>
  <c r="C59" i="18" s="1"/>
  <c r="E59" i="18" s="1"/>
  <c r="G74" i="18"/>
  <c r="G92" i="18"/>
  <c r="B8" i="18"/>
  <c r="G19" i="18"/>
  <c r="B22" i="18"/>
  <c r="C22" i="18" s="1"/>
  <c r="E22" i="18" s="1"/>
  <c r="B27" i="18"/>
  <c r="C27" i="18" s="1"/>
  <c r="E27" i="18" s="1"/>
  <c r="G34" i="18"/>
  <c r="B39" i="18"/>
  <c r="C39" i="18" s="1"/>
  <c r="E39" i="18" s="1"/>
  <c r="G64" i="18"/>
  <c r="P74" i="18"/>
  <c r="B77" i="18"/>
  <c r="B85" i="18"/>
  <c r="G100" i="18"/>
  <c r="G110" i="18"/>
  <c r="B15" i="18"/>
  <c r="C15" i="18" s="1"/>
  <c r="E15" i="18" s="1"/>
  <c r="B17" i="18"/>
  <c r="C17" i="18" s="1"/>
  <c r="E17" i="18" s="1"/>
  <c r="G22" i="18"/>
  <c r="B25" i="18"/>
  <c r="P29" i="18"/>
  <c r="B37" i="18"/>
  <c r="G46" i="18"/>
  <c r="B49" i="18"/>
  <c r="C49" i="18" s="1"/>
  <c r="E49" i="18" s="1"/>
  <c r="G54" i="18"/>
  <c r="B57" i="18"/>
  <c r="C57" i="18" s="1"/>
  <c r="E57" i="18" s="1"/>
  <c r="G72" i="18"/>
  <c r="B93" i="18"/>
  <c r="P48" i="18"/>
  <c r="P15" i="18"/>
  <c r="P36" i="18"/>
  <c r="P87" i="18"/>
  <c r="P98" i="18"/>
  <c r="P25" i="18"/>
  <c r="P19" i="18"/>
  <c r="P21" i="18"/>
  <c r="P51" i="18"/>
  <c r="P107" i="18"/>
  <c r="P6" i="18"/>
  <c r="P28" i="18"/>
  <c r="P75" i="18"/>
  <c r="P55" i="18"/>
  <c r="P23" i="18"/>
  <c r="P54" i="18"/>
  <c r="P32" i="18"/>
  <c r="P86" i="18"/>
  <c r="P66" i="18"/>
  <c r="P106" i="18"/>
  <c r="P17" i="18"/>
  <c r="P47" i="18"/>
  <c r="P63" i="18"/>
  <c r="P95" i="18"/>
  <c r="G27" i="18"/>
  <c r="B28" i="18"/>
  <c r="C28" i="18" s="1"/>
  <c r="E28" i="18" s="1"/>
  <c r="G31" i="18"/>
  <c r="B32" i="18"/>
  <c r="C32" i="18" s="1"/>
  <c r="E32" i="18" s="1"/>
  <c r="G35" i="18"/>
  <c r="B36" i="18"/>
  <c r="C36" i="18" s="1"/>
  <c r="E36" i="18" s="1"/>
  <c r="G39" i="18"/>
  <c r="B40" i="18"/>
  <c r="C40" i="18" s="1"/>
  <c r="E40" i="18" s="1"/>
  <c r="P46" i="18"/>
  <c r="P62" i="18"/>
  <c r="B67" i="18"/>
  <c r="C67" i="18" s="1"/>
  <c r="E67" i="18" s="1"/>
  <c r="G82" i="18"/>
  <c r="P83" i="18"/>
  <c r="P94" i="18"/>
  <c r="G108" i="18"/>
  <c r="B109" i="18"/>
  <c r="C109" i="18" s="1"/>
  <c r="E109" i="18" s="1"/>
  <c r="B101" i="18"/>
  <c r="C101" i="18" s="1"/>
  <c r="E101" i="18" s="1"/>
  <c r="B96" i="18"/>
  <c r="C96" i="18" s="1"/>
  <c r="E96" i="18" s="1"/>
  <c r="B92" i="18"/>
  <c r="C92" i="18" s="1"/>
  <c r="E92" i="18" s="1"/>
  <c r="B88" i="18"/>
  <c r="C88" i="18" s="1"/>
  <c r="E88" i="18" s="1"/>
  <c r="B84" i="18"/>
  <c r="C84" i="18" s="1"/>
  <c r="E84" i="18" s="1"/>
  <c r="B80" i="18"/>
  <c r="C80" i="18" s="1"/>
  <c r="E80" i="18" s="1"/>
  <c r="B76" i="18"/>
  <c r="C76" i="18" s="1"/>
  <c r="E76" i="18" s="1"/>
  <c r="B72" i="18"/>
  <c r="C72" i="18" s="1"/>
  <c r="E72" i="18" s="1"/>
  <c r="B68" i="18"/>
  <c r="C68" i="18" s="1"/>
  <c r="E68" i="18" s="1"/>
  <c r="B64" i="18"/>
  <c r="C64" i="18" s="1"/>
  <c r="E64" i="18" s="1"/>
  <c r="B60" i="18"/>
  <c r="C60" i="18" s="1"/>
  <c r="E60" i="18" s="1"/>
  <c r="B56" i="18"/>
  <c r="C56" i="18" s="1"/>
  <c r="E56" i="18" s="1"/>
  <c r="B52" i="18"/>
  <c r="C52" i="18" s="1"/>
  <c r="E52" i="18" s="1"/>
  <c r="B48" i="18"/>
  <c r="C48" i="18" s="1"/>
  <c r="E48" i="18" s="1"/>
  <c r="B108" i="18"/>
  <c r="C108" i="18" s="1"/>
  <c r="E108" i="18" s="1"/>
  <c r="B100" i="18"/>
  <c r="C100" i="18" s="1"/>
  <c r="E100" i="18" s="1"/>
  <c r="B107" i="18"/>
  <c r="C107" i="18" s="1"/>
  <c r="E107" i="18" s="1"/>
  <c r="B99" i="18"/>
  <c r="C99" i="18" s="1"/>
  <c r="E99" i="18" s="1"/>
  <c r="B95" i="18"/>
  <c r="C95" i="18" s="1"/>
  <c r="E95" i="18" s="1"/>
  <c r="B106" i="18"/>
  <c r="C106" i="18" s="1"/>
  <c r="E106" i="18" s="1"/>
  <c r="B105" i="18"/>
  <c r="C105" i="18" s="1"/>
  <c r="E105" i="18" s="1"/>
  <c r="B98" i="18"/>
  <c r="C98" i="18" s="1"/>
  <c r="E98" i="18" s="1"/>
  <c r="B94" i="18"/>
  <c r="C94" i="18" s="1"/>
  <c r="E94" i="18" s="1"/>
  <c r="B90" i="18"/>
  <c r="C90" i="18" s="1"/>
  <c r="E90" i="18" s="1"/>
  <c r="B86" i="18"/>
  <c r="C86" i="18" s="1"/>
  <c r="E86" i="18" s="1"/>
  <c r="B82" i="18"/>
  <c r="C82" i="18" s="1"/>
  <c r="E82" i="18" s="1"/>
  <c r="B78" i="18"/>
  <c r="C78" i="18" s="1"/>
  <c r="E78" i="18" s="1"/>
  <c r="B74" i="18"/>
  <c r="C74" i="18" s="1"/>
  <c r="E74" i="18" s="1"/>
  <c r="B70" i="18"/>
  <c r="C70" i="18" s="1"/>
  <c r="E70" i="18" s="1"/>
  <c r="B66" i="18"/>
  <c r="C66" i="18" s="1"/>
  <c r="E66" i="18" s="1"/>
  <c r="B62" i="18"/>
  <c r="C62" i="18" s="1"/>
  <c r="E62" i="18" s="1"/>
  <c r="B58" i="18"/>
  <c r="C58" i="18" s="1"/>
  <c r="E58" i="18" s="1"/>
  <c r="B54" i="18"/>
  <c r="C54" i="18" s="1"/>
  <c r="E54" i="18" s="1"/>
  <c r="B50" i="18"/>
  <c r="C50" i="18" s="1"/>
  <c r="E50" i="18" s="1"/>
  <c r="B46" i="18"/>
  <c r="C46" i="18" s="1"/>
  <c r="E46" i="18" s="1"/>
  <c r="B42" i="18"/>
  <c r="C42" i="18" s="1"/>
  <c r="E42" i="18" s="1"/>
  <c r="B5" i="18"/>
  <c r="C5" i="18" s="1"/>
  <c r="E5" i="18" s="1"/>
  <c r="B6" i="18"/>
  <c r="C6" i="18" s="1"/>
  <c r="E6" i="18" s="1"/>
  <c r="P26" i="18"/>
  <c r="P30" i="18"/>
  <c r="P34" i="18"/>
  <c r="P38" i="18"/>
  <c r="G42" i="18"/>
  <c r="G43" i="18"/>
  <c r="B55" i="18"/>
  <c r="C55" i="18" s="1"/>
  <c r="E55" i="18" s="1"/>
  <c r="G70" i="18"/>
  <c r="P71" i="18"/>
  <c r="P82" i="18"/>
  <c r="B87" i="18"/>
  <c r="C87" i="18" s="1"/>
  <c r="E87" i="18" s="1"/>
  <c r="P100" i="18"/>
  <c r="P105" i="18"/>
  <c r="B110" i="18"/>
  <c r="C110" i="18" s="1"/>
  <c r="E110" i="18" s="1"/>
  <c r="B3" i="18"/>
  <c r="P97" i="18"/>
  <c r="P93" i="18"/>
  <c r="P89" i="18"/>
  <c r="P85" i="18"/>
  <c r="P81" i="18"/>
  <c r="P77" i="18"/>
  <c r="P73" i="18"/>
  <c r="P61" i="18"/>
  <c r="P5" i="18"/>
  <c r="P14" i="18"/>
  <c r="G40" i="18"/>
  <c r="B51" i="18"/>
  <c r="C51" i="18" s="1"/>
  <c r="E51" i="18" s="1"/>
  <c r="G58" i="18"/>
  <c r="P59" i="18"/>
  <c r="P70" i="18"/>
  <c r="B75" i="18"/>
  <c r="C75" i="18" s="1"/>
  <c r="E75" i="18" s="1"/>
  <c r="B81" i="18"/>
  <c r="C81" i="18" s="1"/>
  <c r="E81" i="18" s="1"/>
  <c r="G90" i="18"/>
  <c r="P91" i="18"/>
  <c r="G96" i="18"/>
  <c r="B104" i="18"/>
  <c r="C104" i="18" s="1"/>
  <c r="E104" i="18" s="1"/>
  <c r="P108" i="18"/>
  <c r="G107" i="18"/>
  <c r="G99" i="18"/>
  <c r="G95" i="18"/>
  <c r="G91" i="18"/>
  <c r="G87" i="18"/>
  <c r="G83" i="18"/>
  <c r="G79" i="18"/>
  <c r="G75" i="18"/>
  <c r="G71" i="18"/>
  <c r="G67" i="18"/>
  <c r="G63" i="18"/>
  <c r="G59" i="18"/>
  <c r="G55" i="18"/>
  <c r="G51" i="18"/>
  <c r="G47" i="18"/>
  <c r="G105" i="18"/>
  <c r="G98" i="18"/>
  <c r="G94" i="18"/>
  <c r="G103" i="18"/>
  <c r="G97" i="18"/>
  <c r="G93" i="18"/>
  <c r="G89" i="18"/>
  <c r="G85" i="18"/>
  <c r="G81" i="18"/>
  <c r="G77" i="18"/>
  <c r="G73" i="18"/>
  <c r="G69" i="18"/>
  <c r="G65" i="18"/>
  <c r="G61" i="18"/>
  <c r="G57" i="18"/>
  <c r="G53" i="18"/>
  <c r="G49" i="18"/>
  <c r="G45" i="18"/>
  <c r="G41" i="18"/>
  <c r="B4" i="18"/>
  <c r="C4" i="18" s="1"/>
  <c r="E4" i="18" s="1"/>
  <c r="G5" i="18"/>
  <c r="G6" i="18"/>
  <c r="B14" i="18"/>
  <c r="C14" i="18" s="1"/>
  <c r="E14" i="18" s="1"/>
  <c r="P16" i="18"/>
  <c r="P18" i="18"/>
  <c r="P20" i="18"/>
  <c r="P22" i="18"/>
  <c r="P24" i="18"/>
  <c r="P44" i="18"/>
  <c r="P45" i="18"/>
  <c r="B47" i="18"/>
  <c r="C47" i="18" s="1"/>
  <c r="E47" i="18" s="1"/>
  <c r="G48" i="18"/>
  <c r="P58" i="18"/>
  <c r="B63" i="18"/>
  <c r="C63" i="18" s="1"/>
  <c r="E63" i="18" s="1"/>
  <c r="B69" i="18"/>
  <c r="C69" i="18" s="1"/>
  <c r="E69" i="18" s="1"/>
  <c r="G78" i="18"/>
  <c r="P79" i="18"/>
  <c r="G84" i="18"/>
  <c r="P90" i="18"/>
  <c r="G104" i="18"/>
  <c r="P27" i="18"/>
  <c r="G29" i="18"/>
  <c r="B30" i="18"/>
  <c r="C30" i="18" s="1"/>
  <c r="E30" i="18" s="1"/>
  <c r="P31" i="18"/>
  <c r="G33" i="18"/>
  <c r="B34" i="18"/>
  <c r="C34" i="18" s="1"/>
  <c r="E34" i="18" s="1"/>
  <c r="P35" i="18"/>
  <c r="G37" i="18"/>
  <c r="B38" i="18"/>
  <c r="C38" i="18" s="1"/>
  <c r="E38" i="18" s="1"/>
  <c r="P39" i="18"/>
  <c r="P40" i="18"/>
  <c r="P42" i="18"/>
  <c r="P43" i="18"/>
  <c r="P52" i="18"/>
  <c r="G66" i="18"/>
  <c r="P67" i="18"/>
  <c r="P78" i="18"/>
  <c r="B83" i="18"/>
  <c r="C83" i="18" s="1"/>
  <c r="E83" i="18" s="1"/>
  <c r="P99" i="18"/>
  <c r="G101" i="18"/>
  <c r="P56" i="18"/>
  <c r="P60" i="18"/>
  <c r="P64" i="18"/>
  <c r="P68" i="18"/>
  <c r="P72" i="18"/>
  <c r="P76" i="18"/>
  <c r="P80" i="18"/>
  <c r="P84" i="18"/>
  <c r="P88" i="18"/>
  <c r="P92" i="18"/>
  <c r="P96" i="18"/>
  <c r="P101" i="18"/>
  <c r="P102" i="18"/>
  <c r="P109" i="18"/>
  <c r="P110" i="18"/>
  <c r="P103" i="18"/>
  <c r="P104" i="18"/>
  <c r="P49" i="18"/>
  <c r="P53" i="18"/>
  <c r="P57" i="18"/>
  <c r="P65" i="18"/>
  <c r="P69" i="18"/>
  <c r="B92" i="2"/>
  <c r="E92" i="2" s="1"/>
  <c r="B86" i="2"/>
  <c r="E86" i="2" s="1"/>
  <c r="B110" i="2"/>
  <c r="E110" i="2" s="1"/>
  <c r="D83" i="2"/>
  <c r="D78" i="2"/>
  <c r="D101" i="2"/>
  <c r="D106" i="2"/>
  <c r="D88" i="2"/>
  <c r="D93" i="2"/>
  <c r="D100" i="2"/>
  <c r="D91" i="2"/>
  <c r="D86" i="2"/>
  <c r="B76" i="2"/>
  <c r="E76" i="2" s="1"/>
  <c r="D73" i="2"/>
  <c r="D94" i="2"/>
  <c r="D84" i="2"/>
  <c r="B82" i="2"/>
  <c r="E82" i="2" s="1"/>
  <c r="D74" i="2"/>
  <c r="B108" i="2"/>
  <c r="E108" i="2" s="1"/>
  <c r="B104" i="2"/>
  <c r="E104" i="2" s="1"/>
  <c r="D99" i="2"/>
  <c r="B94" i="2"/>
  <c r="E94" i="2" s="1"/>
  <c r="B84" i="2"/>
  <c r="E84" i="2" s="1"/>
  <c r="D76" i="2"/>
  <c r="B74" i="2"/>
  <c r="E74" i="2" s="1"/>
  <c r="D110" i="2"/>
  <c r="D98" i="2"/>
  <c r="B78" i="2"/>
  <c r="E78" i="2" s="1"/>
  <c r="D75" i="2"/>
  <c r="D109" i="2"/>
  <c r="D105" i="2"/>
  <c r="D90" i="2"/>
  <c r="D80" i="2"/>
  <c r="D102" i="2"/>
  <c r="B90" i="2"/>
  <c r="E90" i="2" s="1"/>
  <c r="B85" i="2"/>
  <c r="E85" i="2" s="1"/>
  <c r="B80" i="2"/>
  <c r="E80" i="2" s="1"/>
  <c r="D77" i="2"/>
  <c r="D72" i="2"/>
  <c r="B102" i="2"/>
  <c r="E102" i="2" s="1"/>
  <c r="B100" i="2"/>
  <c r="E100" i="2" s="1"/>
  <c r="D97" i="2"/>
  <c r="D87" i="2"/>
  <c r="D82" i="2"/>
  <c r="B77" i="2"/>
  <c r="E77" i="2" s="1"/>
  <c r="B72" i="2"/>
  <c r="E72" i="2" s="1"/>
  <c r="D108" i="2"/>
  <c r="B105" i="2"/>
  <c r="E105" i="2" s="1"/>
  <c r="D103" i="2"/>
  <c r="B97" i="2"/>
  <c r="E97" i="2" s="1"/>
  <c r="D95" i="2"/>
  <c r="B109" i="2"/>
  <c r="E109" i="2" s="1"/>
  <c r="B88" i="2"/>
  <c r="E88" i="2" s="1"/>
  <c r="B83" i="2"/>
  <c r="E83" i="2" s="1"/>
  <c r="D81" i="2"/>
  <c r="B75" i="2"/>
  <c r="D107" i="2"/>
  <c r="B103" i="2"/>
  <c r="E103" i="2" s="1"/>
  <c r="B95" i="2"/>
  <c r="E95" i="2" s="1"/>
  <c r="B107" i="2"/>
  <c r="B106" i="2"/>
  <c r="D104" i="2"/>
  <c r="B98" i="2"/>
  <c r="D96" i="2"/>
  <c r="B93" i="2"/>
  <c r="E93" i="2" s="1"/>
  <c r="D89" i="2"/>
  <c r="B81" i="2"/>
  <c r="E81" i="2" s="1"/>
  <c r="D79" i="2"/>
  <c r="B73" i="2"/>
  <c r="E73" i="2" s="1"/>
  <c r="B101" i="2"/>
  <c r="E101" i="2" s="1"/>
  <c r="B91" i="2"/>
  <c r="E91" i="2" s="1"/>
  <c r="B96" i="2"/>
  <c r="D92" i="2"/>
  <c r="B89" i="2"/>
  <c r="E89" i="2" s="1"/>
  <c r="D85" i="2"/>
  <c r="B79" i="2"/>
  <c r="E79" i="2" s="1"/>
  <c r="B99" i="2"/>
  <c r="E99" i="2" s="1"/>
  <c r="B87" i="2"/>
  <c r="E87" i="2" s="1"/>
  <c r="C10" i="15"/>
  <c r="F74" i="2" l="1"/>
  <c r="Q129" i="18"/>
  <c r="E144" i="18"/>
  <c r="D134" i="18"/>
  <c r="Q134" i="18" s="1"/>
  <c r="R134" i="18" s="1"/>
  <c r="E129" i="18"/>
  <c r="Q135" i="18"/>
  <c r="R135" i="18" s="1"/>
  <c r="D142" i="18"/>
  <c r="Q142" i="18" s="1"/>
  <c r="D145" i="18"/>
  <c r="Q145" i="18" s="1"/>
  <c r="R145" i="18" s="1"/>
  <c r="E135" i="18"/>
  <c r="Q144" i="18"/>
  <c r="R144" i="18" s="1"/>
  <c r="Q126" i="18"/>
  <c r="D141" i="18"/>
  <c r="Q141" i="18" s="1"/>
  <c r="R141" i="18" s="1"/>
  <c r="D138" i="18"/>
  <c r="Q138" i="18" s="1"/>
  <c r="E126" i="18"/>
  <c r="D133" i="18"/>
  <c r="Q133" i="18" s="1"/>
  <c r="R133" i="18" s="1"/>
  <c r="D139" i="18"/>
  <c r="Q139" i="18" s="1"/>
  <c r="R139" i="18" s="1"/>
  <c r="D147" i="18"/>
  <c r="Q147" i="18" s="1"/>
  <c r="E114" i="18"/>
  <c r="Q146" i="18"/>
  <c r="R146" i="18" s="1"/>
  <c r="D121" i="18"/>
  <c r="Q121" i="18" s="1"/>
  <c r="D112" i="18"/>
  <c r="Q112" i="18" s="1"/>
  <c r="R112" i="18" s="1"/>
  <c r="E146" i="18"/>
  <c r="D148" i="18"/>
  <c r="Q148" i="18" s="1"/>
  <c r="D116" i="18"/>
  <c r="Q116" i="18" s="1"/>
  <c r="D124" i="18"/>
  <c r="Q124" i="18" s="1"/>
  <c r="D132" i="18"/>
  <c r="Q132" i="18" s="1"/>
  <c r="D137" i="18"/>
  <c r="Q137" i="18" s="1"/>
  <c r="R137" i="18" s="1"/>
  <c r="D100" i="18"/>
  <c r="Q100" i="18" s="1"/>
  <c r="D7" i="18"/>
  <c r="Q7" i="18" s="1"/>
  <c r="D65" i="18"/>
  <c r="Q65" i="18" s="1"/>
  <c r="D111" i="18"/>
  <c r="Q111" i="18" s="1"/>
  <c r="D118" i="18"/>
  <c r="D62" i="18"/>
  <c r="Q62" i="18" s="1"/>
  <c r="D94" i="18"/>
  <c r="Q94" i="18" s="1"/>
  <c r="D108" i="18"/>
  <c r="D76" i="18"/>
  <c r="Q76" i="18" s="1"/>
  <c r="D53" i="18"/>
  <c r="Q53" i="18" s="1"/>
  <c r="D9" i="18"/>
  <c r="Q9" i="18" s="1"/>
  <c r="D113" i="18"/>
  <c r="D123" i="18"/>
  <c r="D119" i="18"/>
  <c r="Q119" i="18" s="1"/>
  <c r="R119" i="18" s="1"/>
  <c r="D90" i="18"/>
  <c r="Q90" i="18" s="1"/>
  <c r="D81" i="18"/>
  <c r="Q81" i="18" s="1"/>
  <c r="D66" i="18"/>
  <c r="D39" i="18"/>
  <c r="Q39" i="18" s="1"/>
  <c r="D75" i="18"/>
  <c r="Q75" i="18" s="1"/>
  <c r="D55" i="18"/>
  <c r="Q55" i="18" s="1"/>
  <c r="D5" i="18"/>
  <c r="Q5" i="18" s="1"/>
  <c r="D70" i="18"/>
  <c r="Q70" i="18" s="1"/>
  <c r="D105" i="18"/>
  <c r="Q105" i="18" s="1"/>
  <c r="D52" i="18"/>
  <c r="Q52" i="18" s="1"/>
  <c r="D84" i="18"/>
  <c r="Q84" i="18" s="1"/>
  <c r="D15" i="18"/>
  <c r="Q15" i="18" s="1"/>
  <c r="D61" i="18"/>
  <c r="Q61" i="18" s="1"/>
  <c r="D45" i="18"/>
  <c r="Q45" i="18" s="1"/>
  <c r="D73" i="18"/>
  <c r="D20" i="18"/>
  <c r="Q20" i="18" s="1"/>
  <c r="D58" i="18"/>
  <c r="Q58" i="18" s="1"/>
  <c r="D80" i="18"/>
  <c r="Q80" i="18" s="1"/>
  <c r="D17" i="18"/>
  <c r="Q17" i="18" s="1"/>
  <c r="D89" i="18"/>
  <c r="Q89" i="18" s="1"/>
  <c r="D83" i="18"/>
  <c r="Q83" i="18" s="1"/>
  <c r="D63" i="18"/>
  <c r="Q63" i="18" s="1"/>
  <c r="D110" i="18"/>
  <c r="Q110" i="18" s="1"/>
  <c r="D42" i="18"/>
  <c r="Q42" i="18" s="1"/>
  <c r="D74" i="18"/>
  <c r="Q74" i="18" s="1"/>
  <c r="D106" i="18"/>
  <c r="Q106" i="18" s="1"/>
  <c r="D56" i="18"/>
  <c r="D88" i="18"/>
  <c r="Q88" i="18" s="1"/>
  <c r="D32" i="18"/>
  <c r="Q32" i="18" s="1"/>
  <c r="D49" i="18"/>
  <c r="Q49" i="18" s="1"/>
  <c r="D27" i="18"/>
  <c r="Q27" i="18" s="1"/>
  <c r="D43" i="18"/>
  <c r="Q43" i="18" s="1"/>
  <c r="D120" i="18"/>
  <c r="D40" i="18"/>
  <c r="Q40" i="18" s="1"/>
  <c r="D48" i="18"/>
  <c r="Q48" i="18" s="1"/>
  <c r="D11" i="18"/>
  <c r="Q11" i="18" s="1"/>
  <c r="D30" i="18"/>
  <c r="Q30" i="18" s="1"/>
  <c r="D38" i="18"/>
  <c r="Q38" i="18" s="1"/>
  <c r="D46" i="18"/>
  <c r="Q46" i="18" s="1"/>
  <c r="D78" i="18"/>
  <c r="Q78" i="18" s="1"/>
  <c r="D95" i="18"/>
  <c r="Q95" i="18" s="1"/>
  <c r="D60" i="18"/>
  <c r="Q60" i="18" s="1"/>
  <c r="D92" i="18"/>
  <c r="D67" i="18"/>
  <c r="Q67" i="18" s="1"/>
  <c r="D22" i="18"/>
  <c r="Q22" i="18" s="1"/>
  <c r="D29" i="18"/>
  <c r="Q29" i="18" s="1"/>
  <c r="D97" i="18"/>
  <c r="Q97" i="18" s="1"/>
  <c r="D26" i="18"/>
  <c r="Q26" i="18" s="1"/>
  <c r="D91" i="18"/>
  <c r="Q91" i="18" s="1"/>
  <c r="D102" i="18"/>
  <c r="Q102" i="18" s="1"/>
  <c r="D128" i="18"/>
  <c r="Q128" i="18" s="1"/>
  <c r="R128" i="18" s="1"/>
  <c r="D136" i="18"/>
  <c r="Q136" i="18" s="1"/>
  <c r="R136" i="18" s="1"/>
  <c r="D125" i="18"/>
  <c r="D122" i="18"/>
  <c r="Q122" i="18" s="1"/>
  <c r="D72" i="18"/>
  <c r="Q72" i="18" s="1"/>
  <c r="D98" i="18"/>
  <c r="Q98" i="18" s="1"/>
  <c r="D59" i="18"/>
  <c r="Q59" i="18" s="1"/>
  <c r="D104" i="18"/>
  <c r="Q104" i="18" s="1"/>
  <c r="D50" i="18"/>
  <c r="Q50" i="18" s="1"/>
  <c r="D82" i="18"/>
  <c r="Q82" i="18" s="1"/>
  <c r="D99" i="18"/>
  <c r="Q99" i="18" s="1"/>
  <c r="D64" i="18"/>
  <c r="Q64" i="18" s="1"/>
  <c r="D96" i="18"/>
  <c r="Q96" i="18" s="1"/>
  <c r="D28" i="18"/>
  <c r="Q28" i="18" s="1"/>
  <c r="D130" i="18"/>
  <c r="D115" i="18"/>
  <c r="Q115" i="18" s="1"/>
  <c r="R115" i="18" s="1"/>
  <c r="D127" i="18"/>
  <c r="D131" i="18"/>
  <c r="Q131" i="18" s="1"/>
  <c r="R131" i="18" s="1"/>
  <c r="D34" i="18"/>
  <c r="Q34" i="18" s="1"/>
  <c r="D109" i="18"/>
  <c r="Q109" i="18" s="1"/>
  <c r="D4" i="18"/>
  <c r="Q4" i="18" s="1"/>
  <c r="D6" i="18"/>
  <c r="Q6" i="18" s="1"/>
  <c r="D36" i="18"/>
  <c r="Q36" i="18" s="1"/>
  <c r="D57" i="18"/>
  <c r="Q57" i="18" s="1"/>
  <c r="D79" i="18"/>
  <c r="Q79" i="18" s="1"/>
  <c r="D103" i="18"/>
  <c r="D69" i="18"/>
  <c r="Q69" i="18" s="1"/>
  <c r="D47" i="18"/>
  <c r="Q47" i="18" s="1"/>
  <c r="D14" i="18"/>
  <c r="Q14" i="18" s="1"/>
  <c r="D51" i="18"/>
  <c r="Q51" i="18" s="1"/>
  <c r="D87" i="18"/>
  <c r="Q87" i="18" s="1"/>
  <c r="D54" i="18"/>
  <c r="Q54" i="18" s="1"/>
  <c r="D86" i="18"/>
  <c r="Q86" i="18" s="1"/>
  <c r="D107" i="18"/>
  <c r="Q107" i="18" s="1"/>
  <c r="D68" i="18"/>
  <c r="Q68" i="18" s="1"/>
  <c r="D101" i="18"/>
  <c r="Q101" i="18" s="1"/>
  <c r="D31" i="18"/>
  <c r="Q31" i="18" s="1"/>
  <c r="D117" i="18"/>
  <c r="Q117" i="18" s="1"/>
  <c r="R117" i="18" s="1"/>
  <c r="R129" i="18"/>
  <c r="R140" i="18"/>
  <c r="F94" i="2"/>
  <c r="C10" i="18"/>
  <c r="E10" i="18" s="1"/>
  <c r="C33" i="18"/>
  <c r="E33" i="18" s="1"/>
  <c r="C23" i="18"/>
  <c r="E23" i="18" s="1"/>
  <c r="C41" i="18"/>
  <c r="E41" i="18" s="1"/>
  <c r="C37" i="18"/>
  <c r="E37" i="18" s="1"/>
  <c r="C85" i="18"/>
  <c r="E85" i="18" s="1"/>
  <c r="C35" i="18"/>
  <c r="E35" i="18" s="1"/>
  <c r="C77" i="18"/>
  <c r="E77" i="18" s="1"/>
  <c r="C8" i="18"/>
  <c r="E8" i="18" s="1"/>
  <c r="C19" i="18"/>
  <c r="E19" i="18" s="1"/>
  <c r="C71" i="18"/>
  <c r="E71" i="18" s="1"/>
  <c r="C21" i="18"/>
  <c r="E21" i="18" s="1"/>
  <c r="C18" i="18"/>
  <c r="E18" i="18" s="1"/>
  <c r="C44" i="18"/>
  <c r="E44" i="18" s="1"/>
  <c r="C93" i="18"/>
  <c r="E93" i="18" s="1"/>
  <c r="C25" i="18"/>
  <c r="E25" i="18" s="1"/>
  <c r="C13" i="18"/>
  <c r="E13" i="18" s="1"/>
  <c r="C24" i="18"/>
  <c r="E24" i="18" s="1"/>
  <c r="C16" i="18"/>
  <c r="E16" i="18" s="1"/>
  <c r="C12" i="18"/>
  <c r="E12" i="18" s="1"/>
  <c r="C3" i="18"/>
  <c r="E3" i="18" s="1"/>
  <c r="Y3" i="18"/>
  <c r="T4" i="18"/>
  <c r="K4" i="18"/>
  <c r="F103" i="2"/>
  <c r="F81" i="2"/>
  <c r="F79" i="2"/>
  <c r="F86" i="2"/>
  <c r="F85" i="2"/>
  <c r="F89" i="2"/>
  <c r="F110" i="2"/>
  <c r="F101" i="2"/>
  <c r="F97" i="2"/>
  <c r="F73" i="2"/>
  <c r="F78" i="2"/>
  <c r="F92" i="2"/>
  <c r="F109" i="2"/>
  <c r="F100" i="2"/>
  <c r="F102" i="2"/>
  <c r="F76" i="2"/>
  <c r="F84" i="2"/>
  <c r="F88" i="2"/>
  <c r="F77" i="2"/>
  <c r="F104" i="2"/>
  <c r="F72" i="2"/>
  <c r="F80" i="2"/>
  <c r="F108" i="2"/>
  <c r="F93" i="2"/>
  <c r="F82" i="2"/>
  <c r="F95" i="2"/>
  <c r="E98" i="2"/>
  <c r="F98" i="2" s="1"/>
  <c r="E107" i="2"/>
  <c r="F107" i="2" s="1"/>
  <c r="E75" i="2"/>
  <c r="F75" i="2" s="1"/>
  <c r="E106" i="2"/>
  <c r="F106" i="2" s="1"/>
  <c r="E96" i="2"/>
  <c r="F96" i="2" s="1"/>
  <c r="F105" i="2"/>
  <c r="F87" i="2"/>
  <c r="F83" i="2"/>
  <c r="F90" i="2"/>
  <c r="F91" i="2"/>
  <c r="F99" i="2"/>
  <c r="D3" i="2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G3" i="17"/>
  <c r="A3" i="17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3" i="13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3" i="12"/>
  <c r="F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3" i="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D44" i="18" l="1"/>
  <c r="Q44" i="18" s="1"/>
  <c r="D85" i="18"/>
  <c r="Q85" i="18" s="1"/>
  <c r="Q130" i="18"/>
  <c r="S130" i="18" s="1"/>
  <c r="Q92" i="18"/>
  <c r="R92" i="18" s="1"/>
  <c r="Q56" i="18"/>
  <c r="S56" i="18" s="1"/>
  <c r="Q73" i="18"/>
  <c r="Q66" i="18"/>
  <c r="S66" i="18" s="1"/>
  <c r="Q108" i="18"/>
  <c r="R108" i="18" s="1"/>
  <c r="D35" i="18"/>
  <c r="D12" i="18"/>
  <c r="Q12" i="18" s="1"/>
  <c r="D21" i="18"/>
  <c r="Q21" i="18" s="1"/>
  <c r="D41" i="18"/>
  <c r="Q41" i="18" s="1"/>
  <c r="Q103" i="18"/>
  <c r="S103" i="18" s="1"/>
  <c r="Q125" i="18"/>
  <c r="R125" i="18" s="1"/>
  <c r="D37" i="18"/>
  <c r="D16" i="18"/>
  <c r="Q16" i="18" s="1"/>
  <c r="D71" i="18"/>
  <c r="Q71" i="18" s="1"/>
  <c r="D23" i="18"/>
  <c r="Q23" i="18" s="1"/>
  <c r="D93" i="18"/>
  <c r="Q93" i="18" s="1"/>
  <c r="D24" i="18"/>
  <c r="Q24" i="18" s="1"/>
  <c r="D19" i="18"/>
  <c r="Q19" i="18" s="1"/>
  <c r="D33" i="18"/>
  <c r="Q33" i="18" s="1"/>
  <c r="Q127" i="18"/>
  <c r="R127" i="18" s="1"/>
  <c r="Q120" i="18"/>
  <c r="R120" i="18" s="1"/>
  <c r="Q123" i="18"/>
  <c r="S123" i="18" s="1"/>
  <c r="D18" i="18"/>
  <c r="Q18" i="18" s="1"/>
  <c r="D13" i="18"/>
  <c r="Q13" i="18" s="1"/>
  <c r="D8" i="18"/>
  <c r="Q8" i="18" s="1"/>
  <c r="D10" i="18"/>
  <c r="Q10" i="18" s="1"/>
  <c r="Q113" i="18"/>
  <c r="R113" i="18" s="1"/>
  <c r="Q118" i="18"/>
  <c r="S118" i="18" s="1"/>
  <c r="D3" i="18"/>
  <c r="Q3" i="18" s="1"/>
  <c r="H3" i="18" s="1"/>
  <c r="D25" i="18"/>
  <c r="Q25" i="18" s="1"/>
  <c r="D77" i="18"/>
  <c r="Q77" i="18" s="1"/>
  <c r="S67" i="18"/>
  <c r="S82" i="18"/>
  <c r="R39" i="18"/>
  <c r="R89" i="18"/>
  <c r="R99" i="18"/>
  <c r="R7" i="18"/>
  <c r="R15" i="18"/>
  <c r="S144" i="18"/>
  <c r="S148" i="18"/>
  <c r="R148" i="18"/>
  <c r="S115" i="18"/>
  <c r="S145" i="18"/>
  <c r="S146" i="18"/>
  <c r="S143" i="18"/>
  <c r="R143" i="18"/>
  <c r="R147" i="18"/>
  <c r="S147" i="18"/>
  <c r="S141" i="18"/>
  <c r="S136" i="18"/>
  <c r="R132" i="18"/>
  <c r="S132" i="18"/>
  <c r="S139" i="18"/>
  <c r="S142" i="18"/>
  <c r="R142" i="18"/>
  <c r="S133" i="18"/>
  <c r="S134" i="18"/>
  <c r="S135" i="18"/>
  <c r="S137" i="18"/>
  <c r="S140" i="18"/>
  <c r="S138" i="18"/>
  <c r="R138" i="18"/>
  <c r="S129" i="18"/>
  <c r="R124" i="18"/>
  <c r="S124" i="18"/>
  <c r="S131" i="18"/>
  <c r="S128" i="18"/>
  <c r="R126" i="18"/>
  <c r="S126" i="18"/>
  <c r="S121" i="18"/>
  <c r="R121" i="18"/>
  <c r="R122" i="18"/>
  <c r="S122" i="18"/>
  <c r="R111" i="18"/>
  <c r="S111" i="18"/>
  <c r="S116" i="18"/>
  <c r="R116" i="18"/>
  <c r="S117" i="18"/>
  <c r="S112" i="18"/>
  <c r="S119" i="18"/>
  <c r="S114" i="18"/>
  <c r="R114" i="18"/>
  <c r="R102" i="18"/>
  <c r="R47" i="18"/>
  <c r="S54" i="18"/>
  <c r="S76" i="18"/>
  <c r="S104" i="18"/>
  <c r="R9" i="18"/>
  <c r="S101" i="18"/>
  <c r="S60" i="18"/>
  <c r="S38" i="18"/>
  <c r="R22" i="18"/>
  <c r="S74" i="18"/>
  <c r="S83" i="18"/>
  <c r="R43" i="18"/>
  <c r="S84" i="18"/>
  <c r="S5" i="18"/>
  <c r="S30" i="18"/>
  <c r="R45" i="18"/>
  <c r="S81" i="18"/>
  <c r="S58" i="18"/>
  <c r="R57" i="18"/>
  <c r="S94" i="18"/>
  <c r="S72" i="18"/>
  <c r="S107" i="18"/>
  <c r="R91" i="18"/>
  <c r="R26" i="18"/>
  <c r="S88" i="18"/>
  <c r="S42" i="18"/>
  <c r="R65" i="18"/>
  <c r="R27" i="18"/>
  <c r="R52" i="18"/>
  <c r="R55" i="18"/>
  <c r="R61" i="18"/>
  <c r="S98" i="18"/>
  <c r="R4" i="18"/>
  <c r="S34" i="18"/>
  <c r="S40" i="18"/>
  <c r="R62" i="18"/>
  <c r="S86" i="18"/>
  <c r="S14" i="18"/>
  <c r="R96" i="18"/>
  <c r="S32" i="18"/>
  <c r="R78" i="18"/>
  <c r="R97" i="18"/>
  <c r="S100" i="18"/>
  <c r="R49" i="18"/>
  <c r="S105" i="18"/>
  <c r="S75" i="18"/>
  <c r="S64" i="18"/>
  <c r="S46" i="18"/>
  <c r="R29" i="18"/>
  <c r="S106" i="18"/>
  <c r="S63" i="18"/>
  <c r="R20" i="18"/>
  <c r="R36" i="18"/>
  <c r="S70" i="18"/>
  <c r="S69" i="18"/>
  <c r="R73" i="18"/>
  <c r="S80" i="18"/>
  <c r="S6" i="18"/>
  <c r="S109" i="18"/>
  <c r="R11" i="18"/>
  <c r="R17" i="18"/>
  <c r="S68" i="18"/>
  <c r="R87" i="18"/>
  <c r="S22" i="18"/>
  <c r="S95" i="18"/>
  <c r="R95" i="18"/>
  <c r="S50" i="18"/>
  <c r="R50" i="18"/>
  <c r="S48" i="18"/>
  <c r="R48" i="18"/>
  <c r="S90" i="18"/>
  <c r="R90" i="18"/>
  <c r="S51" i="18"/>
  <c r="R51" i="18"/>
  <c r="S9" i="18"/>
  <c r="S7" i="18"/>
  <c r="S52" i="18"/>
  <c r="S110" i="18"/>
  <c r="R110" i="18"/>
  <c r="S89" i="18"/>
  <c r="S99" i="18"/>
  <c r="R30" i="18"/>
  <c r="S28" i="18"/>
  <c r="R28" i="18"/>
  <c r="B98" i="5"/>
  <c r="C98" i="5" s="1"/>
  <c r="D98" i="5" s="1"/>
  <c r="P98" i="5" s="1"/>
  <c r="B78" i="5"/>
  <c r="B79" i="5"/>
  <c r="C79" i="5" s="1"/>
  <c r="D79" i="5" s="1"/>
  <c r="P79" i="5" s="1"/>
  <c r="B86" i="5"/>
  <c r="B104" i="5"/>
  <c r="C104" i="5" s="1"/>
  <c r="D104" i="5" s="1"/>
  <c r="P104" i="5" s="1"/>
  <c r="B107" i="5"/>
  <c r="C107" i="5" s="1"/>
  <c r="D107" i="5" s="1"/>
  <c r="P107" i="5" s="1"/>
  <c r="B77" i="5"/>
  <c r="B96" i="5"/>
  <c r="C96" i="5" s="1"/>
  <c r="D96" i="5" s="1"/>
  <c r="P96" i="5" s="1"/>
  <c r="B103" i="5"/>
  <c r="C103" i="5" s="1"/>
  <c r="D103" i="5" s="1"/>
  <c r="P103" i="5" s="1"/>
  <c r="B76" i="5"/>
  <c r="C76" i="5" s="1"/>
  <c r="D76" i="5" s="1"/>
  <c r="P76" i="5" s="1"/>
  <c r="B106" i="5"/>
  <c r="C106" i="5" s="1"/>
  <c r="D106" i="5" s="1"/>
  <c r="P106" i="5" s="1"/>
  <c r="B109" i="5"/>
  <c r="B73" i="5"/>
  <c r="C73" i="5" s="1"/>
  <c r="D73" i="5" s="1"/>
  <c r="P73" i="5" s="1"/>
  <c r="B101" i="5"/>
  <c r="B102" i="5"/>
  <c r="C102" i="5" s="1"/>
  <c r="D102" i="5" s="1"/>
  <c r="P102" i="5" s="1"/>
  <c r="B89" i="5"/>
  <c r="C89" i="5" s="1"/>
  <c r="D89" i="5" s="1"/>
  <c r="P89" i="5" s="1"/>
  <c r="B108" i="5"/>
  <c r="C108" i="5" s="1"/>
  <c r="D108" i="5" s="1"/>
  <c r="P108" i="5" s="1"/>
  <c r="B80" i="5"/>
  <c r="C80" i="5" s="1"/>
  <c r="D80" i="5" s="1"/>
  <c r="P80" i="5" s="1"/>
  <c r="B85" i="5"/>
  <c r="C85" i="5" s="1"/>
  <c r="D85" i="5" s="1"/>
  <c r="P85" i="5" s="1"/>
  <c r="B94" i="5"/>
  <c r="C94" i="5" s="1"/>
  <c r="D94" i="5" s="1"/>
  <c r="P94" i="5" s="1"/>
  <c r="B99" i="5"/>
  <c r="C99" i="5" s="1"/>
  <c r="D99" i="5" s="1"/>
  <c r="P99" i="5" s="1"/>
  <c r="B82" i="5"/>
  <c r="C82" i="5" s="1"/>
  <c r="D82" i="5" s="1"/>
  <c r="P82" i="5" s="1"/>
  <c r="B90" i="5"/>
  <c r="B84" i="5"/>
  <c r="C84" i="5" s="1"/>
  <c r="D84" i="5" s="1"/>
  <c r="P84" i="5" s="1"/>
  <c r="B91" i="5"/>
  <c r="C91" i="5" s="1"/>
  <c r="D91" i="5" s="1"/>
  <c r="P91" i="5" s="1"/>
  <c r="B100" i="5"/>
  <c r="C100" i="5" s="1"/>
  <c r="D100" i="5" s="1"/>
  <c r="P100" i="5" s="1"/>
  <c r="B105" i="5"/>
  <c r="C105" i="5" s="1"/>
  <c r="D105" i="5" s="1"/>
  <c r="P105" i="5" s="1"/>
  <c r="B83" i="5"/>
  <c r="C83" i="5" s="1"/>
  <c r="D83" i="5" s="1"/>
  <c r="P83" i="5" s="1"/>
  <c r="B88" i="5"/>
  <c r="C88" i="5" s="1"/>
  <c r="D88" i="5" s="1"/>
  <c r="P88" i="5" s="1"/>
  <c r="B93" i="5"/>
  <c r="B74" i="5"/>
  <c r="B95" i="5"/>
  <c r="C95" i="5" s="1"/>
  <c r="D95" i="5" s="1"/>
  <c r="P95" i="5" s="1"/>
  <c r="B97" i="5"/>
  <c r="C97" i="5" s="1"/>
  <c r="D97" i="5" s="1"/>
  <c r="P97" i="5" s="1"/>
  <c r="B81" i="5"/>
  <c r="C81" i="5" s="1"/>
  <c r="D81" i="5" s="1"/>
  <c r="P81" i="5" s="1"/>
  <c r="B92" i="5"/>
  <c r="C92" i="5" s="1"/>
  <c r="D92" i="5" s="1"/>
  <c r="P92" i="5" s="1"/>
  <c r="B72" i="5"/>
  <c r="B75" i="5"/>
  <c r="C75" i="5" s="1"/>
  <c r="D75" i="5" s="1"/>
  <c r="P75" i="5" s="1"/>
  <c r="B87" i="5"/>
  <c r="C87" i="5" s="1"/>
  <c r="D87" i="5" s="1"/>
  <c r="P87" i="5" s="1"/>
  <c r="B110" i="5"/>
  <c r="B143" i="12"/>
  <c r="N143" i="12" s="1"/>
  <c r="O143" i="12" s="1"/>
  <c r="B141" i="12"/>
  <c r="N141" i="12" s="1"/>
  <c r="O141" i="12" s="1"/>
  <c r="B106" i="12"/>
  <c r="N106" i="12" s="1"/>
  <c r="O106" i="12" s="1"/>
  <c r="B135" i="12"/>
  <c r="N135" i="12" s="1"/>
  <c r="O135" i="12" s="1"/>
  <c r="B96" i="12"/>
  <c r="N96" i="12" s="1"/>
  <c r="O96" i="12" s="1"/>
  <c r="B136" i="12"/>
  <c r="N136" i="12" s="1"/>
  <c r="O136" i="12" s="1"/>
  <c r="B104" i="12"/>
  <c r="N104" i="12" s="1"/>
  <c r="O104" i="12" s="1"/>
  <c r="B97" i="12"/>
  <c r="N97" i="12" s="1"/>
  <c r="O97" i="12" s="1"/>
  <c r="B123" i="12"/>
  <c r="N123" i="12" s="1"/>
  <c r="O123" i="12" s="1"/>
  <c r="B150" i="12"/>
  <c r="N150" i="12" s="1"/>
  <c r="O150" i="12" s="1"/>
  <c r="B128" i="12"/>
  <c r="N128" i="12" s="1"/>
  <c r="O128" i="12" s="1"/>
  <c r="B137" i="12"/>
  <c r="N137" i="12" s="1"/>
  <c r="O137" i="12" s="1"/>
  <c r="B153" i="12"/>
  <c r="N153" i="12" s="1"/>
  <c r="O153" i="12" s="1"/>
  <c r="B144" i="12"/>
  <c r="N144" i="12" s="1"/>
  <c r="O144" i="12" s="1"/>
  <c r="B92" i="12"/>
  <c r="N92" i="12" s="1"/>
  <c r="O92" i="12" s="1"/>
  <c r="B133" i="12"/>
  <c r="N133" i="12" s="1"/>
  <c r="O133" i="12" s="1"/>
  <c r="B87" i="12"/>
  <c r="N87" i="12" s="1"/>
  <c r="O87" i="12" s="1"/>
  <c r="B115" i="12"/>
  <c r="N115" i="12" s="1"/>
  <c r="O115" i="12" s="1"/>
  <c r="B134" i="12"/>
  <c r="N134" i="12" s="1"/>
  <c r="O134" i="12" s="1"/>
  <c r="B99" i="12"/>
  <c r="N99" i="12" s="1"/>
  <c r="O99" i="12" s="1"/>
  <c r="B84" i="12"/>
  <c r="N84" i="12" s="1"/>
  <c r="O84" i="12" s="1"/>
  <c r="B114" i="12"/>
  <c r="N114" i="12" s="1"/>
  <c r="O114" i="12" s="1"/>
  <c r="B126" i="12"/>
  <c r="N126" i="12" s="1"/>
  <c r="O126" i="12" s="1"/>
  <c r="B148" i="12"/>
  <c r="N148" i="12" s="1"/>
  <c r="O148" i="12" s="1"/>
  <c r="B119" i="12"/>
  <c r="N119" i="12" s="1"/>
  <c r="O119" i="12" s="1"/>
  <c r="B124" i="12"/>
  <c r="N124" i="12" s="1"/>
  <c r="O124" i="12" s="1"/>
  <c r="B85" i="12"/>
  <c r="N85" i="12" s="1"/>
  <c r="O85" i="12" s="1"/>
  <c r="B94" i="12"/>
  <c r="N94" i="12" s="1"/>
  <c r="O94" i="12" s="1"/>
  <c r="B88" i="12"/>
  <c r="N88" i="12" s="1"/>
  <c r="O88" i="12" s="1"/>
  <c r="B129" i="12"/>
  <c r="N129" i="12" s="1"/>
  <c r="O129" i="12" s="1"/>
  <c r="B147" i="12"/>
  <c r="N147" i="12" s="1"/>
  <c r="O147" i="12" s="1"/>
  <c r="B121" i="12"/>
  <c r="N121" i="12" s="1"/>
  <c r="O121" i="12" s="1"/>
  <c r="B110" i="12"/>
  <c r="N110" i="12" s="1"/>
  <c r="O110" i="12" s="1"/>
  <c r="B146" i="12"/>
  <c r="N146" i="12" s="1"/>
  <c r="O146" i="12" s="1"/>
  <c r="B151" i="12"/>
  <c r="N151" i="12" s="1"/>
  <c r="O151" i="12" s="1"/>
  <c r="B127" i="12"/>
  <c r="N127" i="12" s="1"/>
  <c r="O127" i="12" s="1"/>
  <c r="B86" i="12"/>
  <c r="N86" i="12" s="1"/>
  <c r="O86" i="12" s="1"/>
  <c r="B152" i="12"/>
  <c r="N152" i="12" s="1"/>
  <c r="O152" i="12" s="1"/>
  <c r="B107" i="12"/>
  <c r="N107" i="12" s="1"/>
  <c r="O107" i="12" s="1"/>
  <c r="B112" i="12"/>
  <c r="N112" i="12" s="1"/>
  <c r="O112" i="12" s="1"/>
  <c r="B140" i="12"/>
  <c r="N140" i="12" s="1"/>
  <c r="O140" i="12" s="1"/>
  <c r="B117" i="12"/>
  <c r="N117" i="12" s="1"/>
  <c r="O117" i="12" s="1"/>
  <c r="B125" i="12"/>
  <c r="N125" i="12" s="1"/>
  <c r="O125" i="12" s="1"/>
  <c r="B132" i="12"/>
  <c r="N132" i="12" s="1"/>
  <c r="O132" i="12" s="1"/>
  <c r="B102" i="12"/>
  <c r="N102" i="12" s="1"/>
  <c r="O102" i="12" s="1"/>
  <c r="B105" i="12"/>
  <c r="N105" i="12" s="1"/>
  <c r="O105" i="12" s="1"/>
  <c r="B98" i="12"/>
  <c r="N98" i="12" s="1"/>
  <c r="O98" i="12" s="1"/>
  <c r="B145" i="12"/>
  <c r="N145" i="12" s="1"/>
  <c r="O145" i="12" s="1"/>
  <c r="B109" i="12"/>
  <c r="N109" i="12" s="1"/>
  <c r="O109" i="12" s="1"/>
  <c r="B142" i="12"/>
  <c r="N142" i="12" s="1"/>
  <c r="O142" i="12" s="1"/>
  <c r="B138" i="12"/>
  <c r="N138" i="12" s="1"/>
  <c r="O138" i="12" s="1"/>
  <c r="B108" i="12"/>
  <c r="N108" i="12" s="1"/>
  <c r="O108" i="12" s="1"/>
  <c r="B118" i="12"/>
  <c r="N118" i="12" s="1"/>
  <c r="O118" i="12" s="1"/>
  <c r="B116" i="12"/>
  <c r="N116" i="12" s="1"/>
  <c r="O116" i="12" s="1"/>
  <c r="B130" i="12"/>
  <c r="N130" i="12" s="1"/>
  <c r="O130" i="12" s="1"/>
  <c r="B95" i="12"/>
  <c r="N95" i="12" s="1"/>
  <c r="O95" i="12" s="1"/>
  <c r="B113" i="12"/>
  <c r="N113" i="12" s="1"/>
  <c r="O113" i="12" s="1"/>
  <c r="B100" i="12"/>
  <c r="N100" i="12" s="1"/>
  <c r="O100" i="12" s="1"/>
  <c r="B103" i="12"/>
  <c r="N103" i="12" s="1"/>
  <c r="O103" i="12" s="1"/>
  <c r="B89" i="12"/>
  <c r="N89" i="12" s="1"/>
  <c r="O89" i="12" s="1"/>
  <c r="B131" i="12"/>
  <c r="N131" i="12" s="1"/>
  <c r="O131" i="12" s="1"/>
  <c r="B149" i="12"/>
  <c r="N149" i="12" s="1"/>
  <c r="O149" i="12" s="1"/>
  <c r="B154" i="12"/>
  <c r="N154" i="12" s="1"/>
  <c r="O154" i="12" s="1"/>
  <c r="B101" i="12"/>
  <c r="N101" i="12" s="1"/>
  <c r="O101" i="12" s="1"/>
  <c r="B93" i="12"/>
  <c r="N93" i="12" s="1"/>
  <c r="O93" i="12" s="1"/>
  <c r="B91" i="12"/>
  <c r="N91" i="12" s="1"/>
  <c r="O91" i="12" s="1"/>
  <c r="B120" i="12"/>
  <c r="N120" i="12" s="1"/>
  <c r="O120" i="12" s="1"/>
  <c r="B122" i="12"/>
  <c r="N122" i="12" s="1"/>
  <c r="O122" i="12" s="1"/>
  <c r="B111" i="12"/>
  <c r="N111" i="12" s="1"/>
  <c r="O111" i="12" s="1"/>
  <c r="B90" i="12"/>
  <c r="N90" i="12" s="1"/>
  <c r="O90" i="12" s="1"/>
  <c r="B155" i="12"/>
  <c r="N155" i="12" s="1"/>
  <c r="O155" i="12" s="1"/>
  <c r="B139" i="12"/>
  <c r="N139" i="12" s="1"/>
  <c r="O139" i="12" s="1"/>
  <c r="B4" i="5"/>
  <c r="B34" i="12"/>
  <c r="N34" i="12" s="1"/>
  <c r="D206" i="15"/>
  <c r="D351" i="15"/>
  <c r="D391" i="15"/>
  <c r="D415" i="15"/>
  <c r="B45" i="15"/>
  <c r="B27" i="13"/>
  <c r="C27" i="13" s="1"/>
  <c r="D27" i="13" s="1"/>
  <c r="G27" i="13" s="1"/>
  <c r="B35" i="5"/>
  <c r="B27" i="5"/>
  <c r="B19" i="5"/>
  <c r="B11" i="5"/>
  <c r="B35" i="13"/>
  <c r="C35" i="13" s="1"/>
  <c r="D35" i="13" s="1"/>
  <c r="G35" i="13" s="1"/>
  <c r="B19" i="13"/>
  <c r="C19" i="13" s="1"/>
  <c r="D19" i="13" s="1"/>
  <c r="G19" i="13" s="1"/>
  <c r="B11" i="13"/>
  <c r="C11" i="13" s="1"/>
  <c r="D11" i="13" s="1"/>
  <c r="G11" i="13" s="1"/>
  <c r="B28" i="12"/>
  <c r="N28" i="12" s="1"/>
  <c r="B5" i="12"/>
  <c r="N5" i="12" s="1"/>
  <c r="B11" i="12"/>
  <c r="N11" i="12" s="1"/>
  <c r="B4" i="13"/>
  <c r="C4" i="13" s="1"/>
  <c r="D4" i="13" s="1"/>
  <c r="G4" i="13" s="1"/>
  <c r="B40" i="12"/>
  <c r="N40" i="12" s="1"/>
  <c r="B23" i="12"/>
  <c r="N23" i="12" s="1"/>
  <c r="B17" i="12"/>
  <c r="N17" i="12" s="1"/>
  <c r="B3" i="12"/>
  <c r="B18" i="17"/>
  <c r="C18" i="17" s="1"/>
  <c r="D18" i="17" s="1"/>
  <c r="P18" i="17" s="1"/>
  <c r="B34" i="17"/>
  <c r="C34" i="17" s="1"/>
  <c r="D34" i="17" s="1"/>
  <c r="P34" i="17" s="1"/>
  <c r="B31" i="16"/>
  <c r="C31" i="16" s="1"/>
  <c r="O31" i="16" s="1"/>
  <c r="B36" i="16"/>
  <c r="C36" i="16" s="1"/>
  <c r="O36" i="16" s="1"/>
  <c r="B20" i="16"/>
  <c r="C20" i="16" s="1"/>
  <c r="O20" i="16" s="1"/>
  <c r="B34" i="16"/>
  <c r="C34" i="16" s="1"/>
  <c r="O34" i="16" s="1"/>
  <c r="B3" i="16"/>
  <c r="C3" i="16" s="1"/>
  <c r="B42" i="5"/>
  <c r="B34" i="5"/>
  <c r="B26" i="5"/>
  <c r="B18" i="5"/>
  <c r="B10" i="5"/>
  <c r="B11" i="16"/>
  <c r="C11" i="16" s="1"/>
  <c r="O11" i="16" s="1"/>
  <c r="B26" i="16"/>
  <c r="C26" i="16" s="1"/>
  <c r="O26" i="16" s="1"/>
  <c r="B39" i="12"/>
  <c r="N39" i="12" s="1"/>
  <c r="B22" i="12"/>
  <c r="N22" i="12" s="1"/>
  <c r="B16" i="12"/>
  <c r="N16" i="12" s="1"/>
  <c r="B10" i="12"/>
  <c r="N10" i="12" s="1"/>
  <c r="B4" i="12"/>
  <c r="N4" i="12" s="1"/>
  <c r="B42" i="13"/>
  <c r="C42" i="13" s="1"/>
  <c r="D42" i="13" s="1"/>
  <c r="G42" i="13" s="1"/>
  <c r="B34" i="13"/>
  <c r="C34" i="13" s="1"/>
  <c r="D34" i="13" s="1"/>
  <c r="G34" i="13" s="1"/>
  <c r="B26" i="13"/>
  <c r="C26" i="13" s="1"/>
  <c r="D26" i="13" s="1"/>
  <c r="G26" i="13" s="1"/>
  <c r="B18" i="13"/>
  <c r="C18" i="13" s="1"/>
  <c r="D18" i="13" s="1"/>
  <c r="G18" i="13" s="1"/>
  <c r="B10" i="13"/>
  <c r="C10" i="13" s="1"/>
  <c r="D10" i="13" s="1"/>
  <c r="G10" i="13" s="1"/>
  <c r="B27" i="17"/>
  <c r="C27" i="17" s="1"/>
  <c r="D27" i="17" s="1"/>
  <c r="P27" i="17" s="1"/>
  <c r="B41" i="5"/>
  <c r="B33" i="5"/>
  <c r="B25" i="5"/>
  <c r="B17" i="5"/>
  <c r="B9" i="5"/>
  <c r="B4" i="16"/>
  <c r="B33" i="12"/>
  <c r="N33" i="12" s="1"/>
  <c r="B27" i="12"/>
  <c r="N27" i="12" s="1"/>
  <c r="B21" i="12"/>
  <c r="N21" i="12" s="1"/>
  <c r="B15" i="12"/>
  <c r="N15" i="12" s="1"/>
  <c r="B41" i="13"/>
  <c r="C41" i="13" s="1"/>
  <c r="D41" i="13" s="1"/>
  <c r="G41" i="13" s="1"/>
  <c r="B33" i="13"/>
  <c r="C33" i="13" s="1"/>
  <c r="D33" i="13" s="1"/>
  <c r="G33" i="13" s="1"/>
  <c r="B25" i="13"/>
  <c r="C25" i="13" s="1"/>
  <c r="D25" i="13" s="1"/>
  <c r="G25" i="13" s="1"/>
  <c r="B17" i="13"/>
  <c r="C17" i="13" s="1"/>
  <c r="D17" i="13" s="1"/>
  <c r="G17" i="13" s="1"/>
  <c r="B9" i="13"/>
  <c r="C9" i="13" s="1"/>
  <c r="D9" i="13" s="1"/>
  <c r="G9" i="13" s="1"/>
  <c r="B40" i="5"/>
  <c r="B32" i="5"/>
  <c r="B24" i="5"/>
  <c r="B16" i="5"/>
  <c r="B8" i="5"/>
  <c r="B5" i="16"/>
  <c r="C5" i="16" s="1"/>
  <c r="O5" i="16" s="1"/>
  <c r="B13" i="16"/>
  <c r="C13" i="16" s="1"/>
  <c r="O13" i="16" s="1"/>
  <c r="B28" i="16"/>
  <c r="C28" i="16" s="1"/>
  <c r="O28" i="16" s="1"/>
  <c r="B38" i="12"/>
  <c r="N38" i="12" s="1"/>
  <c r="B32" i="12"/>
  <c r="N32" i="12" s="1"/>
  <c r="B26" i="12"/>
  <c r="N26" i="12" s="1"/>
  <c r="B20" i="12"/>
  <c r="N20" i="12" s="1"/>
  <c r="B9" i="12"/>
  <c r="N9" i="12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B39" i="5"/>
  <c r="B31" i="5"/>
  <c r="B23" i="5"/>
  <c r="B15" i="5"/>
  <c r="B7" i="5"/>
  <c r="B6" i="16"/>
  <c r="C6" i="16" s="1"/>
  <c r="O6" i="16" s="1"/>
  <c r="B21" i="16"/>
  <c r="C21" i="16" s="1"/>
  <c r="O21" i="16" s="1"/>
  <c r="B37" i="12"/>
  <c r="N37" i="12" s="1"/>
  <c r="B31" i="12"/>
  <c r="N31" i="12" s="1"/>
  <c r="B14" i="12"/>
  <c r="N14" i="12" s="1"/>
  <c r="B8" i="12"/>
  <c r="N8" i="12" s="1"/>
  <c r="B39" i="13"/>
  <c r="C39" i="13" s="1"/>
  <c r="D39" i="13" s="1"/>
  <c r="G39" i="13" s="1"/>
  <c r="B31" i="13"/>
  <c r="C31" i="13" s="1"/>
  <c r="D31" i="13" s="1"/>
  <c r="G31" i="13" s="1"/>
  <c r="B23" i="13"/>
  <c r="C23" i="13" s="1"/>
  <c r="D23" i="13" s="1"/>
  <c r="G23" i="13" s="1"/>
  <c r="B15" i="13"/>
  <c r="C15" i="13" s="1"/>
  <c r="D15" i="13" s="1"/>
  <c r="G15" i="13" s="1"/>
  <c r="B7" i="13"/>
  <c r="C7" i="13" s="1"/>
  <c r="D7" i="13" s="1"/>
  <c r="G7" i="13" s="1"/>
  <c r="B30" i="17"/>
  <c r="B38" i="5"/>
  <c r="B30" i="5"/>
  <c r="B22" i="5"/>
  <c r="B14" i="5"/>
  <c r="B6" i="5"/>
  <c r="B7" i="16"/>
  <c r="C7" i="16" s="1"/>
  <c r="O7" i="16" s="1"/>
  <c r="B22" i="16"/>
  <c r="C22" i="16" s="1"/>
  <c r="O22" i="16" s="1"/>
  <c r="B42" i="12"/>
  <c r="N42" i="12" s="1"/>
  <c r="B36" i="12"/>
  <c r="N36" i="12" s="1"/>
  <c r="B25" i="12"/>
  <c r="N25" i="12" s="1"/>
  <c r="B19" i="12"/>
  <c r="N19" i="12" s="1"/>
  <c r="B13" i="12"/>
  <c r="N13" i="12" s="1"/>
  <c r="B7" i="12"/>
  <c r="N7" i="12" s="1"/>
  <c r="B38" i="13"/>
  <c r="C38" i="13" s="1"/>
  <c r="D38" i="13" s="1"/>
  <c r="G38" i="13" s="1"/>
  <c r="B30" i="13"/>
  <c r="C30" i="13" s="1"/>
  <c r="D30" i="13" s="1"/>
  <c r="G30" i="13" s="1"/>
  <c r="B22" i="13"/>
  <c r="C22" i="13" s="1"/>
  <c r="D22" i="13" s="1"/>
  <c r="G22" i="13" s="1"/>
  <c r="B14" i="13"/>
  <c r="C14" i="13" s="1"/>
  <c r="D14" i="13" s="1"/>
  <c r="G14" i="13" s="1"/>
  <c r="B6" i="13"/>
  <c r="C6" i="13" s="1"/>
  <c r="D6" i="13" s="1"/>
  <c r="G6" i="13" s="1"/>
  <c r="B3" i="5"/>
  <c r="B37" i="5"/>
  <c r="B29" i="5"/>
  <c r="B21" i="5"/>
  <c r="B13" i="5"/>
  <c r="B5" i="5"/>
  <c r="B16" i="16"/>
  <c r="C16" i="16" s="1"/>
  <c r="O16" i="16" s="1"/>
  <c r="B30" i="12"/>
  <c r="N30" i="12" s="1"/>
  <c r="B24" i="12"/>
  <c r="N24" i="12" s="1"/>
  <c r="B18" i="12"/>
  <c r="N18" i="12" s="1"/>
  <c r="B12" i="12"/>
  <c r="N12" i="12" s="1"/>
  <c r="B37" i="13"/>
  <c r="C37" i="13" s="1"/>
  <c r="D37" i="13" s="1"/>
  <c r="G37" i="13" s="1"/>
  <c r="B29" i="13"/>
  <c r="C29" i="13" s="1"/>
  <c r="D29" i="13" s="1"/>
  <c r="G29" i="13" s="1"/>
  <c r="B21" i="13"/>
  <c r="C21" i="13" s="1"/>
  <c r="D21" i="13" s="1"/>
  <c r="G21" i="13" s="1"/>
  <c r="B13" i="13"/>
  <c r="C13" i="13" s="1"/>
  <c r="D13" i="13" s="1"/>
  <c r="G13" i="13" s="1"/>
  <c r="B5" i="13"/>
  <c r="C5" i="13" s="1"/>
  <c r="D5" i="13" s="1"/>
  <c r="G5" i="13" s="1"/>
  <c r="B36" i="5"/>
  <c r="B28" i="5"/>
  <c r="B20" i="5"/>
  <c r="B12" i="5"/>
  <c r="B9" i="16"/>
  <c r="C9" i="16" s="1"/>
  <c r="O9" i="16" s="1"/>
  <c r="B24" i="16"/>
  <c r="C24" i="16" s="1"/>
  <c r="O24" i="16" s="1"/>
  <c r="B41" i="12"/>
  <c r="N41" i="12" s="1"/>
  <c r="B35" i="12"/>
  <c r="N35" i="12" s="1"/>
  <c r="B29" i="12"/>
  <c r="N29" i="12" s="1"/>
  <c r="B6" i="12"/>
  <c r="N6" i="12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71" i="2"/>
  <c r="B63" i="2"/>
  <c r="B68" i="2"/>
  <c r="B60" i="2"/>
  <c r="B52" i="2"/>
  <c r="B44" i="2"/>
  <c r="B36" i="2"/>
  <c r="B28" i="2"/>
  <c r="B20" i="2"/>
  <c r="B12" i="2"/>
  <c r="B4" i="2"/>
  <c r="B65" i="2"/>
  <c r="B57" i="2"/>
  <c r="B49" i="2"/>
  <c r="B41" i="2"/>
  <c r="B33" i="2"/>
  <c r="B25" i="2"/>
  <c r="B17" i="2"/>
  <c r="B9" i="2"/>
  <c r="D344" i="15"/>
  <c r="D352" i="15"/>
  <c r="E352" i="15" s="1"/>
  <c r="B67" i="2"/>
  <c r="B59" i="2"/>
  <c r="B51" i="2"/>
  <c r="B43" i="2"/>
  <c r="B35" i="2"/>
  <c r="B27" i="2"/>
  <c r="B19" i="2"/>
  <c r="B11" i="2"/>
  <c r="D369" i="15"/>
  <c r="D385" i="15"/>
  <c r="B66" i="2"/>
  <c r="B58" i="2"/>
  <c r="B50" i="2"/>
  <c r="B42" i="2"/>
  <c r="B34" i="2"/>
  <c r="B26" i="2"/>
  <c r="B18" i="2"/>
  <c r="B10" i="2"/>
  <c r="D183" i="15"/>
  <c r="D149" i="15"/>
  <c r="D195" i="15"/>
  <c r="B64" i="2"/>
  <c r="B56" i="2"/>
  <c r="B48" i="2"/>
  <c r="B40" i="2"/>
  <c r="B32" i="2"/>
  <c r="B24" i="2"/>
  <c r="B16" i="2"/>
  <c r="B8" i="2"/>
  <c r="D43" i="15"/>
  <c r="D196" i="15"/>
  <c r="B55" i="2"/>
  <c r="B47" i="2"/>
  <c r="B39" i="2"/>
  <c r="B31" i="2"/>
  <c r="B23" i="2"/>
  <c r="B15" i="2"/>
  <c r="B7" i="2"/>
  <c r="D150" i="15"/>
  <c r="D189" i="15"/>
  <c r="D240" i="15"/>
  <c r="D341" i="15"/>
  <c r="D381" i="15"/>
  <c r="B70" i="2"/>
  <c r="B62" i="2"/>
  <c r="B54" i="2"/>
  <c r="B46" i="2"/>
  <c r="B38" i="2"/>
  <c r="B30" i="2"/>
  <c r="B22" i="2"/>
  <c r="B14" i="2"/>
  <c r="B6" i="2"/>
  <c r="D156" i="15"/>
  <c r="D350" i="15"/>
  <c r="D382" i="15"/>
  <c r="D398" i="15"/>
  <c r="D406" i="15"/>
  <c r="D414" i="15"/>
  <c r="B69" i="2"/>
  <c r="B61" i="2"/>
  <c r="B53" i="2"/>
  <c r="B45" i="2"/>
  <c r="B37" i="2"/>
  <c r="B29" i="2"/>
  <c r="B21" i="2"/>
  <c r="B13" i="2"/>
  <c r="B5" i="2"/>
  <c r="B42" i="17"/>
  <c r="B24" i="17"/>
  <c r="B40" i="17"/>
  <c r="B10" i="17"/>
  <c r="B12" i="17"/>
  <c r="B14" i="17"/>
  <c r="B7" i="17"/>
  <c r="B21" i="17"/>
  <c r="B13" i="17"/>
  <c r="B5" i="17"/>
  <c r="B16" i="17"/>
  <c r="B39" i="17"/>
  <c r="B15" i="17"/>
  <c r="B25" i="17"/>
  <c r="B28" i="17"/>
  <c r="B31" i="17"/>
  <c r="B38" i="17"/>
  <c r="B3" i="17"/>
  <c r="C3" i="17" s="1"/>
  <c r="D3" i="17" s="1"/>
  <c r="B4" i="17"/>
  <c r="C4" i="17" s="1"/>
  <c r="D4" i="17" s="1"/>
  <c r="B6" i="17"/>
  <c r="B9" i="17"/>
  <c r="B17" i="17"/>
  <c r="B19" i="17"/>
  <c r="B22" i="17"/>
  <c r="B26" i="17"/>
  <c r="B29" i="17"/>
  <c r="B32" i="17"/>
  <c r="B35" i="17"/>
  <c r="B36" i="17"/>
  <c r="B8" i="17"/>
  <c r="B11" i="17"/>
  <c r="B20" i="17"/>
  <c r="B23" i="17"/>
  <c r="B33" i="17"/>
  <c r="B37" i="17"/>
  <c r="B41" i="17"/>
  <c r="B18" i="16"/>
  <c r="C18" i="16" s="1"/>
  <c r="O18" i="16" s="1"/>
  <c r="B35" i="16"/>
  <c r="C35" i="16" s="1"/>
  <c r="O35" i="16" s="1"/>
  <c r="B12" i="16"/>
  <c r="C12" i="16" s="1"/>
  <c r="O12" i="16" s="1"/>
  <c r="B25" i="16"/>
  <c r="C25" i="16" s="1"/>
  <c r="O25" i="16" s="1"/>
  <c r="B15" i="16"/>
  <c r="B17" i="16"/>
  <c r="C17" i="16" s="1"/>
  <c r="O17" i="16" s="1"/>
  <c r="B32" i="16"/>
  <c r="C32" i="16" s="1"/>
  <c r="O32" i="16" s="1"/>
  <c r="B29" i="16"/>
  <c r="C29" i="16" s="1"/>
  <c r="O29" i="16" s="1"/>
  <c r="B10" i="16"/>
  <c r="C10" i="16" s="1"/>
  <c r="O10" i="16" s="1"/>
  <c r="B33" i="16"/>
  <c r="C33" i="16" s="1"/>
  <c r="O33" i="16" s="1"/>
  <c r="B14" i="16"/>
  <c r="C14" i="16" s="1"/>
  <c r="O14" i="16" s="1"/>
  <c r="B30" i="16"/>
  <c r="C30" i="16" s="1"/>
  <c r="O30" i="16" s="1"/>
  <c r="B41" i="16"/>
  <c r="C41" i="16" s="1"/>
  <c r="O41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8" i="16"/>
  <c r="B39" i="16"/>
  <c r="C39" i="16" s="1"/>
  <c r="O39" i="16" s="1"/>
  <c r="B40" i="16"/>
  <c r="C40" i="16" s="1"/>
  <c r="O40" i="16" s="1"/>
  <c r="B37" i="16"/>
  <c r="C37" i="16" s="1"/>
  <c r="O37" i="16" s="1"/>
  <c r="D45" i="15"/>
  <c r="D61" i="15"/>
  <c r="D188" i="15"/>
  <c r="D333" i="15"/>
  <c r="D356" i="15"/>
  <c r="D362" i="15"/>
  <c r="D386" i="15"/>
  <c r="D399" i="15"/>
  <c r="D407" i="15"/>
  <c r="D157" i="15"/>
  <c r="D321" i="15"/>
  <c r="D329" i="15"/>
  <c r="D337" i="15"/>
  <c r="D342" i="15"/>
  <c r="D355" i="15"/>
  <c r="D363" i="15"/>
  <c r="D379" i="15"/>
  <c r="D387" i="15"/>
  <c r="D392" i="15"/>
  <c r="D400" i="15"/>
  <c r="D408" i="15"/>
  <c r="D416" i="15"/>
  <c r="D53" i="15"/>
  <c r="D52" i="15"/>
  <c r="D59" i="15"/>
  <c r="D66" i="15"/>
  <c r="D264" i="15"/>
  <c r="D330" i="15"/>
  <c r="D343" i="15"/>
  <c r="D358" i="15"/>
  <c r="D364" i="15"/>
  <c r="E364" i="15" s="1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D402" i="15"/>
  <c r="D418" i="15"/>
  <c r="D109" i="15"/>
  <c r="D191" i="15"/>
  <c r="D252" i="15"/>
  <c r="D268" i="15"/>
  <c r="D319" i="15"/>
  <c r="D332" i="15"/>
  <c r="D340" i="15"/>
  <c r="E341" i="15" s="1"/>
  <c r="D354" i="15"/>
  <c r="D366" i="15"/>
  <c r="D374" i="15"/>
  <c r="D395" i="15"/>
  <c r="D419" i="15"/>
  <c r="D349" i="15"/>
  <c r="D205" i="15"/>
  <c r="D301" i="15"/>
  <c r="D317" i="15"/>
  <c r="D345" i="15"/>
  <c r="D348" i="15"/>
  <c r="D353" i="15"/>
  <c r="D367" i="15"/>
  <c r="D383" i="15"/>
  <c r="D389" i="15"/>
  <c r="D396" i="15"/>
  <c r="D412" i="15"/>
  <c r="D420" i="15"/>
  <c r="D90" i="15"/>
  <c r="D154" i="15"/>
  <c r="D334" i="15"/>
  <c r="D376" i="15"/>
  <c r="D384" i="15"/>
  <c r="D388" i="15"/>
  <c r="D397" i="15"/>
  <c r="D405" i="15"/>
  <c r="D413" i="15"/>
  <c r="D70" i="15"/>
  <c r="D326" i="15"/>
  <c r="D359" i="15"/>
  <c r="D370" i="15"/>
  <c r="E370" i="15" s="1"/>
  <c r="D377" i="15"/>
  <c r="D403" i="15"/>
  <c r="D410" i="15"/>
  <c r="D35" i="15"/>
  <c r="D47" i="15"/>
  <c r="D82" i="15"/>
  <c r="D85" i="15"/>
  <c r="D106" i="15"/>
  <c r="D123" i="15"/>
  <c r="D190" i="15"/>
  <c r="D253" i="15"/>
  <c r="E253" i="15" s="1"/>
  <c r="D286" i="15"/>
  <c r="D323" i="15"/>
  <c r="D312" i="15"/>
  <c r="D338" i="15"/>
  <c r="D371" i="15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D360" i="15"/>
  <c r="D368" i="15"/>
  <c r="D375" i="15"/>
  <c r="D393" i="15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D62" i="15"/>
  <c r="D325" i="15"/>
  <c r="D328" i="15"/>
  <c r="D336" i="15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E228" i="15" s="1"/>
  <c r="D236" i="15"/>
  <c r="D251" i="15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E252" i="15"/>
  <c r="D267" i="15"/>
  <c r="D266" i="15"/>
  <c r="D278" i="15"/>
  <c r="D288" i="15"/>
  <c r="D223" i="15"/>
  <c r="D231" i="15"/>
  <c r="D246" i="15"/>
  <c r="D269" i="15"/>
  <c r="E270" i="15" s="1"/>
  <c r="D274" i="15"/>
  <c r="D277" i="15"/>
  <c r="D279" i="15"/>
  <c r="D276" i="15"/>
  <c r="D287" i="15"/>
  <c r="D302" i="15"/>
  <c r="E351" i="15"/>
  <c r="D194" i="15"/>
  <c r="D202" i="15"/>
  <c r="D210" i="15"/>
  <c r="D249" i="15"/>
  <c r="D285" i="15"/>
  <c r="D290" i="15"/>
  <c r="D293" i="15"/>
  <c r="D295" i="15"/>
  <c r="D292" i="15"/>
  <c r="D318" i="15"/>
  <c r="D257" i="15"/>
  <c r="D273" i="15"/>
  <c r="D289" i="15"/>
  <c r="D305" i="15"/>
  <c r="E340" i="15"/>
  <c r="E265" i="15" l="1"/>
  <c r="E330" i="15"/>
  <c r="R118" i="18"/>
  <c r="S113" i="18"/>
  <c r="R130" i="18"/>
  <c r="R123" i="18"/>
  <c r="S125" i="18"/>
  <c r="H4" i="18"/>
  <c r="I3" i="18"/>
  <c r="Q35" i="18"/>
  <c r="R35" i="18" s="1"/>
  <c r="S120" i="18"/>
  <c r="S127" i="18"/>
  <c r="Q37" i="18"/>
  <c r="R67" i="18"/>
  <c r="R88" i="18"/>
  <c r="S97" i="18"/>
  <c r="S78" i="18"/>
  <c r="R63" i="18"/>
  <c r="R80" i="18"/>
  <c r="S87" i="18"/>
  <c r="S65" i="18"/>
  <c r="R83" i="18"/>
  <c r="R14" i="18"/>
  <c r="R98" i="18"/>
  <c r="R64" i="18"/>
  <c r="R58" i="18"/>
  <c r="R109" i="18"/>
  <c r="R33" i="18"/>
  <c r="R10" i="18"/>
  <c r="S102" i="18"/>
  <c r="R16" i="18"/>
  <c r="S15" i="18"/>
  <c r="S47" i="18"/>
  <c r="R5" i="18"/>
  <c r="R100" i="18"/>
  <c r="R54" i="18"/>
  <c r="R82" i="18"/>
  <c r="R94" i="18"/>
  <c r="S27" i="18"/>
  <c r="R84" i="18"/>
  <c r="S39" i="18"/>
  <c r="R32" i="18"/>
  <c r="R75" i="18"/>
  <c r="R34" i="18"/>
  <c r="R72" i="18"/>
  <c r="S11" i="18"/>
  <c r="R105" i="18"/>
  <c r="R76" i="18"/>
  <c r="S4" i="18"/>
  <c r="S36" i="18"/>
  <c r="S57" i="18"/>
  <c r="R42" i="18"/>
  <c r="S43" i="18"/>
  <c r="R66" i="18"/>
  <c r="J3" i="18"/>
  <c r="R46" i="18"/>
  <c r="S17" i="18"/>
  <c r="R68" i="18"/>
  <c r="S108" i="18"/>
  <c r="S55" i="18"/>
  <c r="R56" i="18"/>
  <c r="R103" i="18"/>
  <c r="S29" i="18"/>
  <c r="S26" i="18"/>
  <c r="R6" i="18"/>
  <c r="R106" i="18"/>
  <c r="S73" i="18"/>
  <c r="S92" i="18"/>
  <c r="R104" i="18"/>
  <c r="S96" i="18"/>
  <c r="R69" i="18"/>
  <c r="S91" i="18"/>
  <c r="R81" i="18"/>
  <c r="S62" i="18"/>
  <c r="R70" i="18"/>
  <c r="R60" i="18"/>
  <c r="R40" i="18"/>
  <c r="R74" i="18"/>
  <c r="R101" i="18"/>
  <c r="R38" i="18"/>
  <c r="S20" i="18"/>
  <c r="S45" i="18"/>
  <c r="R31" i="18"/>
  <c r="S31" i="18"/>
  <c r="R86" i="18"/>
  <c r="R107" i="18"/>
  <c r="S61" i="18"/>
  <c r="R59" i="18"/>
  <c r="S59" i="18"/>
  <c r="R79" i="18"/>
  <c r="S79" i="18"/>
  <c r="S49" i="18"/>
  <c r="R53" i="18"/>
  <c r="S53" i="18"/>
  <c r="E206" i="15"/>
  <c r="E336" i="15"/>
  <c r="E400" i="15"/>
  <c r="E196" i="15"/>
  <c r="E360" i="15"/>
  <c r="E399" i="15"/>
  <c r="E371" i="15"/>
  <c r="E271" i="15"/>
  <c r="E56" i="15"/>
  <c r="E381" i="15"/>
  <c r="E367" i="15"/>
  <c r="E333" i="15"/>
  <c r="E349" i="15"/>
  <c r="E348" i="15"/>
  <c r="E402" i="15"/>
  <c r="E362" i="15"/>
  <c r="E377" i="15"/>
  <c r="E322" i="15"/>
  <c r="E409" i="15"/>
  <c r="E48" i="15"/>
  <c r="E407" i="15"/>
  <c r="E363" i="15"/>
  <c r="E406" i="15"/>
  <c r="E386" i="15"/>
  <c r="C74" i="5"/>
  <c r="D74" i="5" s="1"/>
  <c r="P74" i="5" s="1"/>
  <c r="C78" i="5"/>
  <c r="D78" i="5" s="1"/>
  <c r="P78" i="5" s="1"/>
  <c r="C93" i="5"/>
  <c r="D93" i="5" s="1"/>
  <c r="P93" i="5" s="1"/>
  <c r="C101" i="5"/>
  <c r="D101" i="5" s="1"/>
  <c r="P101" i="5" s="1"/>
  <c r="C72" i="5"/>
  <c r="D72" i="5" s="1"/>
  <c r="P72" i="5" s="1"/>
  <c r="C90" i="5"/>
  <c r="D90" i="5" s="1"/>
  <c r="P90" i="5" s="1"/>
  <c r="C77" i="5"/>
  <c r="D77" i="5" s="1"/>
  <c r="P77" i="5" s="1"/>
  <c r="C110" i="5"/>
  <c r="D110" i="5" s="1"/>
  <c r="P110" i="5" s="1"/>
  <c r="C109" i="5"/>
  <c r="D109" i="5" s="1"/>
  <c r="P109" i="5" s="1"/>
  <c r="C86" i="5"/>
  <c r="D86" i="5" s="1"/>
  <c r="P86" i="5" s="1"/>
  <c r="E357" i="15"/>
  <c r="E353" i="15"/>
  <c r="E106" i="15"/>
  <c r="E403" i="15"/>
  <c r="E366" i="15"/>
  <c r="E264" i="15"/>
  <c r="E392" i="15"/>
  <c r="E372" i="15"/>
  <c r="E418" i="15"/>
  <c r="E416" i="15"/>
  <c r="E393" i="15"/>
  <c r="E337" i="15"/>
  <c r="E384" i="15"/>
  <c r="E373" i="15"/>
  <c r="E183" i="15"/>
  <c r="E391" i="15"/>
  <c r="E342" i="15"/>
  <c r="E390" i="15"/>
  <c r="E332" i="15"/>
  <c r="E40" i="15"/>
  <c r="E414" i="15"/>
  <c r="E344" i="15"/>
  <c r="E42" i="15"/>
  <c r="E397" i="15"/>
  <c r="E412" i="15"/>
  <c r="E286" i="15"/>
  <c r="E90" i="15"/>
  <c r="E54" i="15"/>
  <c r="A43" i="17"/>
  <c r="B43" i="17" s="1"/>
  <c r="C43" i="17" s="1"/>
  <c r="D43" i="17" s="1"/>
  <c r="P43" i="17" s="1"/>
  <c r="A43" i="13"/>
  <c r="B43" i="13" s="1"/>
  <c r="C43" i="13" s="1"/>
  <c r="D43" i="13" s="1"/>
  <c r="G43" i="13" s="1"/>
  <c r="A43" i="12"/>
  <c r="B43" i="12" s="1"/>
  <c r="N43" i="12" s="1"/>
  <c r="A43" i="16"/>
  <c r="B43" i="16" s="1"/>
  <c r="C43" i="16" s="1"/>
  <c r="O43" i="16" s="1"/>
  <c r="A43" i="5"/>
  <c r="B43" i="5" s="1"/>
  <c r="E374" i="15"/>
  <c r="E51" i="15"/>
  <c r="E43" i="15"/>
  <c r="E44" i="15"/>
  <c r="E43" i="17"/>
  <c r="E331" i="15"/>
  <c r="E191" i="15"/>
  <c r="E334" i="15"/>
  <c r="E157" i="15"/>
  <c r="A44" i="17"/>
  <c r="B44" i="17" s="1"/>
  <c r="C44" i="17" s="1"/>
  <c r="D44" i="17" s="1"/>
  <c r="P44" i="17" s="1"/>
  <c r="A44" i="12"/>
  <c r="B44" i="12" s="1"/>
  <c r="N44" i="12" s="1"/>
  <c r="A44" i="16"/>
  <c r="B44" i="16" s="1"/>
  <c r="C44" i="16" s="1"/>
  <c r="O44" i="16" s="1"/>
  <c r="A44" i="13"/>
  <c r="B44" i="13" s="1"/>
  <c r="C44" i="13" s="1"/>
  <c r="D44" i="13" s="1"/>
  <c r="G44" i="13" s="1"/>
  <c r="A44" i="5"/>
  <c r="B44" i="5" s="1"/>
  <c r="E47" i="15"/>
  <c r="E401" i="15"/>
  <c r="E109" i="15"/>
  <c r="E150" i="15"/>
  <c r="A45" i="17"/>
  <c r="B45" i="17" s="1"/>
  <c r="C45" i="17" s="1"/>
  <c r="D45" i="17" s="1"/>
  <c r="P45" i="17" s="1"/>
  <c r="A45" i="12"/>
  <c r="B45" i="12" s="1"/>
  <c r="N45" i="12" s="1"/>
  <c r="A45" i="16"/>
  <c r="B45" i="16" s="1"/>
  <c r="C45" i="16" s="1"/>
  <c r="A45" i="13"/>
  <c r="B45" i="13" s="1"/>
  <c r="C45" i="13" s="1"/>
  <c r="D45" i="13" s="1"/>
  <c r="G45" i="13" s="1"/>
  <c r="A45" i="5"/>
  <c r="B45" i="5" s="1"/>
  <c r="E49" i="15"/>
  <c r="E120" i="15"/>
  <c r="E421" i="15"/>
  <c r="E62" i="15"/>
  <c r="E112" i="15"/>
  <c r="E90" i="13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1" i="17"/>
  <c r="D41" i="17" s="1"/>
  <c r="P41" i="17" s="1"/>
  <c r="C35" i="17"/>
  <c r="D35" i="17" s="1"/>
  <c r="P35" i="17" s="1"/>
  <c r="C6" i="17"/>
  <c r="D6" i="17" s="1"/>
  <c r="P6" i="17" s="1"/>
  <c r="C38" i="17"/>
  <c r="D38" i="17" s="1"/>
  <c r="P38" i="17" s="1"/>
  <c r="C5" i="17"/>
  <c r="D5" i="17" s="1"/>
  <c r="P5" i="17" s="1"/>
  <c r="C16" i="17"/>
  <c r="D16" i="17" s="1"/>
  <c r="P16" i="17" s="1"/>
  <c r="C37" i="17"/>
  <c r="D37" i="17" s="1"/>
  <c r="P37" i="17" s="1"/>
  <c r="C32" i="17"/>
  <c r="D32" i="17" s="1"/>
  <c r="P32" i="17" s="1"/>
  <c r="C31" i="17"/>
  <c r="D31" i="17" s="1"/>
  <c r="P31" i="17" s="1"/>
  <c r="C13" i="17"/>
  <c r="D13" i="17" s="1"/>
  <c r="P13" i="17" s="1"/>
  <c r="C40" i="17"/>
  <c r="D40" i="17" s="1"/>
  <c r="P40" i="17" s="1"/>
  <c r="C9" i="17"/>
  <c r="D9" i="17" s="1"/>
  <c r="P9" i="17" s="1"/>
  <c r="C33" i="17"/>
  <c r="D33" i="17" s="1"/>
  <c r="P33" i="17" s="1"/>
  <c r="C29" i="17"/>
  <c r="D29" i="17" s="1"/>
  <c r="P29" i="17" s="1"/>
  <c r="C28" i="17"/>
  <c r="D28" i="17" s="1"/>
  <c r="P28" i="17" s="1"/>
  <c r="C36" i="17"/>
  <c r="D36" i="17" s="1"/>
  <c r="P36" i="17" s="1"/>
  <c r="C23" i="17"/>
  <c r="D23" i="17" s="1"/>
  <c r="P23" i="17" s="1"/>
  <c r="C26" i="17"/>
  <c r="D26" i="17" s="1"/>
  <c r="P26" i="17" s="1"/>
  <c r="C25" i="17"/>
  <c r="D25" i="17" s="1"/>
  <c r="P25" i="17" s="1"/>
  <c r="C24" i="17"/>
  <c r="D24" i="17" s="1"/>
  <c r="P24" i="17" s="1"/>
  <c r="C30" i="17"/>
  <c r="D30" i="17" s="1"/>
  <c r="P30" i="17" s="1"/>
  <c r="C20" i="17"/>
  <c r="D20" i="17" s="1"/>
  <c r="P20" i="17" s="1"/>
  <c r="C22" i="17"/>
  <c r="D22" i="17" s="1"/>
  <c r="P22" i="17" s="1"/>
  <c r="C15" i="17"/>
  <c r="D15" i="17" s="1"/>
  <c r="P15" i="17" s="1"/>
  <c r="C21" i="17"/>
  <c r="D21" i="17" s="1"/>
  <c r="P21" i="17" s="1"/>
  <c r="C14" i="17"/>
  <c r="D14" i="17" s="1"/>
  <c r="P14" i="17" s="1"/>
  <c r="C4" i="16"/>
  <c r="O4" i="16" s="1"/>
  <c r="F4" i="16" s="1"/>
  <c r="C11" i="17"/>
  <c r="D11" i="17" s="1"/>
  <c r="P11" i="17" s="1"/>
  <c r="C19" i="17"/>
  <c r="D19" i="17" s="1"/>
  <c r="P19" i="17" s="1"/>
  <c r="C39" i="17"/>
  <c r="D39" i="17" s="1"/>
  <c r="P39" i="17" s="1"/>
  <c r="C7" i="17"/>
  <c r="D7" i="17" s="1"/>
  <c r="P7" i="17" s="1"/>
  <c r="C12" i="17"/>
  <c r="D12" i="17" s="1"/>
  <c r="P12" i="17" s="1"/>
  <c r="C8" i="17"/>
  <c r="D8" i="17" s="1"/>
  <c r="P8" i="17" s="1"/>
  <c r="C17" i="17"/>
  <c r="D17" i="17" s="1"/>
  <c r="P17" i="17" s="1"/>
  <c r="C10" i="17"/>
  <c r="D10" i="17" s="1"/>
  <c r="P10" i="17" s="1"/>
  <c r="C42" i="17"/>
  <c r="D42" i="17" s="1"/>
  <c r="P42" i="17" s="1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E23" i="13"/>
  <c r="E23" i="17"/>
  <c r="C23" i="12"/>
  <c r="D23" i="16"/>
  <c r="N16" i="17"/>
  <c r="N16" i="13"/>
  <c r="L16" i="12"/>
  <c r="M16" i="16"/>
  <c r="N16" i="5"/>
  <c r="L16" i="2"/>
  <c r="N12" i="17"/>
  <c r="N12" i="13"/>
  <c r="L12" i="12"/>
  <c r="M12" i="16"/>
  <c r="N12" i="5"/>
  <c r="L12" i="2"/>
  <c r="N9" i="13"/>
  <c r="N9" i="17"/>
  <c r="L9" i="12"/>
  <c r="N9" i="5"/>
  <c r="L9" i="2"/>
  <c r="M9" i="16"/>
  <c r="N27" i="17"/>
  <c r="N27" i="13"/>
  <c r="L27" i="12"/>
  <c r="M27" i="16"/>
  <c r="N27" i="5"/>
  <c r="L27" i="2"/>
  <c r="N5" i="13"/>
  <c r="N5" i="17"/>
  <c r="L5" i="12"/>
  <c r="M5" i="16"/>
  <c r="N5" i="5"/>
  <c r="L5" i="2"/>
  <c r="E56" i="17"/>
  <c r="E56" i="13"/>
  <c r="C56" i="12"/>
  <c r="D56" i="16"/>
  <c r="E53" i="17"/>
  <c r="E53" i="13"/>
  <c r="D53" i="16"/>
  <c r="C53" i="12"/>
  <c r="E81" i="13"/>
  <c r="E81" i="17"/>
  <c r="C81" i="12"/>
  <c r="D81" i="16"/>
  <c r="E57" i="17"/>
  <c r="E57" i="13"/>
  <c r="C57" i="12"/>
  <c r="D57" i="16"/>
  <c r="E368" i="15"/>
  <c r="E410" i="15"/>
  <c r="E31" i="17"/>
  <c r="E31" i="13"/>
  <c r="C31" i="12"/>
  <c r="D31" i="16"/>
  <c r="E20" i="13"/>
  <c r="E20" i="17"/>
  <c r="C20" i="12"/>
  <c r="D20" i="16"/>
  <c r="E22" i="13"/>
  <c r="E22" i="17"/>
  <c r="C22" i="12"/>
  <c r="D22" i="16"/>
  <c r="E71" i="17"/>
  <c r="E71" i="13"/>
  <c r="C71" i="12"/>
  <c r="D71" i="16"/>
  <c r="E46" i="17"/>
  <c r="E46" i="13"/>
  <c r="C46" i="12"/>
  <c r="D46" i="16"/>
  <c r="E52" i="15"/>
  <c r="N51" i="17" s="1"/>
  <c r="E45" i="17"/>
  <c r="E45" i="13"/>
  <c r="C45" i="12"/>
  <c r="D45" i="16"/>
  <c r="E58" i="17"/>
  <c r="E58" i="13"/>
  <c r="C58" i="12"/>
  <c r="D58" i="16"/>
  <c r="E57" i="15"/>
  <c r="E66" i="17"/>
  <c r="E66" i="13"/>
  <c r="D66" i="16"/>
  <c r="C66" i="12"/>
  <c r="E67" i="17"/>
  <c r="E67" i="13"/>
  <c r="C67" i="12"/>
  <c r="D67" i="16"/>
  <c r="E13" i="13"/>
  <c r="E13" i="17"/>
  <c r="C13" i="12"/>
  <c r="D13" i="16"/>
  <c r="E6" i="17"/>
  <c r="E6" i="13"/>
  <c r="C6" i="12"/>
  <c r="D6" i="16"/>
  <c r="E41" i="13"/>
  <c r="E41" i="17"/>
  <c r="C41" i="12"/>
  <c r="D41" i="16"/>
  <c r="N23" i="17"/>
  <c r="L23" i="12"/>
  <c r="N23" i="13"/>
  <c r="M23" i="16"/>
  <c r="N23" i="5"/>
  <c r="L23" i="2"/>
  <c r="E15" i="17"/>
  <c r="E15" i="13"/>
  <c r="C15" i="12"/>
  <c r="D15" i="16"/>
  <c r="N3" i="17"/>
  <c r="N3" i="13"/>
  <c r="L3" i="12"/>
  <c r="M3" i="16"/>
  <c r="N3" i="16" s="1"/>
  <c r="N3" i="5"/>
  <c r="L3" i="2"/>
  <c r="E17" i="13"/>
  <c r="E17" i="17"/>
  <c r="D17" i="16"/>
  <c r="C17" i="12"/>
  <c r="N10" i="17"/>
  <c r="L10" i="12"/>
  <c r="N10" i="13"/>
  <c r="M10" i="16"/>
  <c r="N10" i="5"/>
  <c r="L10" i="2"/>
  <c r="E70" i="17"/>
  <c r="E70" i="13"/>
  <c r="D70" i="16"/>
  <c r="C70" i="12"/>
  <c r="E365" i="15"/>
  <c r="E14" i="17"/>
  <c r="E14" i="13"/>
  <c r="C14" i="12"/>
  <c r="D14" i="16"/>
  <c r="E10" i="13"/>
  <c r="E10" i="17"/>
  <c r="C10" i="12"/>
  <c r="D10" i="16"/>
  <c r="E16" i="13"/>
  <c r="E16" i="17"/>
  <c r="C16" i="12"/>
  <c r="D16" i="16"/>
  <c r="N15" i="13"/>
  <c r="L15" i="12"/>
  <c r="N15" i="17"/>
  <c r="M15" i="16"/>
  <c r="N15" i="5"/>
  <c r="L15" i="2"/>
  <c r="E11" i="17"/>
  <c r="E11" i="13"/>
  <c r="C11" i="12"/>
  <c r="D11" i="16"/>
  <c r="E9" i="13"/>
  <c r="E9" i="17"/>
  <c r="C9" i="12"/>
  <c r="D9" i="16"/>
  <c r="E50" i="15"/>
  <c r="N4" i="17"/>
  <c r="N4" i="13"/>
  <c r="L4" i="12"/>
  <c r="N4" i="5"/>
  <c r="M4" i="16"/>
  <c r="L4" i="2"/>
  <c r="E359" i="15"/>
  <c r="E388" i="15"/>
  <c r="E343" i="15"/>
  <c r="E408" i="15"/>
  <c r="E51" i="17"/>
  <c r="E51" i="13"/>
  <c r="C51" i="12"/>
  <c r="D51" i="16"/>
  <c r="E4" i="13"/>
  <c r="E4" i="17"/>
  <c r="C4" i="12"/>
  <c r="E4" i="5"/>
  <c r="D4" i="16"/>
  <c r="D4" i="2"/>
  <c r="E394" i="15"/>
  <c r="N8" i="17"/>
  <c r="L8" i="12"/>
  <c r="N8" i="13"/>
  <c r="N8" i="5"/>
  <c r="L8" i="2"/>
  <c r="M8" i="16"/>
  <c r="E324" i="15"/>
  <c r="E69" i="17"/>
  <c r="E69" i="13"/>
  <c r="C69" i="12"/>
  <c r="D69" i="16"/>
  <c r="E12" i="13"/>
  <c r="E12" i="17"/>
  <c r="C12" i="12"/>
  <c r="D12" i="16"/>
  <c r="E19" i="17"/>
  <c r="E19" i="13"/>
  <c r="C19" i="12"/>
  <c r="D19" i="16"/>
  <c r="E84" i="13"/>
  <c r="E84" i="17"/>
  <c r="D84" i="16"/>
  <c r="N17" i="13"/>
  <c r="N17" i="17"/>
  <c r="L17" i="12"/>
  <c r="M17" i="16"/>
  <c r="N17" i="5"/>
  <c r="L17" i="2"/>
  <c r="E8" i="13"/>
  <c r="E8" i="17"/>
  <c r="C8" i="12"/>
  <c r="D8" i="16"/>
  <c r="E5" i="17"/>
  <c r="E5" i="13"/>
  <c r="C5" i="12"/>
  <c r="D5" i="16"/>
  <c r="E73" i="13"/>
  <c r="E73" i="17"/>
  <c r="D73" i="16"/>
  <c r="C73" i="12"/>
  <c r="E61" i="13"/>
  <c r="E61" i="17"/>
  <c r="C61" i="12"/>
  <c r="D61" i="16"/>
  <c r="E27" i="17"/>
  <c r="E27" i="13"/>
  <c r="C27" i="12"/>
  <c r="D27" i="16"/>
  <c r="P4" i="17"/>
  <c r="C8" i="16"/>
  <c r="C15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93" i="13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N71" i="5" s="1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91" i="13"/>
  <c r="E139" i="15"/>
  <c r="E100" i="13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99" i="13"/>
  <c r="E290" i="15"/>
  <c r="E274" i="15"/>
  <c r="E233" i="15"/>
  <c r="E281" i="15"/>
  <c r="E131" i="15"/>
  <c r="E92" i="13"/>
  <c r="E136" i="15"/>
  <c r="E97" i="13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87" i="13"/>
  <c r="E164" i="15"/>
  <c r="E128" i="15"/>
  <c r="E89" i="13"/>
  <c r="E98" i="13"/>
  <c r="E137" i="15"/>
  <c r="E235" i="15"/>
  <c r="E298" i="15"/>
  <c r="E193" i="15"/>
  <c r="E99" i="15"/>
  <c r="E174" i="15"/>
  <c r="E141" i="15"/>
  <c r="E102" i="13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95" i="13"/>
  <c r="E134" i="15"/>
  <c r="E229" i="15"/>
  <c r="E135" i="15"/>
  <c r="E96" i="13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101" i="13"/>
  <c r="E240" i="15"/>
  <c r="E103" i="13"/>
  <c r="E142" i="15"/>
  <c r="E306" i="15"/>
  <c r="E85" i="13"/>
  <c r="E124" i="15"/>
  <c r="E75" i="15"/>
  <c r="E86" i="15"/>
  <c r="E236" i="15"/>
  <c r="E71" i="15"/>
  <c r="N70" i="17" s="1"/>
  <c r="B47" i="15"/>
  <c r="E70" i="15"/>
  <c r="N69" i="17" s="1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88" i="13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M81" i="16" s="1"/>
  <c r="E284" i="15"/>
  <c r="E268" i="15"/>
  <c r="E95" i="15"/>
  <c r="E74" i="15"/>
  <c r="N73" i="17" s="1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M67" i="16" s="1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94" i="13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86" i="13"/>
  <c r="E105" i="15"/>
  <c r="H5" i="18" l="1"/>
  <c r="J4" i="18"/>
  <c r="I4" i="18"/>
  <c r="S33" i="18"/>
  <c r="S10" i="18"/>
  <c r="S16" i="18"/>
  <c r="S35" i="18"/>
  <c r="R12" i="18"/>
  <c r="S12" i="18"/>
  <c r="S71" i="18"/>
  <c r="R71" i="18"/>
  <c r="R21" i="18"/>
  <c r="S21" i="18"/>
  <c r="R8" i="18"/>
  <c r="S8" i="18"/>
  <c r="R24" i="18"/>
  <c r="S24" i="18"/>
  <c r="R41" i="18"/>
  <c r="S41" i="18"/>
  <c r="S19" i="18"/>
  <c r="R19" i="18"/>
  <c r="R37" i="18"/>
  <c r="S37" i="18"/>
  <c r="R13" i="18"/>
  <c r="S13" i="18"/>
  <c r="R23" i="18"/>
  <c r="S23" i="18"/>
  <c r="S3" i="18"/>
  <c r="R3" i="18"/>
  <c r="R93" i="18"/>
  <c r="S93" i="18"/>
  <c r="R85" i="18"/>
  <c r="S85" i="18"/>
  <c r="R25" i="18"/>
  <c r="S25" i="18"/>
  <c r="R18" i="18"/>
  <c r="S18" i="18"/>
  <c r="R77" i="18"/>
  <c r="S77" i="18"/>
  <c r="R44" i="18"/>
  <c r="S44" i="18"/>
  <c r="F78" i="5"/>
  <c r="F98" i="5"/>
  <c r="F101" i="5"/>
  <c r="F105" i="5"/>
  <c r="F96" i="5"/>
  <c r="F87" i="5"/>
  <c r="F90" i="5"/>
  <c r="F103" i="5"/>
  <c r="F84" i="5"/>
  <c r="F89" i="5"/>
  <c r="F86" i="5"/>
  <c r="F104" i="5"/>
  <c r="F81" i="5"/>
  <c r="F110" i="5"/>
  <c r="F88" i="5"/>
  <c r="F76" i="5"/>
  <c r="F83" i="5"/>
  <c r="F99" i="5"/>
  <c r="F75" i="5"/>
  <c r="F109" i="5"/>
  <c r="F108" i="5"/>
  <c r="F93" i="5"/>
  <c r="F106" i="5"/>
  <c r="F79" i="5"/>
  <c r="F100" i="5"/>
  <c r="F77" i="5"/>
  <c r="F85" i="5"/>
  <c r="F97" i="5"/>
  <c r="F102" i="5"/>
  <c r="F82" i="5"/>
  <c r="F80" i="5"/>
  <c r="F107" i="5"/>
  <c r="F72" i="5"/>
  <c r="F74" i="5"/>
  <c r="F94" i="5"/>
  <c r="F73" i="5"/>
  <c r="F95" i="5"/>
  <c r="F92" i="5"/>
  <c r="F91" i="5"/>
  <c r="N17" i="16"/>
  <c r="P17" i="16" s="1"/>
  <c r="N84" i="2"/>
  <c r="O84" i="2" s="1"/>
  <c r="N78" i="2"/>
  <c r="O78" i="2" s="1"/>
  <c r="N82" i="2"/>
  <c r="O82" i="2" s="1"/>
  <c r="M81" i="2"/>
  <c r="M101" i="2"/>
  <c r="M94" i="2"/>
  <c r="M97" i="2"/>
  <c r="M72" i="2"/>
  <c r="M100" i="2"/>
  <c r="M109" i="2"/>
  <c r="N103" i="2"/>
  <c r="O103" i="2" s="1"/>
  <c r="N93" i="2"/>
  <c r="O93" i="2" s="1"/>
  <c r="N85" i="2"/>
  <c r="O85" i="2" s="1"/>
  <c r="N76" i="2"/>
  <c r="O76" i="2" s="1"/>
  <c r="N104" i="2"/>
  <c r="O104" i="2" s="1"/>
  <c r="N74" i="2"/>
  <c r="O74" i="2" s="1"/>
  <c r="M107" i="2"/>
  <c r="M95" i="2"/>
  <c r="M103" i="2"/>
  <c r="N94" i="2"/>
  <c r="O94" i="2" s="1"/>
  <c r="M106" i="2"/>
  <c r="M73" i="2"/>
  <c r="M91" i="2"/>
  <c r="M96" i="2"/>
  <c r="M102" i="2"/>
  <c r="M84" i="2"/>
  <c r="M89" i="2"/>
  <c r="M87" i="2"/>
  <c r="M92" i="2"/>
  <c r="M90" i="2"/>
  <c r="N110" i="2"/>
  <c r="O110" i="2" s="1"/>
  <c r="N100" i="2"/>
  <c r="O100" i="2" s="1"/>
  <c r="M110" i="2"/>
  <c r="M88" i="2"/>
  <c r="N109" i="2"/>
  <c r="O109" i="2" s="1"/>
  <c r="N95" i="2"/>
  <c r="O95" i="2" s="1"/>
  <c r="N89" i="2"/>
  <c r="O89" i="2" s="1"/>
  <c r="N77" i="2"/>
  <c r="O77" i="2" s="1"/>
  <c r="N90" i="2"/>
  <c r="O90" i="2" s="1"/>
  <c r="N108" i="2"/>
  <c r="O108" i="2" s="1"/>
  <c r="M98" i="2"/>
  <c r="M79" i="2"/>
  <c r="N102" i="2"/>
  <c r="O102" i="2" s="1"/>
  <c r="M82" i="2"/>
  <c r="N92" i="2"/>
  <c r="O92" i="2" s="1"/>
  <c r="M83" i="2"/>
  <c r="N101" i="2"/>
  <c r="O101" i="2" s="1"/>
  <c r="N72" i="2"/>
  <c r="O72" i="2" s="1"/>
  <c r="M99" i="2"/>
  <c r="M85" i="2"/>
  <c r="M86" i="2"/>
  <c r="M74" i="2"/>
  <c r="N83" i="2"/>
  <c r="O83" i="2" s="1"/>
  <c r="N99" i="2"/>
  <c r="O99" i="2" s="1"/>
  <c r="M104" i="2"/>
  <c r="M76" i="2"/>
  <c r="M105" i="2"/>
  <c r="M78" i="2"/>
  <c r="M80" i="2"/>
  <c r="N91" i="2"/>
  <c r="O91" i="2" s="1"/>
  <c r="M93" i="2"/>
  <c r="N86" i="2"/>
  <c r="O86" i="2" s="1"/>
  <c r="N81" i="2"/>
  <c r="O81" i="2" s="1"/>
  <c r="M108" i="2"/>
  <c r="M75" i="2"/>
  <c r="N73" i="2"/>
  <c r="O73" i="2" s="1"/>
  <c r="N105" i="2"/>
  <c r="O105" i="2" s="1"/>
  <c r="N80" i="2"/>
  <c r="O80" i="2" s="1"/>
  <c r="M77" i="2"/>
  <c r="N106" i="2"/>
  <c r="O106" i="2" s="1"/>
  <c r="N75" i="2"/>
  <c r="O75" i="2" s="1"/>
  <c r="N96" i="2"/>
  <c r="O96" i="2" s="1"/>
  <c r="N88" i="2"/>
  <c r="O88" i="2" s="1"/>
  <c r="N79" i="2"/>
  <c r="O79" i="2" s="1"/>
  <c r="N97" i="2"/>
  <c r="O97" i="2" s="1"/>
  <c r="N87" i="2"/>
  <c r="O87" i="2" s="1"/>
  <c r="N98" i="2"/>
  <c r="O98" i="2" s="1"/>
  <c r="N107" i="2"/>
  <c r="O107" i="2" s="1"/>
  <c r="O90" i="5"/>
  <c r="R90" i="5" s="1"/>
  <c r="O98" i="5"/>
  <c r="O80" i="5"/>
  <c r="O108" i="5"/>
  <c r="O89" i="5"/>
  <c r="O81" i="5"/>
  <c r="O106" i="5"/>
  <c r="O103" i="5"/>
  <c r="O91" i="5"/>
  <c r="O86" i="5"/>
  <c r="O75" i="5"/>
  <c r="O102" i="5"/>
  <c r="O76" i="5"/>
  <c r="O96" i="5"/>
  <c r="O85" i="5"/>
  <c r="O72" i="5"/>
  <c r="O95" i="5"/>
  <c r="O73" i="5"/>
  <c r="O92" i="5"/>
  <c r="O78" i="5"/>
  <c r="R78" i="5" s="1"/>
  <c r="O107" i="5"/>
  <c r="O88" i="5"/>
  <c r="O109" i="5"/>
  <c r="R109" i="5" s="1"/>
  <c r="O77" i="5"/>
  <c r="R77" i="5" s="1"/>
  <c r="O82" i="5"/>
  <c r="O104" i="5"/>
  <c r="O84" i="5"/>
  <c r="O99" i="5"/>
  <c r="O110" i="5"/>
  <c r="R110" i="5" s="1"/>
  <c r="O79" i="5"/>
  <c r="O101" i="5"/>
  <c r="R101" i="5" s="1"/>
  <c r="O74" i="5"/>
  <c r="R74" i="5" s="1"/>
  <c r="O83" i="5"/>
  <c r="O105" i="5"/>
  <c r="O94" i="5"/>
  <c r="O97" i="5"/>
  <c r="O87" i="5"/>
  <c r="O93" i="5"/>
  <c r="R93" i="5" s="1"/>
  <c r="O100" i="5"/>
  <c r="O69" i="17"/>
  <c r="M93" i="12"/>
  <c r="M108" i="12"/>
  <c r="M121" i="12"/>
  <c r="M85" i="12"/>
  <c r="M87" i="12"/>
  <c r="M133" i="12"/>
  <c r="M89" i="12"/>
  <c r="M91" i="12"/>
  <c r="M128" i="12"/>
  <c r="M137" i="12"/>
  <c r="M152" i="12"/>
  <c r="M88" i="12"/>
  <c r="M97" i="12"/>
  <c r="M109" i="12"/>
  <c r="M118" i="12"/>
  <c r="M136" i="12"/>
  <c r="M148" i="12"/>
  <c r="M114" i="12"/>
  <c r="M129" i="12"/>
  <c r="M113" i="12"/>
  <c r="M115" i="12"/>
  <c r="M120" i="12"/>
  <c r="M117" i="12"/>
  <c r="M149" i="12"/>
  <c r="M98" i="12"/>
  <c r="M100" i="12"/>
  <c r="M105" i="12"/>
  <c r="M107" i="12"/>
  <c r="M135" i="12"/>
  <c r="M146" i="12"/>
  <c r="M124" i="12"/>
  <c r="M84" i="12"/>
  <c r="M147" i="12"/>
  <c r="M90" i="12"/>
  <c r="M112" i="12"/>
  <c r="M101" i="12"/>
  <c r="M127" i="12"/>
  <c r="M153" i="12"/>
  <c r="M130" i="12"/>
  <c r="M86" i="12"/>
  <c r="M99" i="12"/>
  <c r="M119" i="12"/>
  <c r="M116" i="12"/>
  <c r="M141" i="12"/>
  <c r="M110" i="12"/>
  <c r="M111" i="12"/>
  <c r="M145" i="12"/>
  <c r="M96" i="12"/>
  <c r="M94" i="12"/>
  <c r="M144" i="12"/>
  <c r="M138" i="12"/>
  <c r="M151" i="12"/>
  <c r="M102" i="12"/>
  <c r="M139" i="12"/>
  <c r="M122" i="12"/>
  <c r="M103" i="12"/>
  <c r="M134" i="12"/>
  <c r="M155" i="12"/>
  <c r="M140" i="12"/>
  <c r="M126" i="12"/>
  <c r="M131" i="12"/>
  <c r="M95" i="12"/>
  <c r="M143" i="12"/>
  <c r="M104" i="12"/>
  <c r="M142" i="12"/>
  <c r="M123" i="12"/>
  <c r="M150" i="12"/>
  <c r="M125" i="12"/>
  <c r="M106" i="12"/>
  <c r="M154" i="12"/>
  <c r="M132" i="12"/>
  <c r="M92" i="12"/>
  <c r="O4" i="17"/>
  <c r="Q4" i="17" s="1"/>
  <c r="L67" i="12"/>
  <c r="M67" i="12" s="1"/>
  <c r="N70" i="13"/>
  <c r="N81" i="17"/>
  <c r="O81" i="17" s="1"/>
  <c r="A46" i="16"/>
  <c r="B46" i="16" s="1"/>
  <c r="C46" i="16" s="1"/>
  <c r="O46" i="16" s="1"/>
  <c r="A46" i="12"/>
  <c r="B46" i="12" s="1"/>
  <c r="N46" i="12" s="1"/>
  <c r="A46" i="13"/>
  <c r="B46" i="13" s="1"/>
  <c r="C46" i="13" s="1"/>
  <c r="D46" i="13" s="1"/>
  <c r="G46" i="13" s="1"/>
  <c r="A46" i="17"/>
  <c r="B46" i="17" s="1"/>
  <c r="A46" i="5"/>
  <c r="B46" i="5" s="1"/>
  <c r="N103" i="13"/>
  <c r="N96" i="13"/>
  <c r="N84" i="13"/>
  <c r="N81" i="13"/>
  <c r="N71" i="17"/>
  <c r="O71" i="17" s="1"/>
  <c r="N67" i="17"/>
  <c r="O67" i="17" s="1"/>
  <c r="L51" i="2"/>
  <c r="N98" i="13"/>
  <c r="M84" i="16"/>
  <c r="N84" i="16" s="1"/>
  <c r="N102" i="13"/>
  <c r="N100" i="13"/>
  <c r="N90" i="13"/>
  <c r="N84" i="17"/>
  <c r="O84" i="17" s="1"/>
  <c r="L69" i="2"/>
  <c r="M73" i="16"/>
  <c r="N73" i="16" s="1"/>
  <c r="N71" i="13"/>
  <c r="N67" i="13"/>
  <c r="N51" i="5"/>
  <c r="N95" i="13"/>
  <c r="N69" i="5"/>
  <c r="L73" i="12"/>
  <c r="M73" i="12" s="1"/>
  <c r="L71" i="12"/>
  <c r="M71" i="12" s="1"/>
  <c r="M51" i="16"/>
  <c r="N51" i="16" s="1"/>
  <c r="L70" i="2"/>
  <c r="N89" i="13"/>
  <c r="N97" i="13"/>
  <c r="N99" i="13"/>
  <c r="N91" i="13"/>
  <c r="D43" i="16"/>
  <c r="M69" i="16"/>
  <c r="N69" i="16" s="1"/>
  <c r="N73" i="13"/>
  <c r="L51" i="12"/>
  <c r="M51" i="12" s="1"/>
  <c r="N70" i="5"/>
  <c r="N101" i="13"/>
  <c r="N93" i="13"/>
  <c r="C43" i="12"/>
  <c r="L69" i="12"/>
  <c r="M69" i="12" s="1"/>
  <c r="L67" i="2"/>
  <c r="N51" i="13"/>
  <c r="L70" i="12"/>
  <c r="M70" i="12" s="1"/>
  <c r="N94" i="13"/>
  <c r="N88" i="13"/>
  <c r="N85" i="13"/>
  <c r="N87" i="13"/>
  <c r="N92" i="13"/>
  <c r="E43" i="13"/>
  <c r="L81" i="12"/>
  <c r="M81" i="12" s="1"/>
  <c r="N69" i="13"/>
  <c r="L71" i="2"/>
  <c r="N67" i="5"/>
  <c r="M70" i="16"/>
  <c r="N70" i="16" s="1"/>
  <c r="N86" i="13"/>
  <c r="M71" i="16"/>
  <c r="N71" i="16" s="1"/>
  <c r="O17" i="17"/>
  <c r="Q17" i="17" s="1"/>
  <c r="O73" i="17"/>
  <c r="O15" i="17"/>
  <c r="Q15" i="17" s="1"/>
  <c r="O8" i="17"/>
  <c r="Q8" i="17" s="1"/>
  <c r="O10" i="17"/>
  <c r="Q10" i="17" s="1"/>
  <c r="O23" i="17"/>
  <c r="Q23" i="17" s="1"/>
  <c r="N67" i="16"/>
  <c r="N5" i="16"/>
  <c r="P5" i="16" s="1"/>
  <c r="N12" i="16"/>
  <c r="P12" i="16" s="1"/>
  <c r="O27" i="17"/>
  <c r="Q27" i="17" s="1"/>
  <c r="O16" i="17"/>
  <c r="Q16" i="17" s="1"/>
  <c r="O5" i="17"/>
  <c r="Q5" i="17" s="1"/>
  <c r="N9" i="16"/>
  <c r="P9" i="16" s="1"/>
  <c r="E30" i="17"/>
  <c r="E30" i="13"/>
  <c r="D30" i="16"/>
  <c r="C30" i="12"/>
  <c r="O8" i="12"/>
  <c r="M8" i="12"/>
  <c r="N66" i="17"/>
  <c r="O66" i="17" s="1"/>
  <c r="N66" i="13"/>
  <c r="L66" i="12"/>
  <c r="N66" i="5"/>
  <c r="L66" i="2"/>
  <c r="M66" i="16"/>
  <c r="N66" i="16" s="1"/>
  <c r="E47" i="17"/>
  <c r="E47" i="13"/>
  <c r="C47" i="12"/>
  <c r="D47" i="16"/>
  <c r="E44" i="13"/>
  <c r="E44" i="17"/>
  <c r="C44" i="12"/>
  <c r="D44" i="16"/>
  <c r="E25" i="17"/>
  <c r="E25" i="13"/>
  <c r="C25" i="12"/>
  <c r="D25" i="16"/>
  <c r="E48" i="17"/>
  <c r="E48" i="13"/>
  <c r="C48" i="12"/>
  <c r="D48" i="16"/>
  <c r="N37" i="17"/>
  <c r="O37" i="17" s="1"/>
  <c r="Q37" i="17" s="1"/>
  <c r="N37" i="13"/>
  <c r="L37" i="12"/>
  <c r="M37" i="16"/>
  <c r="N37" i="16" s="1"/>
  <c r="N37" i="5"/>
  <c r="L37" i="2"/>
  <c r="N65" i="13"/>
  <c r="N65" i="17"/>
  <c r="O65" i="17" s="1"/>
  <c r="L65" i="12"/>
  <c r="M65" i="16"/>
  <c r="N65" i="16" s="1"/>
  <c r="N65" i="5"/>
  <c r="L65" i="2"/>
  <c r="E79" i="17"/>
  <c r="E79" i="13"/>
  <c r="C79" i="12"/>
  <c r="D79" i="16"/>
  <c r="N56" i="13"/>
  <c r="N56" i="17"/>
  <c r="O56" i="17" s="1"/>
  <c r="L56" i="12"/>
  <c r="M56" i="16"/>
  <c r="N56" i="16" s="1"/>
  <c r="N56" i="5"/>
  <c r="L56" i="2"/>
  <c r="E68" i="17"/>
  <c r="E68" i="13"/>
  <c r="C68" i="12"/>
  <c r="D68" i="16"/>
  <c r="E76" i="13"/>
  <c r="E76" i="17"/>
  <c r="C76" i="12"/>
  <c r="D76" i="16"/>
  <c r="N40" i="13"/>
  <c r="L40" i="12"/>
  <c r="N40" i="17"/>
  <c r="O40" i="17" s="1"/>
  <c r="Q40" i="17" s="1"/>
  <c r="N40" i="5"/>
  <c r="L40" i="2"/>
  <c r="M40" i="16"/>
  <c r="N40" i="16" s="1"/>
  <c r="N38" i="13"/>
  <c r="N38" i="17"/>
  <c r="O38" i="17" s="1"/>
  <c r="Q38" i="17" s="1"/>
  <c r="L38" i="12"/>
  <c r="M38" i="16"/>
  <c r="N38" i="16" s="1"/>
  <c r="N38" i="5"/>
  <c r="L38" i="2"/>
  <c r="N26" i="13"/>
  <c r="N26" i="17"/>
  <c r="O26" i="17" s="1"/>
  <c r="Q26" i="17" s="1"/>
  <c r="L26" i="12"/>
  <c r="M26" i="16"/>
  <c r="N26" i="16" s="1"/>
  <c r="N26" i="5"/>
  <c r="L26" i="2"/>
  <c r="E33" i="13"/>
  <c r="E33" i="17"/>
  <c r="C33" i="12"/>
  <c r="D33" i="16"/>
  <c r="E54" i="17"/>
  <c r="E54" i="13"/>
  <c r="C54" i="12"/>
  <c r="D54" i="16"/>
  <c r="N45" i="17"/>
  <c r="O45" i="17" s="1"/>
  <c r="Q45" i="17" s="1"/>
  <c r="N45" i="13"/>
  <c r="M45" i="16"/>
  <c r="N45" i="16" s="1"/>
  <c r="L45" i="12"/>
  <c r="N45" i="5"/>
  <c r="L45" i="2"/>
  <c r="O4" i="12"/>
  <c r="M4" i="12"/>
  <c r="N27" i="16"/>
  <c r="O9" i="17"/>
  <c r="Q9" i="17" s="1"/>
  <c r="N16" i="16"/>
  <c r="O70" i="17"/>
  <c r="E29" i="17"/>
  <c r="E29" i="13"/>
  <c r="C29" i="12"/>
  <c r="D29" i="16"/>
  <c r="N59" i="17"/>
  <c r="O59" i="17" s="1"/>
  <c r="N59" i="13"/>
  <c r="L59" i="12"/>
  <c r="M59" i="16"/>
  <c r="N59" i="16" s="1"/>
  <c r="N59" i="5"/>
  <c r="L59" i="2"/>
  <c r="E52" i="13"/>
  <c r="E52" i="17"/>
  <c r="C52" i="12"/>
  <c r="D52" i="16"/>
  <c r="E77" i="17"/>
  <c r="E77" i="13"/>
  <c r="D77" i="16"/>
  <c r="C77" i="12"/>
  <c r="N18" i="13"/>
  <c r="L18" i="12"/>
  <c r="N18" i="17"/>
  <c r="O18" i="17" s="1"/>
  <c r="Q18" i="17" s="1"/>
  <c r="N18" i="5"/>
  <c r="L18" i="2"/>
  <c r="M18" i="16"/>
  <c r="N18" i="16" s="1"/>
  <c r="E72" i="17"/>
  <c r="E72" i="13"/>
  <c r="C72" i="12"/>
  <c r="D72" i="16"/>
  <c r="E83" i="17"/>
  <c r="E83" i="13"/>
  <c r="C83" i="12"/>
  <c r="D83" i="16"/>
  <c r="N72" i="17"/>
  <c r="O72" i="17" s="1"/>
  <c r="N72" i="13"/>
  <c r="L72" i="12"/>
  <c r="M72" i="16"/>
  <c r="N72" i="16" s="1"/>
  <c r="E37" i="17"/>
  <c r="E37" i="13"/>
  <c r="C37" i="12"/>
  <c r="D37" i="16"/>
  <c r="N50" i="13"/>
  <c r="N50" i="17"/>
  <c r="O50" i="17" s="1"/>
  <c r="L50" i="12"/>
  <c r="M50" i="16"/>
  <c r="N50" i="16" s="1"/>
  <c r="N50" i="5"/>
  <c r="L50" i="2"/>
  <c r="E65" i="13"/>
  <c r="E65" i="17"/>
  <c r="C65" i="12"/>
  <c r="D65" i="16"/>
  <c r="N79" i="13"/>
  <c r="L79" i="12"/>
  <c r="N79" i="17"/>
  <c r="O79" i="17" s="1"/>
  <c r="M79" i="16"/>
  <c r="N79" i="16" s="1"/>
  <c r="E49" i="13"/>
  <c r="E49" i="17"/>
  <c r="C49" i="12"/>
  <c r="D49" i="16"/>
  <c r="N68" i="17"/>
  <c r="O68" i="17" s="1"/>
  <c r="N68" i="13"/>
  <c r="L68" i="12"/>
  <c r="M68" i="16"/>
  <c r="N68" i="16" s="1"/>
  <c r="N68" i="5"/>
  <c r="L68" i="2"/>
  <c r="N32" i="17"/>
  <c r="O32" i="17" s="1"/>
  <c r="Q32" i="17" s="1"/>
  <c r="L32" i="12"/>
  <c r="N32" i="13"/>
  <c r="N32" i="5"/>
  <c r="L32" i="2"/>
  <c r="M32" i="16"/>
  <c r="N32" i="16" s="1"/>
  <c r="E59" i="17"/>
  <c r="E59" i="13"/>
  <c r="C59" i="12"/>
  <c r="D59" i="16"/>
  <c r="N76" i="17"/>
  <c r="O76" i="17" s="1"/>
  <c r="N76" i="13"/>
  <c r="L76" i="12"/>
  <c r="M76" i="16"/>
  <c r="N76" i="16" s="1"/>
  <c r="N33" i="13"/>
  <c r="N33" i="17"/>
  <c r="O33" i="17" s="1"/>
  <c r="Q33" i="17" s="1"/>
  <c r="L33" i="12"/>
  <c r="M33" i="16"/>
  <c r="N33" i="16" s="1"/>
  <c r="N33" i="5"/>
  <c r="L33" i="2"/>
  <c r="N54" i="17"/>
  <c r="O54" i="17" s="1"/>
  <c r="N54" i="13"/>
  <c r="L54" i="12"/>
  <c r="M54" i="16"/>
  <c r="N54" i="16" s="1"/>
  <c r="N54" i="5"/>
  <c r="L54" i="2"/>
  <c r="E21" i="17"/>
  <c r="E21" i="13"/>
  <c r="C21" i="12"/>
  <c r="D21" i="16"/>
  <c r="O10" i="12"/>
  <c r="M10" i="12"/>
  <c r="O23" i="12"/>
  <c r="M23" i="12"/>
  <c r="O27" i="12"/>
  <c r="M27" i="12"/>
  <c r="O16" i="12"/>
  <c r="M16" i="12"/>
  <c r="N49" i="13"/>
  <c r="N49" i="17"/>
  <c r="O49" i="17" s="1"/>
  <c r="M49" i="16"/>
  <c r="N49" i="16" s="1"/>
  <c r="L49" i="12"/>
  <c r="N49" i="5"/>
  <c r="L49" i="2"/>
  <c r="N41" i="17"/>
  <c r="O41" i="17" s="1"/>
  <c r="Q41" i="17" s="1"/>
  <c r="N41" i="13"/>
  <c r="L41" i="12"/>
  <c r="M41" i="16"/>
  <c r="N41" i="16" s="1"/>
  <c r="N41" i="5"/>
  <c r="L41" i="2"/>
  <c r="E42" i="17"/>
  <c r="E42" i="13"/>
  <c r="D42" i="16"/>
  <c r="C42" i="12"/>
  <c r="N30" i="17"/>
  <c r="O30" i="17" s="1"/>
  <c r="Q30" i="17" s="1"/>
  <c r="N30" i="13"/>
  <c r="L30" i="12"/>
  <c r="N30" i="5"/>
  <c r="L30" i="2"/>
  <c r="M30" i="16"/>
  <c r="N30" i="16" s="1"/>
  <c r="E74" i="17"/>
  <c r="E74" i="13"/>
  <c r="C74" i="12"/>
  <c r="D74" i="16"/>
  <c r="N52" i="13"/>
  <c r="N52" i="17"/>
  <c r="O52" i="17" s="1"/>
  <c r="L52" i="12"/>
  <c r="M52" i="16"/>
  <c r="N52" i="16" s="1"/>
  <c r="N52" i="5"/>
  <c r="L52" i="2"/>
  <c r="E60" i="13"/>
  <c r="E60" i="17"/>
  <c r="D60" i="16"/>
  <c r="C60" i="12"/>
  <c r="E39" i="17"/>
  <c r="E39" i="13"/>
  <c r="C39" i="12"/>
  <c r="D39" i="16"/>
  <c r="N77" i="13"/>
  <c r="N77" i="17"/>
  <c r="O77" i="17" s="1"/>
  <c r="M77" i="16"/>
  <c r="N77" i="16" s="1"/>
  <c r="L77" i="12"/>
  <c r="E78" i="13"/>
  <c r="E78" i="17"/>
  <c r="C78" i="12"/>
  <c r="D78" i="16"/>
  <c r="N22" i="17"/>
  <c r="O22" i="17" s="1"/>
  <c r="Q22" i="17" s="1"/>
  <c r="N22" i="13"/>
  <c r="L22" i="12"/>
  <c r="N22" i="5"/>
  <c r="L22" i="2"/>
  <c r="M22" i="16"/>
  <c r="N22" i="16" s="1"/>
  <c r="E18" i="13"/>
  <c r="E18" i="17"/>
  <c r="C18" i="12"/>
  <c r="D18" i="16"/>
  <c r="N58" i="17"/>
  <c r="O58" i="17" s="1"/>
  <c r="N58" i="13"/>
  <c r="M58" i="16"/>
  <c r="N58" i="16" s="1"/>
  <c r="L58" i="12"/>
  <c r="N58" i="5"/>
  <c r="L58" i="2"/>
  <c r="L7" i="12"/>
  <c r="N7" i="13"/>
  <c r="N7" i="17"/>
  <c r="O7" i="17" s="1"/>
  <c r="Q7" i="17" s="1"/>
  <c r="M7" i="16"/>
  <c r="N7" i="16" s="1"/>
  <c r="N7" i="5"/>
  <c r="L7" i="2"/>
  <c r="N11" i="13"/>
  <c r="N11" i="17"/>
  <c r="O11" i="17" s="1"/>
  <c r="Q11" i="17" s="1"/>
  <c r="L11" i="12"/>
  <c r="N11" i="5"/>
  <c r="L11" i="2"/>
  <c r="M11" i="16"/>
  <c r="N11" i="16" s="1"/>
  <c r="P3" i="16"/>
  <c r="O5" i="12"/>
  <c r="M5" i="12"/>
  <c r="O12" i="12"/>
  <c r="M12" i="12"/>
  <c r="N62" i="13"/>
  <c r="N62" i="17"/>
  <c r="O62" i="17" s="1"/>
  <c r="L62" i="12"/>
  <c r="M62" i="16"/>
  <c r="N62" i="16" s="1"/>
  <c r="N62" i="5"/>
  <c r="L62" i="2"/>
  <c r="E62" i="17"/>
  <c r="E62" i="13"/>
  <c r="C62" i="12"/>
  <c r="D62" i="16"/>
  <c r="N60" i="17"/>
  <c r="O60" i="17" s="1"/>
  <c r="N60" i="13"/>
  <c r="L60" i="12"/>
  <c r="M60" i="16"/>
  <c r="N60" i="16" s="1"/>
  <c r="N60" i="5"/>
  <c r="L60" i="2"/>
  <c r="E7" i="17"/>
  <c r="E7" i="13"/>
  <c r="C7" i="12"/>
  <c r="D7" i="16"/>
  <c r="N29" i="13"/>
  <c r="N29" i="17"/>
  <c r="O29" i="17" s="1"/>
  <c r="Q29" i="17" s="1"/>
  <c r="L29" i="12"/>
  <c r="M29" i="16"/>
  <c r="N29" i="16" s="1"/>
  <c r="N29" i="5"/>
  <c r="L29" i="2"/>
  <c r="N43" i="17"/>
  <c r="O43" i="17" s="1"/>
  <c r="Q43" i="17" s="1"/>
  <c r="N43" i="13"/>
  <c r="L43" i="12"/>
  <c r="M43" i="16"/>
  <c r="N43" i="16" s="1"/>
  <c r="N43" i="5"/>
  <c r="L43" i="2"/>
  <c r="N42" i="17"/>
  <c r="O42" i="17" s="1"/>
  <c r="Q42" i="17" s="1"/>
  <c r="N42" i="13"/>
  <c r="L42" i="12"/>
  <c r="M42" i="16"/>
  <c r="N42" i="16" s="1"/>
  <c r="N42" i="5"/>
  <c r="L42" i="2"/>
  <c r="N39" i="17"/>
  <c r="O39" i="17" s="1"/>
  <c r="N39" i="13"/>
  <c r="L39" i="12"/>
  <c r="M39" i="16"/>
  <c r="N39" i="16" s="1"/>
  <c r="N39" i="5"/>
  <c r="L39" i="2"/>
  <c r="N20" i="17"/>
  <c r="O20" i="17" s="1"/>
  <c r="N20" i="13"/>
  <c r="L20" i="12"/>
  <c r="M20" i="16"/>
  <c r="N20" i="16" s="1"/>
  <c r="N20" i="5"/>
  <c r="L20" i="2"/>
  <c r="N75" i="17"/>
  <c r="O75" i="17" s="1"/>
  <c r="N75" i="13"/>
  <c r="L75" i="12"/>
  <c r="M75" i="16"/>
  <c r="N75" i="16" s="1"/>
  <c r="N83" i="17"/>
  <c r="O83" i="17" s="1"/>
  <c r="N83" i="13"/>
  <c r="L83" i="12"/>
  <c r="M83" i="16"/>
  <c r="N83" i="16" s="1"/>
  <c r="N47" i="17"/>
  <c r="O47" i="17" s="1"/>
  <c r="L47" i="12"/>
  <c r="N47" i="13"/>
  <c r="M47" i="16"/>
  <c r="N47" i="16" s="1"/>
  <c r="N47" i="5"/>
  <c r="L47" i="2"/>
  <c r="E63" i="13"/>
  <c r="E63" i="17"/>
  <c r="C63" i="12"/>
  <c r="D63" i="16"/>
  <c r="N44" i="17"/>
  <c r="O44" i="17" s="1"/>
  <c r="N44" i="13"/>
  <c r="L44" i="12"/>
  <c r="M44" i="16"/>
  <c r="N44" i="16" s="1"/>
  <c r="N44" i="5"/>
  <c r="L44" i="2"/>
  <c r="E34" i="17"/>
  <c r="E34" i="13"/>
  <c r="C34" i="12"/>
  <c r="D34" i="16"/>
  <c r="E24" i="17"/>
  <c r="E24" i="13"/>
  <c r="C24" i="12"/>
  <c r="D24" i="16"/>
  <c r="N64" i="17"/>
  <c r="O64" i="17" s="1"/>
  <c r="N64" i="13"/>
  <c r="L64" i="12"/>
  <c r="M64" i="16"/>
  <c r="N64" i="16" s="1"/>
  <c r="N64" i="5"/>
  <c r="L64" i="2"/>
  <c r="N25" i="13"/>
  <c r="N25" i="17"/>
  <c r="O25" i="17" s="1"/>
  <c r="Q25" i="17" s="1"/>
  <c r="L25" i="12"/>
  <c r="M25" i="16"/>
  <c r="N25" i="16" s="1"/>
  <c r="N25" i="5"/>
  <c r="L25" i="2"/>
  <c r="N19" i="17"/>
  <c r="O19" i="17" s="1"/>
  <c r="Q19" i="17" s="1"/>
  <c r="N19" i="13"/>
  <c r="L19" i="12"/>
  <c r="M19" i="16"/>
  <c r="N19" i="16" s="1"/>
  <c r="N19" i="5"/>
  <c r="L19" i="2"/>
  <c r="N6" i="13"/>
  <c r="N6" i="17"/>
  <c r="O6" i="17" s="1"/>
  <c r="L6" i="12"/>
  <c r="Q4" i="12" s="1"/>
  <c r="M6" i="16"/>
  <c r="N6" i="16" s="1"/>
  <c r="N6" i="5"/>
  <c r="L6" i="2"/>
  <c r="O17" i="12"/>
  <c r="M17" i="12"/>
  <c r="N15" i="16"/>
  <c r="N13" i="13"/>
  <c r="N13" i="17"/>
  <c r="O13" i="17" s="1"/>
  <c r="Q13" i="17" s="1"/>
  <c r="L13" i="12"/>
  <c r="M13" i="16"/>
  <c r="N13" i="16" s="1"/>
  <c r="N13" i="5"/>
  <c r="L13" i="2"/>
  <c r="O12" i="17"/>
  <c r="Q12" i="17" s="1"/>
  <c r="E32" i="13"/>
  <c r="E32" i="17"/>
  <c r="C32" i="12"/>
  <c r="D32" i="16"/>
  <c r="N21" i="17"/>
  <c r="O21" i="17" s="1"/>
  <c r="Q21" i="17" s="1"/>
  <c r="N21" i="13"/>
  <c r="L21" i="12"/>
  <c r="M21" i="16"/>
  <c r="N21" i="16" s="1"/>
  <c r="N21" i="5"/>
  <c r="L21" i="2"/>
  <c r="E64" i="13"/>
  <c r="C64" i="12"/>
  <c r="E64" i="17"/>
  <c r="D64" i="16"/>
  <c r="N61" i="13"/>
  <c r="N61" i="17"/>
  <c r="O61" i="17" s="1"/>
  <c r="L61" i="12"/>
  <c r="M61" i="16"/>
  <c r="N61" i="16" s="1"/>
  <c r="N61" i="5"/>
  <c r="L61" i="2"/>
  <c r="E50" i="17"/>
  <c r="E50" i="13"/>
  <c r="C50" i="12"/>
  <c r="D50" i="16"/>
  <c r="L48" i="12"/>
  <c r="N48" i="17"/>
  <c r="O48" i="17" s="1"/>
  <c r="N48" i="13"/>
  <c r="N48" i="5"/>
  <c r="L48" i="2"/>
  <c r="M48" i="16"/>
  <c r="N48" i="16" s="1"/>
  <c r="E75" i="13"/>
  <c r="E75" i="17"/>
  <c r="C75" i="12"/>
  <c r="D75" i="16"/>
  <c r="E80" i="13"/>
  <c r="E80" i="17"/>
  <c r="C80" i="12"/>
  <c r="D80" i="16"/>
  <c r="N35" i="17"/>
  <c r="O35" i="17" s="1"/>
  <c r="Q35" i="17" s="1"/>
  <c r="L35" i="12"/>
  <c r="N35" i="13"/>
  <c r="M35" i="16"/>
  <c r="N35" i="16" s="1"/>
  <c r="N35" i="5"/>
  <c r="L35" i="2"/>
  <c r="E55" i="13"/>
  <c r="E55" i="17"/>
  <c r="C55" i="12"/>
  <c r="D55" i="16"/>
  <c r="N31" i="17"/>
  <c r="O31" i="17" s="1"/>
  <c r="Q31" i="17" s="1"/>
  <c r="L31" i="12"/>
  <c r="N31" i="13"/>
  <c r="M31" i="16"/>
  <c r="N31" i="16" s="1"/>
  <c r="N31" i="5"/>
  <c r="L31" i="2"/>
  <c r="E36" i="17"/>
  <c r="E36" i="13"/>
  <c r="C36" i="12"/>
  <c r="D36" i="16"/>
  <c r="N63" i="17"/>
  <c r="O63" i="17" s="1"/>
  <c r="N63" i="13"/>
  <c r="L63" i="12"/>
  <c r="M63" i="16"/>
  <c r="N63" i="16" s="1"/>
  <c r="N63" i="5"/>
  <c r="L63" i="2"/>
  <c r="N28" i="17"/>
  <c r="O28" i="17" s="1"/>
  <c r="Q28" i="17" s="1"/>
  <c r="N28" i="13"/>
  <c r="L28" i="12"/>
  <c r="M28" i="16"/>
  <c r="N28" i="16" s="1"/>
  <c r="N28" i="5"/>
  <c r="L28" i="2"/>
  <c r="N34" i="17"/>
  <c r="O34" i="17" s="1"/>
  <c r="Q34" i="17" s="1"/>
  <c r="L34" i="12"/>
  <c r="N34" i="13"/>
  <c r="M34" i="16"/>
  <c r="N34" i="16" s="1"/>
  <c r="N34" i="5"/>
  <c r="L34" i="2"/>
  <c r="N24" i="13"/>
  <c r="L24" i="12"/>
  <c r="N24" i="17"/>
  <c r="O24" i="17" s="1"/>
  <c r="Q24" i="17" s="1"/>
  <c r="N24" i="5"/>
  <c r="L24" i="2"/>
  <c r="M24" i="16"/>
  <c r="N24" i="16" s="1"/>
  <c r="E82" i="13"/>
  <c r="E82" i="17"/>
  <c r="D82" i="16"/>
  <c r="C82" i="12"/>
  <c r="N46" i="13"/>
  <c r="N46" i="17"/>
  <c r="O46" i="17" s="1"/>
  <c r="L46" i="12"/>
  <c r="M46" i="16"/>
  <c r="N46" i="16" s="1"/>
  <c r="N46" i="5"/>
  <c r="L46" i="2"/>
  <c r="N14" i="13"/>
  <c r="N14" i="17"/>
  <c r="O14" i="17" s="1"/>
  <c r="Q14" i="17" s="1"/>
  <c r="M14" i="16"/>
  <c r="N14" i="16" s="1"/>
  <c r="L14" i="12"/>
  <c r="N14" i="5"/>
  <c r="L14" i="2"/>
  <c r="N8" i="16"/>
  <c r="N4" i="16"/>
  <c r="O3" i="17"/>
  <c r="N78" i="13"/>
  <c r="N78" i="17"/>
  <c r="O78" i="17" s="1"/>
  <c r="L78" i="12"/>
  <c r="M78" i="16"/>
  <c r="N78" i="16" s="1"/>
  <c r="E3" i="13"/>
  <c r="F81" i="13" s="1"/>
  <c r="E3" i="17"/>
  <c r="F12" i="17" s="1"/>
  <c r="C3" i="12"/>
  <c r="E3" i="5"/>
  <c r="D3" i="16"/>
  <c r="E3" i="16" s="1"/>
  <c r="N74" i="17"/>
  <c r="O74" i="17" s="1"/>
  <c r="N74" i="13"/>
  <c r="L74" i="12"/>
  <c r="M74" i="16"/>
  <c r="N74" i="16" s="1"/>
  <c r="N80" i="17"/>
  <c r="O80" i="17" s="1"/>
  <c r="N80" i="13"/>
  <c r="L80" i="12"/>
  <c r="M80" i="16"/>
  <c r="N80" i="16" s="1"/>
  <c r="E35" i="17"/>
  <c r="E35" i="13"/>
  <c r="C35" i="12"/>
  <c r="D35" i="16"/>
  <c r="N55" i="17"/>
  <c r="O55" i="17" s="1"/>
  <c r="L55" i="12"/>
  <c r="N55" i="13"/>
  <c r="N55" i="5"/>
  <c r="L55" i="2"/>
  <c r="M55" i="16"/>
  <c r="N55" i="16" s="1"/>
  <c r="N36" i="13"/>
  <c r="N36" i="17"/>
  <c r="O36" i="17" s="1"/>
  <c r="L36" i="12"/>
  <c r="N36" i="5"/>
  <c r="L36" i="2"/>
  <c r="M36" i="16"/>
  <c r="N36" i="16" s="1"/>
  <c r="E28" i="13"/>
  <c r="E28" i="17"/>
  <c r="C28" i="12"/>
  <c r="D28" i="16"/>
  <c r="E40" i="17"/>
  <c r="E40" i="13"/>
  <c r="C40" i="12"/>
  <c r="D40" i="16"/>
  <c r="E38" i="17"/>
  <c r="E38" i="13"/>
  <c r="C38" i="12"/>
  <c r="D38" i="16"/>
  <c r="E26" i="13"/>
  <c r="E26" i="17"/>
  <c r="C26" i="12"/>
  <c r="D26" i="16"/>
  <c r="N82" i="17"/>
  <c r="O82" i="17" s="1"/>
  <c r="N82" i="13"/>
  <c r="M82" i="16"/>
  <c r="N82" i="16" s="1"/>
  <c r="L82" i="12"/>
  <c r="N53" i="17"/>
  <c r="O53" i="17" s="1"/>
  <c r="N53" i="13"/>
  <c r="L53" i="12"/>
  <c r="M53" i="16"/>
  <c r="N53" i="16" s="1"/>
  <c r="N53" i="5"/>
  <c r="L53" i="2"/>
  <c r="N57" i="13"/>
  <c r="N57" i="17"/>
  <c r="O57" i="17" s="1"/>
  <c r="L57" i="12"/>
  <c r="M57" i="16"/>
  <c r="N57" i="16" s="1"/>
  <c r="N57" i="5"/>
  <c r="L57" i="2"/>
  <c r="N81" i="16"/>
  <c r="O15" i="12"/>
  <c r="M15" i="12"/>
  <c r="N10" i="16"/>
  <c r="N23" i="16"/>
  <c r="M9" i="12"/>
  <c r="O9" i="12"/>
  <c r="O51" i="17"/>
  <c r="G4" i="17"/>
  <c r="F5" i="16"/>
  <c r="O15" i="16"/>
  <c r="O45" i="16"/>
  <c r="O8" i="16"/>
  <c r="B48" i="15"/>
  <c r="H6" i="18" l="1"/>
  <c r="I5" i="18"/>
  <c r="J5" i="18"/>
  <c r="U5" i="18"/>
  <c r="U3" i="18"/>
  <c r="Q74" i="5"/>
  <c r="Q78" i="5"/>
  <c r="R98" i="5"/>
  <c r="Q98" i="5"/>
  <c r="R87" i="5"/>
  <c r="Q87" i="5"/>
  <c r="R96" i="5"/>
  <c r="Q96" i="5"/>
  <c r="R91" i="5"/>
  <c r="Q91" i="5"/>
  <c r="Q77" i="5"/>
  <c r="R104" i="5"/>
  <c r="Q104" i="5"/>
  <c r="R79" i="5"/>
  <c r="Q79" i="5"/>
  <c r="R73" i="5"/>
  <c r="Q73" i="5"/>
  <c r="R103" i="5"/>
  <c r="Q103" i="5"/>
  <c r="Q90" i="5"/>
  <c r="R94" i="5"/>
  <c r="Q94" i="5"/>
  <c r="R82" i="5"/>
  <c r="Q82" i="5"/>
  <c r="Q107" i="5"/>
  <c r="R107" i="5"/>
  <c r="Q95" i="5"/>
  <c r="R95" i="5"/>
  <c r="Q81" i="5"/>
  <c r="R81" i="5"/>
  <c r="Q109" i="5"/>
  <c r="R105" i="5"/>
  <c r="Q105" i="5"/>
  <c r="R99" i="5"/>
  <c r="Q99" i="5"/>
  <c r="R72" i="5"/>
  <c r="Q72" i="5"/>
  <c r="Q102" i="5"/>
  <c r="R102" i="5"/>
  <c r="R89" i="5"/>
  <c r="Q89" i="5"/>
  <c r="Q93" i="5"/>
  <c r="R97" i="5"/>
  <c r="Q97" i="5"/>
  <c r="R76" i="5"/>
  <c r="Q76" i="5"/>
  <c r="R100" i="5"/>
  <c r="Q100" i="5"/>
  <c r="R83" i="5"/>
  <c r="Q83" i="5"/>
  <c r="R84" i="5"/>
  <c r="Q84" i="5"/>
  <c r="Q75" i="5"/>
  <c r="R75" i="5"/>
  <c r="R108" i="5"/>
  <c r="Q108" i="5"/>
  <c r="R80" i="5"/>
  <c r="Q80" i="5"/>
  <c r="Q101" i="5"/>
  <c r="R106" i="5"/>
  <c r="Q106" i="5"/>
  <c r="R88" i="5"/>
  <c r="Q88" i="5"/>
  <c r="R92" i="5"/>
  <c r="Q92" i="5"/>
  <c r="R85" i="5"/>
  <c r="Q85" i="5"/>
  <c r="R86" i="5"/>
  <c r="Q86" i="5"/>
  <c r="Q110" i="5"/>
  <c r="P45" i="16"/>
  <c r="D9" i="12"/>
  <c r="D152" i="12"/>
  <c r="D97" i="12"/>
  <c r="D109" i="12"/>
  <c r="D91" i="12"/>
  <c r="D98" i="12"/>
  <c r="D105" i="12"/>
  <c r="D155" i="12"/>
  <c r="D100" i="12"/>
  <c r="D121" i="12"/>
  <c r="D123" i="12"/>
  <c r="D130" i="12"/>
  <c r="D147" i="12"/>
  <c r="D101" i="12"/>
  <c r="D106" i="12"/>
  <c r="D113" i="12"/>
  <c r="D129" i="12"/>
  <c r="D145" i="12"/>
  <c r="D93" i="12"/>
  <c r="D149" i="12"/>
  <c r="D127" i="12"/>
  <c r="D87" i="12"/>
  <c r="D120" i="12"/>
  <c r="D88" i="12"/>
  <c r="D115" i="12"/>
  <c r="D104" i="12"/>
  <c r="D85" i="12"/>
  <c r="D151" i="12"/>
  <c r="D102" i="12"/>
  <c r="D141" i="12"/>
  <c r="D119" i="12"/>
  <c r="D154" i="12"/>
  <c r="D86" i="12"/>
  <c r="D132" i="12"/>
  <c r="D112" i="12"/>
  <c r="D137" i="12"/>
  <c r="D107" i="12"/>
  <c r="D96" i="12"/>
  <c r="D133" i="12"/>
  <c r="D146" i="12"/>
  <c r="D122" i="12"/>
  <c r="D140" i="12"/>
  <c r="D92" i="12"/>
  <c r="D144" i="12"/>
  <c r="D108" i="12"/>
  <c r="D94" i="12"/>
  <c r="D99" i="12"/>
  <c r="D125" i="12"/>
  <c r="D111" i="12"/>
  <c r="D138" i="12"/>
  <c r="D90" i="12"/>
  <c r="D84" i="12"/>
  <c r="D118" i="12"/>
  <c r="D110" i="12"/>
  <c r="D126" i="12"/>
  <c r="D143" i="12"/>
  <c r="D103" i="12"/>
  <c r="D142" i="12"/>
  <c r="D89" i="12"/>
  <c r="D153" i="12"/>
  <c r="D139" i="12"/>
  <c r="D150" i="12"/>
  <c r="D117" i="12"/>
  <c r="D135" i="12"/>
  <c r="D95" i="12"/>
  <c r="D136" i="12"/>
  <c r="D116" i="12"/>
  <c r="D114" i="12"/>
  <c r="D128" i="12"/>
  <c r="D148" i="12"/>
  <c r="D124" i="12"/>
  <c r="D131" i="12"/>
  <c r="D134" i="12"/>
  <c r="E45" i="16"/>
  <c r="F56" i="17"/>
  <c r="F17" i="17"/>
  <c r="F38" i="17"/>
  <c r="F26" i="17"/>
  <c r="E26" i="16"/>
  <c r="E28" i="16"/>
  <c r="P8" i="16"/>
  <c r="D26" i="12"/>
  <c r="D22" i="12"/>
  <c r="D28" i="12"/>
  <c r="C46" i="17"/>
  <c r="D46" i="17" s="1"/>
  <c r="P46" i="17" s="1"/>
  <c r="Q46" i="17" s="1"/>
  <c r="A47" i="12"/>
  <c r="B47" i="12" s="1"/>
  <c r="N47" i="12" s="1"/>
  <c r="O47" i="12" s="1"/>
  <c r="A47" i="5"/>
  <c r="B47" i="5" s="1"/>
  <c r="A47" i="17"/>
  <c r="B47" i="17" s="1"/>
  <c r="C47" i="17" s="1"/>
  <c r="D47" i="17" s="1"/>
  <c r="P47" i="17" s="1"/>
  <c r="Q47" i="17" s="1"/>
  <c r="A47" i="13"/>
  <c r="B47" i="13" s="1"/>
  <c r="C47" i="13" s="1"/>
  <c r="D47" i="13" s="1"/>
  <c r="G47" i="13" s="1"/>
  <c r="A47" i="16"/>
  <c r="B47" i="16" s="1"/>
  <c r="E59" i="16"/>
  <c r="D65" i="12"/>
  <c r="F26" i="13"/>
  <c r="H26" i="13" s="1"/>
  <c r="F61" i="13"/>
  <c r="F20" i="13"/>
  <c r="H20" i="13" s="1"/>
  <c r="D27" i="12"/>
  <c r="F23" i="13"/>
  <c r="H23" i="13" s="1"/>
  <c r="D71" i="12"/>
  <c r="F28" i="17"/>
  <c r="D10" i="12"/>
  <c r="F56" i="13"/>
  <c r="F73" i="13"/>
  <c r="D40" i="12"/>
  <c r="F28" i="13"/>
  <c r="H28" i="13" s="1"/>
  <c r="D35" i="12"/>
  <c r="D12" i="12"/>
  <c r="F61" i="17"/>
  <c r="D82" i="12"/>
  <c r="F14" i="17"/>
  <c r="D67" i="12"/>
  <c r="F6" i="17"/>
  <c r="F43" i="13"/>
  <c r="H43" i="13" s="1"/>
  <c r="F18" i="13"/>
  <c r="H18" i="13" s="1"/>
  <c r="F39" i="17"/>
  <c r="D74" i="12"/>
  <c r="F41" i="17"/>
  <c r="F84" i="17"/>
  <c r="D38" i="12"/>
  <c r="F40" i="17"/>
  <c r="F35" i="17"/>
  <c r="D41" i="12"/>
  <c r="D8" i="12"/>
  <c r="F38" i="13"/>
  <c r="H38" i="13" s="1"/>
  <c r="E20" i="16"/>
  <c r="F20" i="17"/>
  <c r="F58" i="13"/>
  <c r="F24" i="13"/>
  <c r="H24" i="13" s="1"/>
  <c r="E56" i="16"/>
  <c r="D51" i="12"/>
  <c r="F69" i="13"/>
  <c r="E22" i="16"/>
  <c r="F32" i="17"/>
  <c r="F31" i="13"/>
  <c r="H31" i="13" s="1"/>
  <c r="D81" i="12"/>
  <c r="E4" i="16"/>
  <c r="G4" i="16" s="1"/>
  <c r="F64" i="17"/>
  <c r="D23" i="12"/>
  <c r="F7" i="17"/>
  <c r="F15" i="17"/>
  <c r="D57" i="12"/>
  <c r="D66" i="12"/>
  <c r="E36" i="16"/>
  <c r="E80" i="16"/>
  <c r="F75" i="17"/>
  <c r="E31" i="16"/>
  <c r="F14" i="13"/>
  <c r="H14" i="13" s="1"/>
  <c r="F67" i="17"/>
  <c r="E77" i="16"/>
  <c r="F52" i="13"/>
  <c r="E29" i="16"/>
  <c r="F54" i="13"/>
  <c r="F79" i="13"/>
  <c r="F25" i="13"/>
  <c r="H25" i="13" s="1"/>
  <c r="F6" i="13"/>
  <c r="H6" i="13" s="1"/>
  <c r="E5" i="16"/>
  <c r="G5" i="16" s="1"/>
  <c r="D36" i="12"/>
  <c r="D80" i="12"/>
  <c r="F64" i="13"/>
  <c r="D34" i="12"/>
  <c r="E19" i="16"/>
  <c r="D62" i="12"/>
  <c r="F10" i="13"/>
  <c r="H10" i="13" s="1"/>
  <c r="F15" i="13"/>
  <c r="H15" i="13" s="1"/>
  <c r="F78" i="17"/>
  <c r="D60" i="12"/>
  <c r="D42" i="12"/>
  <c r="F21" i="13"/>
  <c r="H21" i="13" s="1"/>
  <c r="F59" i="13"/>
  <c r="E49" i="16"/>
  <c r="F36" i="13"/>
  <c r="H36" i="13" s="1"/>
  <c r="F80" i="17"/>
  <c r="E50" i="16"/>
  <c r="F67" i="13"/>
  <c r="F62" i="13"/>
  <c r="D19" i="12"/>
  <c r="E70" i="16"/>
  <c r="D53" i="12"/>
  <c r="E82" i="16"/>
  <c r="F36" i="17"/>
  <c r="F80" i="13"/>
  <c r="D50" i="12"/>
  <c r="F31" i="17"/>
  <c r="F19" i="13"/>
  <c r="H19" i="13" s="1"/>
  <c r="D24" i="12"/>
  <c r="F34" i="17"/>
  <c r="E63" i="16"/>
  <c r="F10" i="17"/>
  <c r="F11" i="13"/>
  <c r="H11" i="13" s="1"/>
  <c r="F66" i="13"/>
  <c r="Q36" i="17"/>
  <c r="M36" i="12"/>
  <c r="O36" i="12"/>
  <c r="M24" i="12"/>
  <c r="O24" i="12"/>
  <c r="P35" i="16"/>
  <c r="M61" i="12"/>
  <c r="O6" i="12"/>
  <c r="M6" i="12"/>
  <c r="P39" i="16"/>
  <c r="M82" i="12"/>
  <c r="M63" i="12"/>
  <c r="M47" i="12"/>
  <c r="O39" i="12"/>
  <c r="M39" i="12"/>
  <c r="P30" i="16"/>
  <c r="P38" i="16"/>
  <c r="E66" i="16"/>
  <c r="E11" i="16"/>
  <c r="M80" i="12"/>
  <c r="D43" i="12"/>
  <c r="P46" i="16"/>
  <c r="F82" i="17"/>
  <c r="P28" i="16"/>
  <c r="E55" i="16"/>
  <c r="M35" i="12"/>
  <c r="O35" i="12"/>
  <c r="F50" i="13"/>
  <c r="F11" i="17"/>
  <c r="F13" i="13"/>
  <c r="H13" i="13" s="1"/>
  <c r="D61" i="12"/>
  <c r="M64" i="12"/>
  <c r="F24" i="17"/>
  <c r="D63" i="12"/>
  <c r="P20" i="16"/>
  <c r="P29" i="16"/>
  <c r="M60" i="12"/>
  <c r="F62" i="17"/>
  <c r="D16" i="12"/>
  <c r="D31" i="12"/>
  <c r="O7" i="12"/>
  <c r="M7" i="12"/>
  <c r="O22" i="12"/>
  <c r="M22" i="12"/>
  <c r="F78" i="13"/>
  <c r="E60" i="16"/>
  <c r="E42" i="16"/>
  <c r="F22" i="13"/>
  <c r="H22" i="13" s="1"/>
  <c r="F8" i="13"/>
  <c r="H8" i="13" s="1"/>
  <c r="F21" i="17"/>
  <c r="M76" i="12"/>
  <c r="F59" i="17"/>
  <c r="D49" i="12"/>
  <c r="D37" i="12"/>
  <c r="E72" i="16"/>
  <c r="F77" i="13"/>
  <c r="F53" i="13"/>
  <c r="E67" i="16"/>
  <c r="D4" i="12"/>
  <c r="F54" i="17"/>
  <c r="O38" i="12"/>
  <c r="M38" i="12"/>
  <c r="M56" i="12"/>
  <c r="F79" i="17"/>
  <c r="D48" i="12"/>
  <c r="F25" i="17"/>
  <c r="M66" i="12"/>
  <c r="M57" i="12"/>
  <c r="P27" i="16"/>
  <c r="M45" i="12"/>
  <c r="O45" i="12"/>
  <c r="E40" i="16"/>
  <c r="E35" i="16"/>
  <c r="F83" i="17"/>
  <c r="F3" i="17"/>
  <c r="F23" i="17"/>
  <c r="E71" i="16"/>
  <c r="E17" i="16"/>
  <c r="E69" i="16"/>
  <c r="O46" i="12"/>
  <c r="M46" i="12"/>
  <c r="F82" i="13"/>
  <c r="O28" i="12"/>
  <c r="M28" i="12"/>
  <c r="D55" i="12"/>
  <c r="F50" i="17"/>
  <c r="F4" i="13"/>
  <c r="H4" i="13" s="1"/>
  <c r="D6" i="12"/>
  <c r="F51" i="17"/>
  <c r="E27" i="16"/>
  <c r="P25" i="16"/>
  <c r="P44" i="16"/>
  <c r="F63" i="17"/>
  <c r="O20" i="12"/>
  <c r="M20" i="12"/>
  <c r="Q39" i="17"/>
  <c r="O29" i="12"/>
  <c r="M29" i="12"/>
  <c r="E7" i="16"/>
  <c r="E23" i="16"/>
  <c r="F45" i="17"/>
  <c r="D73" i="12"/>
  <c r="F46" i="17"/>
  <c r="P11" i="16"/>
  <c r="F5" i="17"/>
  <c r="E18" i="16"/>
  <c r="E39" i="16"/>
  <c r="F60" i="17"/>
  <c r="F42" i="13"/>
  <c r="H42" i="13" s="1"/>
  <c r="F71" i="17"/>
  <c r="D5" i="12"/>
  <c r="P33" i="16"/>
  <c r="P32" i="16"/>
  <c r="F49" i="17"/>
  <c r="F37" i="13"/>
  <c r="H37" i="13" s="1"/>
  <c r="O18" i="12"/>
  <c r="M18" i="12"/>
  <c r="F77" i="17"/>
  <c r="D29" i="12"/>
  <c r="E81" i="16"/>
  <c r="F41" i="13"/>
  <c r="H41" i="13" s="1"/>
  <c r="F43" i="17"/>
  <c r="P26" i="16"/>
  <c r="E68" i="16"/>
  <c r="P37" i="16"/>
  <c r="F48" i="13"/>
  <c r="E47" i="16"/>
  <c r="R4" i="16"/>
  <c r="Q38" i="16" s="1"/>
  <c r="Q6" i="17"/>
  <c r="M79" i="12"/>
  <c r="O40" i="12"/>
  <c r="M40" i="12"/>
  <c r="M53" i="12"/>
  <c r="E38" i="16"/>
  <c r="F58" i="17"/>
  <c r="F16" i="13"/>
  <c r="H16" i="13" s="1"/>
  <c r="F19" i="17"/>
  <c r="O14" i="12"/>
  <c r="M14" i="12"/>
  <c r="P24" i="16"/>
  <c r="P34" i="16"/>
  <c r="P31" i="16"/>
  <c r="F55" i="17"/>
  <c r="E75" i="16"/>
  <c r="F9" i="13"/>
  <c r="H9" i="13" s="1"/>
  <c r="E32" i="16"/>
  <c r="D56" i="12"/>
  <c r="P13" i="16"/>
  <c r="E41" i="16"/>
  <c r="O25" i="12"/>
  <c r="M25" i="12"/>
  <c r="E34" i="16"/>
  <c r="M44" i="12"/>
  <c r="O44" i="12"/>
  <c r="F63" i="13"/>
  <c r="M75" i="12"/>
  <c r="P43" i="16"/>
  <c r="D7" i="12"/>
  <c r="D58" i="12"/>
  <c r="F51" i="13"/>
  <c r="F45" i="13"/>
  <c r="H45" i="13" s="1"/>
  <c r="F70" i="13"/>
  <c r="E73" i="16"/>
  <c r="D18" i="12"/>
  <c r="D39" i="12"/>
  <c r="F60" i="13"/>
  <c r="O30" i="12"/>
  <c r="M30" i="12"/>
  <c r="F42" i="17"/>
  <c r="E51" i="16"/>
  <c r="D46" i="12"/>
  <c r="D70" i="12"/>
  <c r="F27" i="17"/>
  <c r="O33" i="12"/>
  <c r="M33" i="12"/>
  <c r="M68" i="12"/>
  <c r="F49" i="13"/>
  <c r="M50" i="12"/>
  <c r="F37" i="17"/>
  <c r="D72" i="12"/>
  <c r="F29" i="13"/>
  <c r="H29" i="13" s="1"/>
  <c r="F22" i="17"/>
  <c r="E15" i="16"/>
  <c r="D69" i="12"/>
  <c r="O26" i="12"/>
  <c r="M26" i="12"/>
  <c r="D68" i="12"/>
  <c r="O37" i="12"/>
  <c r="M37" i="12"/>
  <c r="F48" i="17"/>
  <c r="D47" i="12"/>
  <c r="M78" i="12"/>
  <c r="M74" i="12"/>
  <c r="Q3" i="17"/>
  <c r="S4" i="17"/>
  <c r="R75" i="17" s="1"/>
  <c r="P15" i="16"/>
  <c r="E53" i="16"/>
  <c r="P23" i="16"/>
  <c r="E12" i="16"/>
  <c r="F40" i="13"/>
  <c r="H40" i="13" s="1"/>
  <c r="P36" i="16"/>
  <c r="F35" i="13"/>
  <c r="H35" i="13" s="1"/>
  <c r="F73" i="17"/>
  <c r="E84" i="16"/>
  <c r="P14" i="16"/>
  <c r="F55" i="13"/>
  <c r="D75" i="12"/>
  <c r="M48" i="12"/>
  <c r="E64" i="16"/>
  <c r="D32" i="12"/>
  <c r="F57" i="17"/>
  <c r="O13" i="12"/>
  <c r="M13" i="12"/>
  <c r="D17" i="12"/>
  <c r="E43" i="16"/>
  <c r="P19" i="16"/>
  <c r="E24" i="16"/>
  <c r="Q20" i="17"/>
  <c r="O43" i="12"/>
  <c r="M43" i="12"/>
  <c r="F7" i="13"/>
  <c r="H7" i="13" s="1"/>
  <c r="F13" i="17"/>
  <c r="F12" i="13"/>
  <c r="H12" i="13" s="1"/>
  <c r="M62" i="12"/>
  <c r="E58" i="16"/>
  <c r="D14" i="12"/>
  <c r="M58" i="12"/>
  <c r="F18" i="17"/>
  <c r="M77" i="12"/>
  <c r="F39" i="13"/>
  <c r="H39" i="13" s="1"/>
  <c r="E74" i="16"/>
  <c r="F5" i="13"/>
  <c r="H5" i="13" s="1"/>
  <c r="F66" i="17"/>
  <c r="E10" i="16"/>
  <c r="E21" i="16"/>
  <c r="E65" i="16"/>
  <c r="E83" i="16"/>
  <c r="F72" i="13"/>
  <c r="F69" i="17"/>
  <c r="M59" i="12"/>
  <c r="F29" i="17"/>
  <c r="F71" i="13"/>
  <c r="F17" i="13"/>
  <c r="H17" i="13" s="1"/>
  <c r="F8" i="17"/>
  <c r="E33" i="16"/>
  <c r="P40" i="16"/>
  <c r="E76" i="16"/>
  <c r="F68" i="13"/>
  <c r="E44" i="16"/>
  <c r="F47" i="13"/>
  <c r="E57" i="16"/>
  <c r="D30" i="12"/>
  <c r="O31" i="12"/>
  <c r="M31" i="12"/>
  <c r="P21" i="16"/>
  <c r="O19" i="12"/>
  <c r="M19" i="12"/>
  <c r="M83" i="12"/>
  <c r="M11" i="12"/>
  <c r="O11" i="12"/>
  <c r="M54" i="12"/>
  <c r="D83" i="12"/>
  <c r="F72" i="17"/>
  <c r="E52" i="16"/>
  <c r="E46" i="16"/>
  <c r="E14" i="16"/>
  <c r="F27" i="13"/>
  <c r="H27" i="13" s="1"/>
  <c r="D33" i="12"/>
  <c r="D76" i="12"/>
  <c r="F68" i="17"/>
  <c r="M65" i="12"/>
  <c r="D44" i="12"/>
  <c r="F47" i="17"/>
  <c r="F46" i="13"/>
  <c r="H46" i="13" s="1"/>
  <c r="E30" i="16"/>
  <c r="O34" i="12"/>
  <c r="M34" i="12"/>
  <c r="Q44" i="17"/>
  <c r="P42" i="16"/>
  <c r="P10" i="16"/>
  <c r="M55" i="12"/>
  <c r="G3" i="16"/>
  <c r="P4" i="16"/>
  <c r="F75" i="13"/>
  <c r="D64" i="12"/>
  <c r="M21" i="12"/>
  <c r="O21" i="12"/>
  <c r="F32" i="13"/>
  <c r="H32" i="13" s="1"/>
  <c r="D20" i="12"/>
  <c r="F16" i="17"/>
  <c r="P6" i="16"/>
  <c r="F34" i="13"/>
  <c r="H34" i="13" s="1"/>
  <c r="O42" i="12"/>
  <c r="M42" i="12"/>
  <c r="D45" i="12"/>
  <c r="E62" i="16"/>
  <c r="F57" i="13"/>
  <c r="F70" i="17"/>
  <c r="E8" i="16"/>
  <c r="D13" i="12"/>
  <c r="E16" i="16"/>
  <c r="P7" i="16"/>
  <c r="P22" i="16"/>
  <c r="E78" i="16"/>
  <c r="F74" i="13"/>
  <c r="P41" i="16"/>
  <c r="E13" i="16"/>
  <c r="E9" i="16"/>
  <c r="O32" i="12"/>
  <c r="M32" i="12"/>
  <c r="F65" i="17"/>
  <c r="E37" i="16"/>
  <c r="F83" i="13"/>
  <c r="P18" i="16"/>
  <c r="D52" i="12"/>
  <c r="P16" i="16"/>
  <c r="D11" i="12"/>
  <c r="E54" i="16"/>
  <c r="F33" i="17"/>
  <c r="F76" i="17"/>
  <c r="E79" i="16"/>
  <c r="E48" i="16"/>
  <c r="E25" i="16"/>
  <c r="F44" i="17"/>
  <c r="D15" i="12"/>
  <c r="F30" i="13"/>
  <c r="H30" i="13" s="1"/>
  <c r="E61" i="16"/>
  <c r="F81" i="17"/>
  <c r="E6" i="16"/>
  <c r="F9" i="17"/>
  <c r="D78" i="12"/>
  <c r="M52" i="12"/>
  <c r="F74" i="17"/>
  <c r="O41" i="12"/>
  <c r="M41" i="12"/>
  <c r="M49" i="12"/>
  <c r="F53" i="17"/>
  <c r="F4" i="17"/>
  <c r="H4" i="17" s="1"/>
  <c r="D21" i="12"/>
  <c r="D59" i="12"/>
  <c r="F65" i="13"/>
  <c r="M72" i="12"/>
  <c r="D77" i="12"/>
  <c r="F52" i="17"/>
  <c r="D54" i="12"/>
  <c r="F33" i="13"/>
  <c r="H33" i="13" s="1"/>
  <c r="F76" i="13"/>
  <c r="D79" i="12"/>
  <c r="D25" i="12"/>
  <c r="F44" i="13"/>
  <c r="H44" i="13" s="1"/>
  <c r="F30" i="17"/>
  <c r="G5" i="17"/>
  <c r="F6" i="16"/>
  <c r="B49" i="15"/>
  <c r="H7" i="18" l="1"/>
  <c r="I6" i="18"/>
  <c r="J6" i="18"/>
  <c r="V3" i="18"/>
  <c r="V5" i="18" s="1"/>
  <c r="R79" i="17"/>
  <c r="H47" i="13"/>
  <c r="R65" i="17"/>
  <c r="Q42" i="16"/>
  <c r="R13" i="17"/>
  <c r="Q61" i="16"/>
  <c r="Q41" i="16"/>
  <c r="A48" i="5"/>
  <c r="B48" i="5" s="1"/>
  <c r="A48" i="17"/>
  <c r="B48" i="17" s="1"/>
  <c r="A48" i="12"/>
  <c r="B48" i="12" s="1"/>
  <c r="N48" i="12" s="1"/>
  <c r="O48" i="12" s="1"/>
  <c r="A48" i="13"/>
  <c r="B48" i="13" s="1"/>
  <c r="C48" i="13" s="1"/>
  <c r="D48" i="13" s="1"/>
  <c r="G48" i="13" s="1"/>
  <c r="H48" i="13" s="1"/>
  <c r="A48" i="16"/>
  <c r="B48" i="16" s="1"/>
  <c r="C48" i="16" s="1"/>
  <c r="O48" i="16" s="1"/>
  <c r="P48" i="16" s="1"/>
  <c r="Q16" i="16"/>
  <c r="Q7" i="16"/>
  <c r="Q10" i="16"/>
  <c r="Q40" i="16"/>
  <c r="Q6" i="16"/>
  <c r="Q79" i="16"/>
  <c r="Q4" i="16"/>
  <c r="C47" i="16"/>
  <c r="O47" i="16" s="1"/>
  <c r="P47" i="16" s="1"/>
  <c r="Q52" i="16"/>
  <c r="Q22" i="16"/>
  <c r="Q18" i="16"/>
  <c r="Q47" i="16"/>
  <c r="Q78" i="16"/>
  <c r="Q58" i="16"/>
  <c r="Q66" i="16"/>
  <c r="Q77" i="16"/>
  <c r="Q21" i="16"/>
  <c r="Q65" i="16"/>
  <c r="Q56" i="16"/>
  <c r="Q33" i="16"/>
  <c r="Q24" i="16"/>
  <c r="R20" i="17"/>
  <c r="Q19" i="16"/>
  <c r="Q63" i="16"/>
  <c r="Q59" i="16"/>
  <c r="Q84" i="16"/>
  <c r="Q44" i="16"/>
  <c r="Q36" i="16"/>
  <c r="R52" i="17"/>
  <c r="Q62" i="16"/>
  <c r="Q76" i="16"/>
  <c r="Q20" i="16"/>
  <c r="R77" i="17"/>
  <c r="Q15" i="16"/>
  <c r="Q50" i="16"/>
  <c r="Q23" i="16"/>
  <c r="Q43" i="16"/>
  <c r="Q71" i="16"/>
  <c r="Q35" i="16"/>
  <c r="I4" i="16"/>
  <c r="H6" i="16" s="1"/>
  <c r="R44" i="17"/>
  <c r="R6" i="17"/>
  <c r="Q37" i="16"/>
  <c r="Q68" i="16"/>
  <c r="Q80" i="16"/>
  <c r="R19" i="17"/>
  <c r="Q55" i="16"/>
  <c r="R57" i="17"/>
  <c r="R61" i="17"/>
  <c r="Q27" i="16"/>
  <c r="R53" i="17"/>
  <c r="Q29" i="16"/>
  <c r="R68" i="17"/>
  <c r="R76" i="17"/>
  <c r="Q11" i="16"/>
  <c r="R39" i="17"/>
  <c r="Q53" i="16"/>
  <c r="R51" i="17"/>
  <c r="Q17" i="16"/>
  <c r="Q9" i="16"/>
  <c r="Q51" i="16"/>
  <c r="Q12" i="16"/>
  <c r="Q5" i="16"/>
  <c r="Q3" i="16"/>
  <c r="Q69" i="16"/>
  <c r="Q73" i="16"/>
  <c r="Q67" i="16"/>
  <c r="Q25" i="16"/>
  <c r="R63" i="17"/>
  <c r="R14" i="17"/>
  <c r="R49" i="17"/>
  <c r="Q28" i="16"/>
  <c r="Q82" i="16"/>
  <c r="Q30" i="16"/>
  <c r="Q64" i="16"/>
  <c r="Q39" i="16"/>
  <c r="R55" i="17"/>
  <c r="R56" i="17"/>
  <c r="R21" i="17"/>
  <c r="Q54" i="16"/>
  <c r="Q83" i="16"/>
  <c r="Q14" i="16"/>
  <c r="Q57" i="16"/>
  <c r="Q31" i="16"/>
  <c r="H3" i="17"/>
  <c r="J4" i="17"/>
  <c r="I5" i="17" s="1"/>
  <c r="Q48" i="16"/>
  <c r="Q45" i="16"/>
  <c r="Q60" i="16"/>
  <c r="R29" i="17"/>
  <c r="R17" i="17"/>
  <c r="R69" i="17"/>
  <c r="R81" i="17"/>
  <c r="R23" i="17"/>
  <c r="R4" i="17"/>
  <c r="R31" i="17"/>
  <c r="R38" i="17"/>
  <c r="R72" i="17"/>
  <c r="R59" i="17"/>
  <c r="R48" i="17"/>
  <c r="R24" i="17"/>
  <c r="R27" i="17"/>
  <c r="R71" i="17"/>
  <c r="R9" i="17"/>
  <c r="R67" i="17"/>
  <c r="R45" i="17"/>
  <c r="R25" i="17"/>
  <c r="R26" i="17"/>
  <c r="R28" i="17"/>
  <c r="R18" i="17"/>
  <c r="R33" i="17"/>
  <c r="R37" i="17"/>
  <c r="R15" i="17"/>
  <c r="R3" i="17"/>
  <c r="R43" i="17"/>
  <c r="R64" i="17"/>
  <c r="R5" i="17"/>
  <c r="R32" i="17"/>
  <c r="R70" i="17"/>
  <c r="R73" i="17"/>
  <c r="R46" i="17"/>
  <c r="R66" i="17"/>
  <c r="R7" i="17"/>
  <c r="R58" i="17"/>
  <c r="R50" i="17"/>
  <c r="R41" i="17"/>
  <c r="R11" i="17"/>
  <c r="R40" i="17"/>
  <c r="R16" i="17"/>
  <c r="R80" i="17"/>
  <c r="R22" i="17"/>
  <c r="R34" i="17"/>
  <c r="R74" i="17"/>
  <c r="R8" i="17"/>
  <c r="R84" i="17"/>
  <c r="R60" i="17"/>
  <c r="R54" i="17"/>
  <c r="R10" i="17"/>
  <c r="R30" i="17"/>
  <c r="R35" i="17"/>
  <c r="Q72" i="16"/>
  <c r="R62" i="17"/>
  <c r="R12" i="17"/>
  <c r="Q13" i="16"/>
  <c r="Q70" i="16"/>
  <c r="Q32" i="16"/>
  <c r="Q75" i="16"/>
  <c r="Q81" i="16"/>
  <c r="Q49" i="16"/>
  <c r="R47" i="17"/>
  <c r="Q46" i="16"/>
  <c r="R78" i="17"/>
  <c r="Q8" i="16"/>
  <c r="R36" i="17"/>
  <c r="R42" i="17"/>
  <c r="R83" i="17"/>
  <c r="Q34" i="16"/>
  <c r="Q26" i="16"/>
  <c r="Q74" i="16"/>
  <c r="R82" i="17"/>
  <c r="G6" i="17"/>
  <c r="H5" i="17"/>
  <c r="F7" i="16"/>
  <c r="F8" i="16" s="1"/>
  <c r="G6" i="16"/>
  <c r="B50" i="15"/>
  <c r="H8" i="18" l="1"/>
  <c r="I7" i="18"/>
  <c r="J7" i="18"/>
  <c r="H8" i="16"/>
  <c r="A49" i="13"/>
  <c r="B49" i="13" s="1"/>
  <c r="C49" i="13" s="1"/>
  <c r="D49" i="13" s="1"/>
  <c r="G49" i="13" s="1"/>
  <c r="H49" i="13" s="1"/>
  <c r="A49" i="5"/>
  <c r="B49" i="5" s="1"/>
  <c r="A49" i="17"/>
  <c r="B49" i="17" s="1"/>
  <c r="C49" i="17" s="1"/>
  <c r="D49" i="17" s="1"/>
  <c r="P49" i="17" s="1"/>
  <c r="Q49" i="17" s="1"/>
  <c r="A49" i="12"/>
  <c r="B49" i="12" s="1"/>
  <c r="N49" i="12" s="1"/>
  <c r="O49" i="12" s="1"/>
  <c r="A49" i="16"/>
  <c r="B49" i="16" s="1"/>
  <c r="C48" i="17"/>
  <c r="D48" i="17" s="1"/>
  <c r="P48" i="17" s="1"/>
  <c r="Q48" i="17" s="1"/>
  <c r="H3" i="16"/>
  <c r="H5" i="16"/>
  <c r="H4" i="16"/>
  <c r="H7" i="16"/>
  <c r="S5" i="16"/>
  <c r="T5" i="17"/>
  <c r="I3" i="17"/>
  <c r="I4" i="17"/>
  <c r="G7" i="17"/>
  <c r="I6" i="17"/>
  <c r="H6" i="17"/>
  <c r="G7" i="16"/>
  <c r="F9" i="16"/>
  <c r="H9" i="16" s="1"/>
  <c r="G8" i="16"/>
  <c r="B51" i="15"/>
  <c r="H9" i="18" l="1"/>
  <c r="I8" i="18"/>
  <c r="J8" i="18"/>
  <c r="A50" i="13"/>
  <c r="B50" i="13" s="1"/>
  <c r="C50" i="13" s="1"/>
  <c r="D50" i="13" s="1"/>
  <c r="G50" i="13" s="1"/>
  <c r="H50" i="13" s="1"/>
  <c r="A50" i="17"/>
  <c r="B50" i="17" s="1"/>
  <c r="A50" i="5"/>
  <c r="B50" i="5" s="1"/>
  <c r="A50" i="16"/>
  <c r="B50" i="16" s="1"/>
  <c r="C50" i="16" s="1"/>
  <c r="O50" i="16" s="1"/>
  <c r="P50" i="16" s="1"/>
  <c r="A50" i="12"/>
  <c r="B50" i="12" s="1"/>
  <c r="N50" i="12" s="1"/>
  <c r="O50" i="12" s="1"/>
  <c r="C49" i="16"/>
  <c r="O49" i="16" s="1"/>
  <c r="P49" i="16" s="1"/>
  <c r="I7" i="17"/>
  <c r="H7" i="17"/>
  <c r="G8" i="17"/>
  <c r="F10" i="16"/>
  <c r="H10" i="16" s="1"/>
  <c r="G9" i="16"/>
  <c r="B52" i="15"/>
  <c r="H10" i="18" l="1"/>
  <c r="I9" i="18"/>
  <c r="J9" i="18"/>
  <c r="A51" i="12"/>
  <c r="B51" i="12" s="1"/>
  <c r="N51" i="12" s="1"/>
  <c r="O51" i="12" s="1"/>
  <c r="A51" i="17"/>
  <c r="B51" i="17" s="1"/>
  <c r="C51" i="17" s="1"/>
  <c r="D51" i="17" s="1"/>
  <c r="P51" i="17" s="1"/>
  <c r="Q51" i="17" s="1"/>
  <c r="A51" i="13"/>
  <c r="B51" i="13" s="1"/>
  <c r="C51" i="13" s="1"/>
  <c r="D51" i="13" s="1"/>
  <c r="G51" i="13" s="1"/>
  <c r="H51" i="13" s="1"/>
  <c r="A51" i="16"/>
  <c r="B51" i="16" s="1"/>
  <c r="A51" i="5"/>
  <c r="B51" i="5" s="1"/>
  <c r="C50" i="17"/>
  <c r="D50" i="17" s="1"/>
  <c r="P50" i="17" s="1"/>
  <c r="Q50" i="17" s="1"/>
  <c r="I8" i="17"/>
  <c r="G9" i="17"/>
  <c r="H8" i="17"/>
  <c r="F11" i="16"/>
  <c r="H11" i="16" s="1"/>
  <c r="G10" i="16"/>
  <c r="B53" i="15"/>
  <c r="H11" i="18" l="1"/>
  <c r="I10" i="18"/>
  <c r="J10" i="18"/>
  <c r="C51" i="16"/>
  <c r="O51" i="16" s="1"/>
  <c r="P51" i="16" s="1"/>
  <c r="A52" i="17"/>
  <c r="B52" i="17" s="1"/>
  <c r="A52" i="12"/>
  <c r="B52" i="12" s="1"/>
  <c r="N52" i="12" s="1"/>
  <c r="O52" i="12" s="1"/>
  <c r="A52" i="16"/>
  <c r="B52" i="16" s="1"/>
  <c r="C52" i="16" s="1"/>
  <c r="O52" i="16" s="1"/>
  <c r="P52" i="16" s="1"/>
  <c r="A52" i="13"/>
  <c r="B52" i="13" s="1"/>
  <c r="C52" i="13" s="1"/>
  <c r="D52" i="13" s="1"/>
  <c r="G52" i="13" s="1"/>
  <c r="H52" i="13" s="1"/>
  <c r="A52" i="5"/>
  <c r="B52" i="5" s="1"/>
  <c r="G10" i="17"/>
  <c r="I9" i="17"/>
  <c r="H9" i="17"/>
  <c r="F12" i="16"/>
  <c r="H12" i="16" s="1"/>
  <c r="G11" i="16"/>
  <c r="B54" i="15"/>
  <c r="H12" i="18" l="1"/>
  <c r="I11" i="18"/>
  <c r="J11" i="18"/>
  <c r="C52" i="17"/>
  <c r="D52" i="17" s="1"/>
  <c r="P52" i="17" s="1"/>
  <c r="Q52" i="17" s="1"/>
  <c r="A53" i="12"/>
  <c r="B53" i="12" s="1"/>
  <c r="N53" i="12" s="1"/>
  <c r="O53" i="12" s="1"/>
  <c r="A53" i="16"/>
  <c r="B53" i="16" s="1"/>
  <c r="C53" i="16" s="1"/>
  <c r="O53" i="16" s="1"/>
  <c r="P53" i="16" s="1"/>
  <c r="A53" i="17"/>
  <c r="B53" i="17" s="1"/>
  <c r="C53" i="17" s="1"/>
  <c r="D53" i="17" s="1"/>
  <c r="P53" i="17" s="1"/>
  <c r="Q53" i="17" s="1"/>
  <c r="A53" i="13"/>
  <c r="B53" i="13" s="1"/>
  <c r="C53" i="13" s="1"/>
  <c r="D53" i="13" s="1"/>
  <c r="G53" i="13" s="1"/>
  <c r="H53" i="13" s="1"/>
  <c r="A53" i="5"/>
  <c r="B53" i="5" s="1"/>
  <c r="I10" i="17"/>
  <c r="H10" i="17"/>
  <c r="G11" i="17"/>
  <c r="F13" i="16"/>
  <c r="H13" i="16" s="1"/>
  <c r="G12" i="16"/>
  <c r="B55" i="15"/>
  <c r="H13" i="18" l="1"/>
  <c r="I12" i="18"/>
  <c r="J12" i="18"/>
  <c r="A54" i="16"/>
  <c r="B54" i="16" s="1"/>
  <c r="C54" i="16" s="1"/>
  <c r="O54" i="16" s="1"/>
  <c r="P54" i="16" s="1"/>
  <c r="A54" i="12"/>
  <c r="B54" i="12" s="1"/>
  <c r="N54" i="12" s="1"/>
  <c r="O54" i="12" s="1"/>
  <c r="A54" i="13"/>
  <c r="B54" i="13" s="1"/>
  <c r="C54" i="13" s="1"/>
  <c r="D54" i="13" s="1"/>
  <c r="G54" i="13" s="1"/>
  <c r="H54" i="13" s="1"/>
  <c r="A54" i="17"/>
  <c r="B54" i="17" s="1"/>
  <c r="C54" i="17" s="1"/>
  <c r="D54" i="17" s="1"/>
  <c r="P54" i="17" s="1"/>
  <c r="Q54" i="17" s="1"/>
  <c r="A54" i="5"/>
  <c r="B54" i="5" s="1"/>
  <c r="G12" i="17"/>
  <c r="I11" i="17"/>
  <c r="H11" i="17"/>
  <c r="G13" i="16"/>
  <c r="F14" i="16"/>
  <c r="H14" i="16" s="1"/>
  <c r="B56" i="15"/>
  <c r="H14" i="18" l="1"/>
  <c r="I13" i="18"/>
  <c r="J13" i="18"/>
  <c r="A55" i="16"/>
  <c r="B55" i="16" s="1"/>
  <c r="C55" i="16" s="1"/>
  <c r="O55" i="16" s="1"/>
  <c r="P55" i="16" s="1"/>
  <c r="A55" i="5"/>
  <c r="B55" i="5" s="1"/>
  <c r="A55" i="12"/>
  <c r="B55" i="12" s="1"/>
  <c r="N55" i="12" s="1"/>
  <c r="O55" i="12" s="1"/>
  <c r="A55" i="17"/>
  <c r="B55" i="17" s="1"/>
  <c r="C55" i="17" s="1"/>
  <c r="D55" i="17" s="1"/>
  <c r="P55" i="17" s="1"/>
  <c r="Q55" i="17" s="1"/>
  <c r="A55" i="13"/>
  <c r="B55" i="13" s="1"/>
  <c r="C55" i="13" s="1"/>
  <c r="D55" i="13" s="1"/>
  <c r="G55" i="13" s="1"/>
  <c r="H55" i="13" s="1"/>
  <c r="G13" i="17"/>
  <c r="I12" i="17"/>
  <c r="H12" i="17"/>
  <c r="F15" i="16"/>
  <c r="H15" i="16" s="1"/>
  <c r="G14" i="16"/>
  <c r="B57" i="15"/>
  <c r="H15" i="18" l="1"/>
  <c r="J14" i="18"/>
  <c r="I14" i="18"/>
  <c r="A56" i="5"/>
  <c r="B56" i="5" s="1"/>
  <c r="A56" i="17"/>
  <c r="B56" i="17" s="1"/>
  <c r="C56" i="17" s="1"/>
  <c r="D56" i="17" s="1"/>
  <c r="P56" i="17" s="1"/>
  <c r="Q56" i="17" s="1"/>
  <c r="A56" i="12"/>
  <c r="B56" i="12" s="1"/>
  <c r="N56" i="12" s="1"/>
  <c r="O56" i="12" s="1"/>
  <c r="A56" i="13"/>
  <c r="B56" i="13" s="1"/>
  <c r="C56" i="13" s="1"/>
  <c r="D56" i="13" s="1"/>
  <c r="G56" i="13" s="1"/>
  <c r="H56" i="13" s="1"/>
  <c r="A56" i="16"/>
  <c r="B56" i="16" s="1"/>
  <c r="C56" i="16" s="1"/>
  <c r="O56" i="16" s="1"/>
  <c r="P56" i="16" s="1"/>
  <c r="I13" i="17"/>
  <c r="G14" i="17"/>
  <c r="H13" i="17"/>
  <c r="F16" i="16"/>
  <c r="H16" i="16" s="1"/>
  <c r="G15" i="16"/>
  <c r="B58" i="15"/>
  <c r="H16" i="18" l="1"/>
  <c r="I15" i="18"/>
  <c r="J15" i="18"/>
  <c r="A57" i="13"/>
  <c r="B57" i="13" s="1"/>
  <c r="C57" i="13" s="1"/>
  <c r="D57" i="13" s="1"/>
  <c r="G57" i="13" s="1"/>
  <c r="H57" i="13" s="1"/>
  <c r="A57" i="5"/>
  <c r="B57" i="5" s="1"/>
  <c r="A57" i="17"/>
  <c r="B57" i="17" s="1"/>
  <c r="C57" i="17" s="1"/>
  <c r="D57" i="17" s="1"/>
  <c r="P57" i="17" s="1"/>
  <c r="Q57" i="17" s="1"/>
  <c r="A57" i="12"/>
  <c r="B57" i="12" s="1"/>
  <c r="N57" i="12" s="1"/>
  <c r="O57" i="12" s="1"/>
  <c r="A57" i="16"/>
  <c r="B57" i="16" s="1"/>
  <c r="C57" i="16" s="1"/>
  <c r="O57" i="16" s="1"/>
  <c r="P57" i="16" s="1"/>
  <c r="G15" i="17"/>
  <c r="I14" i="17"/>
  <c r="H14" i="17"/>
  <c r="F17" i="16"/>
  <c r="H17" i="16" s="1"/>
  <c r="G16" i="16"/>
  <c r="B59" i="15"/>
  <c r="H17" i="18" l="1"/>
  <c r="I16" i="18"/>
  <c r="J16" i="18"/>
  <c r="A58" i="13"/>
  <c r="B58" i="13" s="1"/>
  <c r="C58" i="13" s="1"/>
  <c r="D58" i="13" s="1"/>
  <c r="G58" i="13" s="1"/>
  <c r="H58" i="13" s="1"/>
  <c r="A58" i="17"/>
  <c r="B58" i="17" s="1"/>
  <c r="C58" i="17" s="1"/>
  <c r="D58" i="17" s="1"/>
  <c r="P58" i="17" s="1"/>
  <c r="Q58" i="17" s="1"/>
  <c r="A58" i="5"/>
  <c r="B58" i="5" s="1"/>
  <c r="A58" i="16"/>
  <c r="B58" i="16" s="1"/>
  <c r="C58" i="16" s="1"/>
  <c r="O58" i="16" s="1"/>
  <c r="P58" i="16" s="1"/>
  <c r="A58" i="12"/>
  <c r="B58" i="12" s="1"/>
  <c r="N58" i="12" s="1"/>
  <c r="O58" i="12" s="1"/>
  <c r="G16" i="17"/>
  <c r="I15" i="17"/>
  <c r="H15" i="17"/>
  <c r="F18" i="16"/>
  <c r="H18" i="16" s="1"/>
  <c r="G17" i="16"/>
  <c r="B60" i="15"/>
  <c r="H18" i="18" l="1"/>
  <c r="I17" i="18"/>
  <c r="J17" i="18"/>
  <c r="A59" i="17"/>
  <c r="B59" i="17" s="1"/>
  <c r="C59" i="17" s="1"/>
  <c r="D59" i="17" s="1"/>
  <c r="P59" i="17" s="1"/>
  <c r="Q59" i="17" s="1"/>
  <c r="A59" i="13"/>
  <c r="B59" i="13" s="1"/>
  <c r="C59" i="13" s="1"/>
  <c r="D59" i="13" s="1"/>
  <c r="G59" i="13" s="1"/>
  <c r="H59" i="13" s="1"/>
  <c r="A59" i="16"/>
  <c r="B59" i="16" s="1"/>
  <c r="C59" i="16" s="1"/>
  <c r="O59" i="16" s="1"/>
  <c r="P59" i="16" s="1"/>
  <c r="A59" i="5"/>
  <c r="B59" i="5" s="1"/>
  <c r="A59" i="12"/>
  <c r="B59" i="12" s="1"/>
  <c r="N59" i="12" s="1"/>
  <c r="O59" i="12" s="1"/>
  <c r="I16" i="17"/>
  <c r="G17" i="17"/>
  <c r="H16" i="17"/>
  <c r="F19" i="16"/>
  <c r="H19" i="16" s="1"/>
  <c r="G18" i="16"/>
  <c r="B61" i="15"/>
  <c r="H19" i="18" l="1"/>
  <c r="I18" i="18"/>
  <c r="J18" i="18"/>
  <c r="A60" i="17"/>
  <c r="B60" i="17" s="1"/>
  <c r="C60" i="17" s="1"/>
  <c r="D60" i="17" s="1"/>
  <c r="P60" i="17" s="1"/>
  <c r="Q60" i="17" s="1"/>
  <c r="A60" i="12"/>
  <c r="B60" i="12" s="1"/>
  <c r="N60" i="12" s="1"/>
  <c r="O60" i="12" s="1"/>
  <c r="A60" i="16"/>
  <c r="B60" i="16" s="1"/>
  <c r="C60" i="16" s="1"/>
  <c r="O60" i="16" s="1"/>
  <c r="P60" i="16" s="1"/>
  <c r="A60" i="13"/>
  <c r="B60" i="13" s="1"/>
  <c r="C60" i="13" s="1"/>
  <c r="D60" i="13" s="1"/>
  <c r="G60" i="13" s="1"/>
  <c r="H60" i="13" s="1"/>
  <c r="A60" i="5"/>
  <c r="B60" i="5" s="1"/>
  <c r="G18" i="17"/>
  <c r="I17" i="17"/>
  <c r="H17" i="17"/>
  <c r="F20" i="16"/>
  <c r="H20" i="16" s="1"/>
  <c r="G19" i="16"/>
  <c r="B62" i="15"/>
  <c r="H20" i="18" l="1"/>
  <c r="I19" i="18"/>
  <c r="J19" i="18"/>
  <c r="A61" i="12"/>
  <c r="B61" i="12" s="1"/>
  <c r="N61" i="12" s="1"/>
  <c r="O61" i="12" s="1"/>
  <c r="A61" i="16"/>
  <c r="B61" i="16" s="1"/>
  <c r="C61" i="16" s="1"/>
  <c r="O61" i="16" s="1"/>
  <c r="P61" i="16" s="1"/>
  <c r="A61" i="17"/>
  <c r="B61" i="17" s="1"/>
  <c r="C61" i="17" s="1"/>
  <c r="D61" i="17" s="1"/>
  <c r="P61" i="17" s="1"/>
  <c r="Q61" i="17" s="1"/>
  <c r="A61" i="13"/>
  <c r="B61" i="13" s="1"/>
  <c r="C61" i="13" s="1"/>
  <c r="D61" i="13" s="1"/>
  <c r="G61" i="13" s="1"/>
  <c r="H61" i="13" s="1"/>
  <c r="A61" i="5"/>
  <c r="B61" i="5" s="1"/>
  <c r="I18" i="17"/>
  <c r="G19" i="17"/>
  <c r="H18" i="17"/>
  <c r="F21" i="16"/>
  <c r="H21" i="16" s="1"/>
  <c r="G20" i="16"/>
  <c r="B63" i="15"/>
  <c r="H21" i="18" l="1"/>
  <c r="I20" i="18"/>
  <c r="J20" i="18"/>
  <c r="A62" i="16"/>
  <c r="B62" i="16" s="1"/>
  <c r="C62" i="16" s="1"/>
  <c r="O62" i="16" s="1"/>
  <c r="P62" i="16" s="1"/>
  <c r="A62" i="12"/>
  <c r="B62" i="12" s="1"/>
  <c r="N62" i="12" s="1"/>
  <c r="O62" i="12" s="1"/>
  <c r="A62" i="13"/>
  <c r="B62" i="13" s="1"/>
  <c r="C62" i="13" s="1"/>
  <c r="D62" i="13" s="1"/>
  <c r="G62" i="13" s="1"/>
  <c r="H62" i="13" s="1"/>
  <c r="A62" i="17"/>
  <c r="B62" i="17" s="1"/>
  <c r="C62" i="17" s="1"/>
  <c r="D62" i="17" s="1"/>
  <c r="P62" i="17" s="1"/>
  <c r="Q62" i="17" s="1"/>
  <c r="A62" i="5"/>
  <c r="B62" i="5" s="1"/>
  <c r="G20" i="17"/>
  <c r="I19" i="17"/>
  <c r="H19" i="17"/>
  <c r="F22" i="16"/>
  <c r="H22" i="16" s="1"/>
  <c r="G21" i="16"/>
  <c r="B64" i="15"/>
  <c r="H22" i="18" l="1"/>
  <c r="I21" i="18"/>
  <c r="J21" i="18"/>
  <c r="A63" i="16"/>
  <c r="B63" i="16" s="1"/>
  <c r="C63" i="16" s="1"/>
  <c r="O63" i="16" s="1"/>
  <c r="P63" i="16" s="1"/>
  <c r="A63" i="12"/>
  <c r="B63" i="12" s="1"/>
  <c r="N63" i="12" s="1"/>
  <c r="O63" i="12" s="1"/>
  <c r="A63" i="17"/>
  <c r="B63" i="17" s="1"/>
  <c r="C63" i="17" s="1"/>
  <c r="D63" i="17" s="1"/>
  <c r="P63" i="17" s="1"/>
  <c r="Q63" i="17" s="1"/>
  <c r="A63" i="13"/>
  <c r="B63" i="13" s="1"/>
  <c r="C63" i="13" s="1"/>
  <c r="D63" i="13" s="1"/>
  <c r="G63" i="13" s="1"/>
  <c r="H63" i="13" s="1"/>
  <c r="A63" i="5"/>
  <c r="B63" i="5" s="1"/>
  <c r="G21" i="17"/>
  <c r="I20" i="17"/>
  <c r="H20" i="17"/>
  <c r="F23" i="16"/>
  <c r="H23" i="16" s="1"/>
  <c r="G22" i="16"/>
  <c r="B65" i="15"/>
  <c r="H23" i="18" l="1"/>
  <c r="I22" i="18"/>
  <c r="J22" i="18"/>
  <c r="A64" i="5"/>
  <c r="B64" i="5" s="1"/>
  <c r="A64" i="13"/>
  <c r="B64" i="13" s="1"/>
  <c r="C64" i="13" s="1"/>
  <c r="D64" i="13" s="1"/>
  <c r="G64" i="13" s="1"/>
  <c r="H64" i="13" s="1"/>
  <c r="A64" i="17"/>
  <c r="B64" i="17" s="1"/>
  <c r="C64" i="17" s="1"/>
  <c r="D64" i="17" s="1"/>
  <c r="P64" i="17" s="1"/>
  <c r="Q64" i="17" s="1"/>
  <c r="A64" i="12"/>
  <c r="B64" i="12" s="1"/>
  <c r="N64" i="12" s="1"/>
  <c r="O64" i="12" s="1"/>
  <c r="A64" i="16"/>
  <c r="B64" i="16" s="1"/>
  <c r="C64" i="16" s="1"/>
  <c r="O64" i="16" s="1"/>
  <c r="P64" i="16" s="1"/>
  <c r="G22" i="17"/>
  <c r="I21" i="17"/>
  <c r="H21" i="17"/>
  <c r="F24" i="16"/>
  <c r="H24" i="16" s="1"/>
  <c r="G23" i="16"/>
  <c r="B66" i="15"/>
  <c r="H24" i="18" l="1"/>
  <c r="I23" i="18"/>
  <c r="J23" i="18"/>
  <c r="A65" i="13"/>
  <c r="B65" i="13" s="1"/>
  <c r="C65" i="13" s="1"/>
  <c r="D65" i="13" s="1"/>
  <c r="G65" i="13" s="1"/>
  <c r="H65" i="13" s="1"/>
  <c r="A65" i="5"/>
  <c r="B65" i="5" s="1"/>
  <c r="A65" i="17"/>
  <c r="B65" i="17" s="1"/>
  <c r="C65" i="17" s="1"/>
  <c r="D65" i="17" s="1"/>
  <c r="P65" i="17" s="1"/>
  <c r="Q65" i="17" s="1"/>
  <c r="A65" i="12"/>
  <c r="B65" i="12" s="1"/>
  <c r="N65" i="12" s="1"/>
  <c r="O65" i="12" s="1"/>
  <c r="A65" i="16"/>
  <c r="B65" i="16" s="1"/>
  <c r="C65" i="16" s="1"/>
  <c r="O65" i="16" s="1"/>
  <c r="P65" i="16" s="1"/>
  <c r="G23" i="17"/>
  <c r="I22" i="17"/>
  <c r="H22" i="17"/>
  <c r="F25" i="16"/>
  <c r="H25" i="16" s="1"/>
  <c r="G24" i="16"/>
  <c r="B67" i="15"/>
  <c r="H25" i="18" l="1"/>
  <c r="I24" i="18"/>
  <c r="J24" i="18"/>
  <c r="A66" i="13"/>
  <c r="B66" i="13" s="1"/>
  <c r="C66" i="13" s="1"/>
  <c r="D66" i="13" s="1"/>
  <c r="G66" i="13" s="1"/>
  <c r="H66" i="13" s="1"/>
  <c r="A66" i="17"/>
  <c r="B66" i="17" s="1"/>
  <c r="C66" i="17" s="1"/>
  <c r="D66" i="17" s="1"/>
  <c r="P66" i="17" s="1"/>
  <c r="Q66" i="17" s="1"/>
  <c r="A66" i="5"/>
  <c r="B66" i="5" s="1"/>
  <c r="A66" i="16"/>
  <c r="B66" i="16" s="1"/>
  <c r="C66" i="16" s="1"/>
  <c r="O66" i="16" s="1"/>
  <c r="P66" i="16" s="1"/>
  <c r="A66" i="12"/>
  <c r="B66" i="12" s="1"/>
  <c r="N66" i="12" s="1"/>
  <c r="O66" i="12" s="1"/>
  <c r="I23" i="17"/>
  <c r="G24" i="17"/>
  <c r="H23" i="17"/>
  <c r="F26" i="16"/>
  <c r="H26" i="16" s="1"/>
  <c r="G25" i="16"/>
  <c r="B68" i="15"/>
  <c r="H26" i="18" l="1"/>
  <c r="J25" i="18"/>
  <c r="I25" i="18"/>
  <c r="A67" i="17"/>
  <c r="B67" i="17" s="1"/>
  <c r="C67" i="17" s="1"/>
  <c r="D67" i="17" s="1"/>
  <c r="P67" i="17" s="1"/>
  <c r="Q67" i="17" s="1"/>
  <c r="A67" i="13"/>
  <c r="B67" i="13" s="1"/>
  <c r="C67" i="13" s="1"/>
  <c r="D67" i="13" s="1"/>
  <c r="G67" i="13" s="1"/>
  <c r="H67" i="13" s="1"/>
  <c r="A67" i="16"/>
  <c r="B67" i="16" s="1"/>
  <c r="C67" i="16" s="1"/>
  <c r="O67" i="16" s="1"/>
  <c r="P67" i="16" s="1"/>
  <c r="A67" i="5"/>
  <c r="B67" i="5" s="1"/>
  <c r="A67" i="12"/>
  <c r="B67" i="12" s="1"/>
  <c r="N67" i="12" s="1"/>
  <c r="O67" i="12" s="1"/>
  <c r="G25" i="17"/>
  <c r="I24" i="17"/>
  <c r="H24" i="17"/>
  <c r="F27" i="16"/>
  <c r="H27" i="16" s="1"/>
  <c r="G26" i="16"/>
  <c r="B69" i="15"/>
  <c r="H27" i="18" l="1"/>
  <c r="I26" i="18"/>
  <c r="J26" i="18"/>
  <c r="A68" i="17"/>
  <c r="B68" i="17" s="1"/>
  <c r="C68" i="17" s="1"/>
  <c r="D68" i="17" s="1"/>
  <c r="P68" i="17" s="1"/>
  <c r="Q68" i="17" s="1"/>
  <c r="A68" i="12"/>
  <c r="B68" i="12" s="1"/>
  <c r="N68" i="12" s="1"/>
  <c r="O68" i="12" s="1"/>
  <c r="A68" i="16"/>
  <c r="B68" i="16" s="1"/>
  <c r="C68" i="16" s="1"/>
  <c r="O68" i="16" s="1"/>
  <c r="P68" i="16" s="1"/>
  <c r="A68" i="13"/>
  <c r="B68" i="13" s="1"/>
  <c r="C68" i="13" s="1"/>
  <c r="D68" i="13" s="1"/>
  <c r="G68" i="13" s="1"/>
  <c r="H68" i="13" s="1"/>
  <c r="A68" i="5"/>
  <c r="B68" i="5" s="1"/>
  <c r="I25" i="17"/>
  <c r="G26" i="17"/>
  <c r="H25" i="17"/>
  <c r="F28" i="16"/>
  <c r="H28" i="16" s="1"/>
  <c r="G27" i="16"/>
  <c r="B70" i="15"/>
  <c r="H28" i="18" l="1"/>
  <c r="I27" i="18"/>
  <c r="J27" i="18"/>
  <c r="A69" i="12"/>
  <c r="B69" i="12" s="1"/>
  <c r="N69" i="12" s="1"/>
  <c r="O69" i="12" s="1"/>
  <c r="A69" i="16"/>
  <c r="B69" i="16" s="1"/>
  <c r="C69" i="16" s="1"/>
  <c r="O69" i="16" s="1"/>
  <c r="P69" i="16" s="1"/>
  <c r="A69" i="13"/>
  <c r="B69" i="13" s="1"/>
  <c r="C69" i="13" s="1"/>
  <c r="D69" i="13" s="1"/>
  <c r="G69" i="13" s="1"/>
  <c r="H69" i="13" s="1"/>
  <c r="A69" i="5"/>
  <c r="B69" i="5" s="1"/>
  <c r="A69" i="17"/>
  <c r="B69" i="17" s="1"/>
  <c r="C69" i="17" s="1"/>
  <c r="D69" i="17" s="1"/>
  <c r="P69" i="17" s="1"/>
  <c r="Q69" i="17" s="1"/>
  <c r="I26" i="17"/>
  <c r="G27" i="17"/>
  <c r="H26" i="17"/>
  <c r="F29" i="16"/>
  <c r="H29" i="16" s="1"/>
  <c r="G28" i="16"/>
  <c r="B71" i="15"/>
  <c r="H29" i="18" l="1"/>
  <c r="J28" i="18"/>
  <c r="I28" i="18"/>
  <c r="A70" i="16"/>
  <c r="B70" i="16" s="1"/>
  <c r="C70" i="16" s="1"/>
  <c r="O70" i="16" s="1"/>
  <c r="P70" i="16" s="1"/>
  <c r="A70" i="12"/>
  <c r="B70" i="12" s="1"/>
  <c r="N70" i="12" s="1"/>
  <c r="O70" i="12" s="1"/>
  <c r="A70" i="13"/>
  <c r="B70" i="13" s="1"/>
  <c r="C70" i="13" s="1"/>
  <c r="D70" i="13" s="1"/>
  <c r="G70" i="13" s="1"/>
  <c r="H70" i="13" s="1"/>
  <c r="A70" i="17"/>
  <c r="B70" i="17" s="1"/>
  <c r="C70" i="17" s="1"/>
  <c r="D70" i="17" s="1"/>
  <c r="P70" i="17" s="1"/>
  <c r="Q70" i="17" s="1"/>
  <c r="A70" i="5"/>
  <c r="B70" i="5" s="1"/>
  <c r="G28" i="17"/>
  <c r="I27" i="17"/>
  <c r="H27" i="17"/>
  <c r="F30" i="16"/>
  <c r="H30" i="16" s="1"/>
  <c r="G29" i="16"/>
  <c r="B72" i="15"/>
  <c r="H30" i="18" l="1"/>
  <c r="I29" i="18"/>
  <c r="J29" i="18"/>
  <c r="A71" i="5"/>
  <c r="B71" i="5" s="1"/>
  <c r="A71" i="12"/>
  <c r="B71" i="12" s="1"/>
  <c r="N71" i="12" s="1"/>
  <c r="O71" i="12" s="1"/>
  <c r="A71" i="16"/>
  <c r="B71" i="16" s="1"/>
  <c r="C71" i="16" s="1"/>
  <c r="O71" i="16" s="1"/>
  <c r="P71" i="16" s="1"/>
  <c r="A71" i="17"/>
  <c r="B71" i="17" s="1"/>
  <c r="C71" i="17" s="1"/>
  <c r="D71" i="17" s="1"/>
  <c r="P71" i="17" s="1"/>
  <c r="Q71" i="17" s="1"/>
  <c r="A71" i="13"/>
  <c r="B71" i="13" s="1"/>
  <c r="C71" i="13" s="1"/>
  <c r="D71" i="13" s="1"/>
  <c r="G71" i="13" s="1"/>
  <c r="H71" i="13" s="1"/>
  <c r="I28" i="17"/>
  <c r="G29" i="17"/>
  <c r="H28" i="17"/>
  <c r="F31" i="16"/>
  <c r="H31" i="16" s="1"/>
  <c r="G30" i="16"/>
  <c r="B73" i="15"/>
  <c r="H31" i="18" l="1"/>
  <c r="J30" i="18"/>
  <c r="I30" i="18"/>
  <c r="A72" i="13"/>
  <c r="B72" i="13" s="1"/>
  <c r="C72" i="13" s="1"/>
  <c r="D72" i="13" s="1"/>
  <c r="G72" i="13" s="1"/>
  <c r="H72" i="13" s="1"/>
  <c r="A72" i="17"/>
  <c r="B72" i="17" s="1"/>
  <c r="C72" i="17" s="1"/>
  <c r="D72" i="17" s="1"/>
  <c r="P72" i="17" s="1"/>
  <c r="Q72" i="17" s="1"/>
  <c r="A72" i="12"/>
  <c r="B72" i="12" s="1"/>
  <c r="N72" i="12" s="1"/>
  <c r="O72" i="12" s="1"/>
  <c r="A72" i="16"/>
  <c r="B72" i="16" s="1"/>
  <c r="C72" i="16" s="1"/>
  <c r="O72" i="16" s="1"/>
  <c r="P72" i="16" s="1"/>
  <c r="G30" i="17"/>
  <c r="I29" i="17"/>
  <c r="H29" i="17"/>
  <c r="F32" i="16"/>
  <c r="H32" i="16" s="1"/>
  <c r="G31" i="16"/>
  <c r="B74" i="15"/>
  <c r="H32" i="18" l="1"/>
  <c r="I31" i="18"/>
  <c r="J31" i="18"/>
  <c r="A73" i="13"/>
  <c r="B73" i="13" s="1"/>
  <c r="C73" i="13" s="1"/>
  <c r="D73" i="13" s="1"/>
  <c r="G73" i="13" s="1"/>
  <c r="H73" i="13" s="1"/>
  <c r="A73" i="17"/>
  <c r="B73" i="17" s="1"/>
  <c r="C73" i="17" s="1"/>
  <c r="D73" i="17" s="1"/>
  <c r="P73" i="17" s="1"/>
  <c r="Q73" i="17" s="1"/>
  <c r="A73" i="12"/>
  <c r="B73" i="12" s="1"/>
  <c r="N73" i="12" s="1"/>
  <c r="O73" i="12" s="1"/>
  <c r="A73" i="16"/>
  <c r="B73" i="16" s="1"/>
  <c r="C73" i="16" s="1"/>
  <c r="O73" i="16" s="1"/>
  <c r="P73" i="16" s="1"/>
  <c r="G31" i="17"/>
  <c r="I30" i="17"/>
  <c r="H30" i="17"/>
  <c r="F33" i="16"/>
  <c r="H33" i="16" s="1"/>
  <c r="G32" i="16"/>
  <c r="B75" i="15"/>
  <c r="H33" i="18" l="1"/>
  <c r="J32" i="18"/>
  <c r="I32" i="18"/>
  <c r="A74" i="13"/>
  <c r="B74" i="13" s="1"/>
  <c r="C74" i="13" s="1"/>
  <c r="D74" i="13" s="1"/>
  <c r="G74" i="13" s="1"/>
  <c r="H74" i="13" s="1"/>
  <c r="A74" i="17"/>
  <c r="B74" i="17" s="1"/>
  <c r="C74" i="17" s="1"/>
  <c r="D74" i="17" s="1"/>
  <c r="P74" i="17" s="1"/>
  <c r="Q74" i="17" s="1"/>
  <c r="A74" i="16"/>
  <c r="B74" i="16" s="1"/>
  <c r="C74" i="16" s="1"/>
  <c r="O74" i="16" s="1"/>
  <c r="P74" i="16" s="1"/>
  <c r="A74" i="12"/>
  <c r="B74" i="12" s="1"/>
  <c r="N74" i="12" s="1"/>
  <c r="O74" i="12" s="1"/>
  <c r="I31" i="17"/>
  <c r="G32" i="17"/>
  <c r="H31" i="17"/>
  <c r="F34" i="16"/>
  <c r="H34" i="16" s="1"/>
  <c r="G33" i="16"/>
  <c r="B76" i="15"/>
  <c r="H34" i="18" l="1"/>
  <c r="I33" i="18"/>
  <c r="J33" i="18"/>
  <c r="A75" i="17"/>
  <c r="B75" i="17" s="1"/>
  <c r="C75" i="17" s="1"/>
  <c r="D75" i="17" s="1"/>
  <c r="P75" i="17" s="1"/>
  <c r="Q75" i="17" s="1"/>
  <c r="A75" i="13"/>
  <c r="B75" i="13" s="1"/>
  <c r="C75" i="13" s="1"/>
  <c r="D75" i="13" s="1"/>
  <c r="G75" i="13" s="1"/>
  <c r="H75" i="13" s="1"/>
  <c r="A75" i="16"/>
  <c r="B75" i="16" s="1"/>
  <c r="C75" i="16" s="1"/>
  <c r="O75" i="16" s="1"/>
  <c r="P75" i="16" s="1"/>
  <c r="A75" i="12"/>
  <c r="B75" i="12" s="1"/>
  <c r="N75" i="12" s="1"/>
  <c r="O75" i="12" s="1"/>
  <c r="G33" i="17"/>
  <c r="I32" i="17"/>
  <c r="H32" i="17"/>
  <c r="F35" i="16"/>
  <c r="H35" i="16" s="1"/>
  <c r="G34" i="16"/>
  <c r="B77" i="15"/>
  <c r="H35" i="18" l="1"/>
  <c r="J34" i="18"/>
  <c r="I34" i="18"/>
  <c r="A76" i="17"/>
  <c r="B76" i="17" s="1"/>
  <c r="C76" i="17" s="1"/>
  <c r="D76" i="17" s="1"/>
  <c r="P76" i="17" s="1"/>
  <c r="Q76" i="17" s="1"/>
  <c r="A76" i="12"/>
  <c r="B76" i="12" s="1"/>
  <c r="N76" i="12" s="1"/>
  <c r="O76" i="12" s="1"/>
  <c r="A76" i="16"/>
  <c r="B76" i="16" s="1"/>
  <c r="C76" i="16" s="1"/>
  <c r="O76" i="16" s="1"/>
  <c r="P76" i="16" s="1"/>
  <c r="A76" i="13"/>
  <c r="B76" i="13" s="1"/>
  <c r="C76" i="13" s="1"/>
  <c r="D76" i="13" s="1"/>
  <c r="G76" i="13" s="1"/>
  <c r="H76" i="13" s="1"/>
  <c r="G34" i="17"/>
  <c r="I33" i="17"/>
  <c r="H33" i="17"/>
  <c r="F36" i="16"/>
  <c r="H36" i="16" s="1"/>
  <c r="G35" i="16"/>
  <c r="B78" i="15"/>
  <c r="H36" i="18" l="1"/>
  <c r="J35" i="18"/>
  <c r="I35" i="18"/>
  <c r="A77" i="12"/>
  <c r="B77" i="12" s="1"/>
  <c r="N77" i="12" s="1"/>
  <c r="O77" i="12" s="1"/>
  <c r="A77" i="16"/>
  <c r="B77" i="16" s="1"/>
  <c r="C77" i="16" s="1"/>
  <c r="O77" i="16" s="1"/>
  <c r="P77" i="16" s="1"/>
  <c r="A77" i="13"/>
  <c r="B77" i="13" s="1"/>
  <c r="C77" i="13" s="1"/>
  <c r="D77" i="13" s="1"/>
  <c r="G77" i="13" s="1"/>
  <c r="H77" i="13" s="1"/>
  <c r="A77" i="17"/>
  <c r="B77" i="17" s="1"/>
  <c r="C77" i="17" s="1"/>
  <c r="D77" i="17" s="1"/>
  <c r="P77" i="17" s="1"/>
  <c r="Q77" i="17" s="1"/>
  <c r="G35" i="17"/>
  <c r="I34" i="17"/>
  <c r="H34" i="17"/>
  <c r="F37" i="16"/>
  <c r="H37" i="16" s="1"/>
  <c r="G36" i="16"/>
  <c r="B79" i="15"/>
  <c r="H37" i="18" l="1"/>
  <c r="J36" i="18"/>
  <c r="I36" i="18"/>
  <c r="A78" i="16"/>
  <c r="B78" i="16" s="1"/>
  <c r="C78" i="16" s="1"/>
  <c r="O78" i="16" s="1"/>
  <c r="P78" i="16" s="1"/>
  <c r="A78" i="12"/>
  <c r="B78" i="12" s="1"/>
  <c r="N78" i="12" s="1"/>
  <c r="O78" i="12" s="1"/>
  <c r="A78" i="13"/>
  <c r="B78" i="13" s="1"/>
  <c r="C78" i="13" s="1"/>
  <c r="D78" i="13" s="1"/>
  <c r="G78" i="13" s="1"/>
  <c r="H78" i="13" s="1"/>
  <c r="A78" i="17"/>
  <c r="B78" i="17" s="1"/>
  <c r="C78" i="17" s="1"/>
  <c r="D78" i="17" s="1"/>
  <c r="P78" i="17" s="1"/>
  <c r="Q78" i="17" s="1"/>
  <c r="G36" i="17"/>
  <c r="I35" i="17"/>
  <c r="H35" i="17"/>
  <c r="F38" i="16"/>
  <c r="H38" i="16" s="1"/>
  <c r="G37" i="16"/>
  <c r="B80" i="15"/>
  <c r="H38" i="18" l="1"/>
  <c r="I37" i="18"/>
  <c r="J37" i="18"/>
  <c r="A79" i="12"/>
  <c r="B79" i="12" s="1"/>
  <c r="N79" i="12" s="1"/>
  <c r="O79" i="12" s="1"/>
  <c r="A79" i="17"/>
  <c r="B79" i="17" s="1"/>
  <c r="C79" i="17" s="1"/>
  <c r="D79" i="17" s="1"/>
  <c r="P79" i="17" s="1"/>
  <c r="Q79" i="17" s="1"/>
  <c r="A79" i="16"/>
  <c r="B79" i="16" s="1"/>
  <c r="C79" i="16" s="1"/>
  <c r="O79" i="16" s="1"/>
  <c r="P79" i="16" s="1"/>
  <c r="A79" i="13"/>
  <c r="B79" i="13" s="1"/>
  <c r="C79" i="13" s="1"/>
  <c r="D79" i="13" s="1"/>
  <c r="G79" i="13" s="1"/>
  <c r="H79" i="13" s="1"/>
  <c r="G37" i="17"/>
  <c r="I36" i="17"/>
  <c r="H36" i="17"/>
  <c r="F39" i="16"/>
  <c r="H39" i="16" s="1"/>
  <c r="G38" i="16"/>
  <c r="B81" i="15"/>
  <c r="H39" i="18" l="1"/>
  <c r="I38" i="18"/>
  <c r="J38" i="18"/>
  <c r="A80" i="13"/>
  <c r="B80" i="13" s="1"/>
  <c r="C80" i="13" s="1"/>
  <c r="D80" i="13" s="1"/>
  <c r="G80" i="13" s="1"/>
  <c r="H80" i="13" s="1"/>
  <c r="A80" i="17"/>
  <c r="B80" i="17" s="1"/>
  <c r="C80" i="17" s="1"/>
  <c r="D80" i="17" s="1"/>
  <c r="P80" i="17" s="1"/>
  <c r="Q80" i="17" s="1"/>
  <c r="A80" i="12"/>
  <c r="B80" i="12" s="1"/>
  <c r="N80" i="12" s="1"/>
  <c r="O80" i="12" s="1"/>
  <c r="A80" i="16"/>
  <c r="B80" i="16" s="1"/>
  <c r="C80" i="16" s="1"/>
  <c r="O80" i="16" s="1"/>
  <c r="P80" i="16" s="1"/>
  <c r="G38" i="17"/>
  <c r="I37" i="17"/>
  <c r="H37" i="17"/>
  <c r="F40" i="16"/>
  <c r="H40" i="16" s="1"/>
  <c r="G39" i="16"/>
  <c r="B82" i="15"/>
  <c r="H40" i="18" l="1"/>
  <c r="I39" i="18"/>
  <c r="J39" i="18"/>
  <c r="A81" i="13"/>
  <c r="B81" i="13" s="1"/>
  <c r="C81" i="13" s="1"/>
  <c r="D81" i="13" s="1"/>
  <c r="G81" i="13" s="1"/>
  <c r="H81" i="13" s="1"/>
  <c r="A81" i="17"/>
  <c r="B81" i="17" s="1"/>
  <c r="C81" i="17" s="1"/>
  <c r="D81" i="17" s="1"/>
  <c r="P81" i="17" s="1"/>
  <c r="Q81" i="17" s="1"/>
  <c r="A81" i="12"/>
  <c r="B81" i="12" s="1"/>
  <c r="N81" i="12" s="1"/>
  <c r="O81" i="12" s="1"/>
  <c r="A81" i="16"/>
  <c r="B81" i="16" s="1"/>
  <c r="C81" i="16" s="1"/>
  <c r="O81" i="16" s="1"/>
  <c r="P81" i="16" s="1"/>
  <c r="I38" i="17"/>
  <c r="G39" i="17"/>
  <c r="H38" i="17"/>
  <c r="F41" i="16"/>
  <c r="H41" i="16" s="1"/>
  <c r="G40" i="16"/>
  <c r="B83" i="15"/>
  <c r="H41" i="18" l="1"/>
  <c r="I40" i="18"/>
  <c r="J40" i="18"/>
  <c r="A82" i="13"/>
  <c r="B82" i="13" s="1"/>
  <c r="C82" i="13" s="1"/>
  <c r="D82" i="13" s="1"/>
  <c r="G82" i="13" s="1"/>
  <c r="H82" i="13" s="1"/>
  <c r="A82" i="17"/>
  <c r="B82" i="17" s="1"/>
  <c r="C82" i="17" s="1"/>
  <c r="D82" i="17" s="1"/>
  <c r="P82" i="17" s="1"/>
  <c r="Q82" i="17" s="1"/>
  <c r="A82" i="16"/>
  <c r="B82" i="16" s="1"/>
  <c r="C82" i="16" s="1"/>
  <c r="O82" i="16" s="1"/>
  <c r="P82" i="16" s="1"/>
  <c r="A82" i="12"/>
  <c r="B82" i="12" s="1"/>
  <c r="N82" i="12" s="1"/>
  <c r="O82" i="12" s="1"/>
  <c r="G40" i="17"/>
  <c r="I39" i="17"/>
  <c r="H39" i="17"/>
  <c r="F42" i="16"/>
  <c r="H42" i="16" s="1"/>
  <c r="G41" i="16"/>
  <c r="B84" i="15"/>
  <c r="H42" i="18" l="1"/>
  <c r="I41" i="18"/>
  <c r="J41" i="18"/>
  <c r="A83" i="17"/>
  <c r="B83" i="17" s="1"/>
  <c r="C83" i="17" s="1"/>
  <c r="D83" i="17" s="1"/>
  <c r="P83" i="17" s="1"/>
  <c r="Q83" i="17" s="1"/>
  <c r="A83" i="12"/>
  <c r="B83" i="12" s="1"/>
  <c r="N83" i="12" s="1"/>
  <c r="A83" i="13"/>
  <c r="B83" i="13" s="1"/>
  <c r="C83" i="13" s="1"/>
  <c r="D83" i="13" s="1"/>
  <c r="G83" i="13" s="1"/>
  <c r="H83" i="13" s="1"/>
  <c r="A83" i="16"/>
  <c r="B83" i="16" s="1"/>
  <c r="C83" i="16" s="1"/>
  <c r="O83" i="16" s="1"/>
  <c r="P83" i="16" s="1"/>
  <c r="G41" i="17"/>
  <c r="I40" i="17"/>
  <c r="H40" i="17"/>
  <c r="F43" i="16"/>
  <c r="H43" i="16" s="1"/>
  <c r="G42" i="16"/>
  <c r="B85" i="15"/>
  <c r="O83" i="12" l="1"/>
  <c r="N157" i="12"/>
  <c r="N158" i="12" s="1"/>
  <c r="H43" i="18"/>
  <c r="I42" i="18"/>
  <c r="J42" i="18"/>
  <c r="A84" i="17"/>
  <c r="B84" i="17" s="1"/>
  <c r="A84" i="16"/>
  <c r="B84" i="16" s="1"/>
  <c r="A84" i="13"/>
  <c r="W3" i="5"/>
  <c r="I41" i="17"/>
  <c r="G42" i="17"/>
  <c r="H41" i="17"/>
  <c r="G43" i="16"/>
  <c r="F44" i="16"/>
  <c r="H44" i="16" s="1"/>
  <c r="B86" i="15"/>
  <c r="A85" i="13" s="1"/>
  <c r="H44" i="18" l="1"/>
  <c r="I43" i="18"/>
  <c r="J43" i="18"/>
  <c r="C84" i="16"/>
  <c r="O84" i="16" s="1"/>
  <c r="P84" i="16" s="1"/>
  <c r="S3" i="16" s="1"/>
  <c r="T3" i="16" s="1"/>
  <c r="T5" i="16" s="1"/>
  <c r="V3" i="16"/>
  <c r="C84" i="17"/>
  <c r="D84" i="17" s="1"/>
  <c r="P84" i="17" s="1"/>
  <c r="Q84" i="17" s="1"/>
  <c r="T3" i="17" s="1"/>
  <c r="U3" i="17" s="1"/>
  <c r="U5" i="17" s="1"/>
  <c r="W3" i="17"/>
  <c r="G43" i="17"/>
  <c r="I42" i="17"/>
  <c r="H42" i="17"/>
  <c r="F45" i="16"/>
  <c r="H45" i="16" s="1"/>
  <c r="G44" i="16"/>
  <c r="B87" i="15"/>
  <c r="A86" i="13" s="1"/>
  <c r="H45" i="18" l="1"/>
  <c r="I44" i="18"/>
  <c r="J44" i="18"/>
  <c r="G44" i="17"/>
  <c r="I43" i="17"/>
  <c r="H43" i="17"/>
  <c r="F46" i="16"/>
  <c r="H46" i="16" s="1"/>
  <c r="G45" i="16"/>
  <c r="B88" i="15"/>
  <c r="A87" i="13" s="1"/>
  <c r="H46" i="18" l="1"/>
  <c r="I45" i="18"/>
  <c r="J45" i="18"/>
  <c r="G45" i="17"/>
  <c r="I44" i="17"/>
  <c r="H44" i="17"/>
  <c r="F47" i="16"/>
  <c r="H47" i="16" s="1"/>
  <c r="G46" i="16"/>
  <c r="B89" i="15"/>
  <c r="A88" i="13" s="1"/>
  <c r="H47" i="18" l="1"/>
  <c r="J46" i="18"/>
  <c r="I46" i="18"/>
  <c r="I45" i="17"/>
  <c r="G46" i="17"/>
  <c r="H45" i="17"/>
  <c r="F48" i="16"/>
  <c r="H48" i="16" s="1"/>
  <c r="G47" i="16"/>
  <c r="B90" i="15"/>
  <c r="A89" i="13" s="1"/>
  <c r="H48" i="18" l="1"/>
  <c r="I47" i="18"/>
  <c r="J47" i="18"/>
  <c r="I46" i="17"/>
  <c r="G47" i="17"/>
  <c r="H46" i="17"/>
  <c r="F49" i="16"/>
  <c r="H49" i="16" s="1"/>
  <c r="G48" i="16"/>
  <c r="B91" i="15"/>
  <c r="A90" i="13" s="1"/>
  <c r="H49" i="18" l="1"/>
  <c r="J48" i="18"/>
  <c r="I48" i="18"/>
  <c r="G48" i="17"/>
  <c r="I47" i="17"/>
  <c r="H47" i="17"/>
  <c r="F50" i="16"/>
  <c r="H50" i="16" s="1"/>
  <c r="G49" i="16"/>
  <c r="B92" i="15"/>
  <c r="A91" i="13" s="1"/>
  <c r="H50" i="18" l="1"/>
  <c r="I49" i="18"/>
  <c r="J49" i="18"/>
  <c r="G49" i="17"/>
  <c r="I48" i="17"/>
  <c r="H48" i="17"/>
  <c r="F51" i="16"/>
  <c r="H51" i="16" s="1"/>
  <c r="G50" i="16"/>
  <c r="B93" i="15"/>
  <c r="A92" i="13" s="1"/>
  <c r="H51" i="18" l="1"/>
  <c r="J50" i="18"/>
  <c r="I50" i="18"/>
  <c r="I49" i="17"/>
  <c r="G50" i="17"/>
  <c r="H49" i="17"/>
  <c r="F52" i="16"/>
  <c r="H52" i="16" s="1"/>
  <c r="G51" i="16"/>
  <c r="B94" i="15"/>
  <c r="A93" i="13" s="1"/>
  <c r="H52" i="18" l="1"/>
  <c r="I51" i="18"/>
  <c r="J51" i="18"/>
  <c r="G51" i="17"/>
  <c r="I50" i="17"/>
  <c r="H50" i="17"/>
  <c r="F53" i="16"/>
  <c r="H53" i="16" s="1"/>
  <c r="G52" i="16"/>
  <c r="B95" i="15"/>
  <c r="A94" i="13" s="1"/>
  <c r="H53" i="18" l="1"/>
  <c r="J52" i="18"/>
  <c r="I52" i="18"/>
  <c r="G52" i="17"/>
  <c r="I51" i="17"/>
  <c r="H51" i="17"/>
  <c r="F54" i="16"/>
  <c r="H54" i="16" s="1"/>
  <c r="G53" i="16"/>
  <c r="B96" i="15"/>
  <c r="A95" i="13" s="1"/>
  <c r="H54" i="18" l="1"/>
  <c r="I53" i="18"/>
  <c r="J53" i="18"/>
  <c r="G53" i="17"/>
  <c r="I52" i="17"/>
  <c r="H52" i="17"/>
  <c r="F55" i="16"/>
  <c r="H55" i="16" s="1"/>
  <c r="G54" i="16"/>
  <c r="B97" i="15"/>
  <c r="A96" i="13" s="1"/>
  <c r="H55" i="18" l="1"/>
  <c r="J54" i="18"/>
  <c r="I54" i="18"/>
  <c r="I53" i="17"/>
  <c r="G54" i="17"/>
  <c r="H53" i="17"/>
  <c r="F56" i="16"/>
  <c r="H56" i="16" s="1"/>
  <c r="G55" i="16"/>
  <c r="B98" i="15"/>
  <c r="A97" i="13" s="1"/>
  <c r="H56" i="18" l="1"/>
  <c r="I55" i="18"/>
  <c r="J55" i="18"/>
  <c r="I54" i="17"/>
  <c r="G55" i="17"/>
  <c r="H54" i="17"/>
  <c r="F57" i="16"/>
  <c r="H57" i="16" s="1"/>
  <c r="G56" i="16"/>
  <c r="B99" i="15"/>
  <c r="A98" i="13" s="1"/>
  <c r="H57" i="18" l="1"/>
  <c r="J56" i="18"/>
  <c r="I56" i="18"/>
  <c r="G56" i="17"/>
  <c r="I55" i="17"/>
  <c r="H55" i="17"/>
  <c r="F58" i="16"/>
  <c r="H58" i="16" s="1"/>
  <c r="G57" i="16"/>
  <c r="B100" i="15"/>
  <c r="A99" i="13" s="1"/>
  <c r="H58" i="18" l="1"/>
  <c r="I57" i="18"/>
  <c r="J57" i="18"/>
  <c r="G57" i="17"/>
  <c r="I56" i="17"/>
  <c r="H56" i="17"/>
  <c r="F59" i="16"/>
  <c r="H59" i="16" s="1"/>
  <c r="G58" i="16"/>
  <c r="B101" i="15"/>
  <c r="A100" i="13" s="1"/>
  <c r="H59" i="18" l="1"/>
  <c r="I58" i="18"/>
  <c r="J58" i="18"/>
  <c r="I57" i="17"/>
  <c r="G58" i="17"/>
  <c r="H57" i="17"/>
  <c r="G59" i="16"/>
  <c r="F60" i="16"/>
  <c r="H60" i="16" s="1"/>
  <c r="B102" i="15"/>
  <c r="A101" i="13" s="1"/>
  <c r="H60" i="18" l="1"/>
  <c r="I59" i="18"/>
  <c r="J59" i="18"/>
  <c r="G59" i="17"/>
  <c r="I58" i="17"/>
  <c r="H58" i="17"/>
  <c r="F61" i="16"/>
  <c r="H61" i="16" s="1"/>
  <c r="G60" i="16"/>
  <c r="B103" i="15"/>
  <c r="A102" i="13" s="1"/>
  <c r="H61" i="18" l="1"/>
  <c r="J60" i="18"/>
  <c r="I60" i="18"/>
  <c r="G60" i="17"/>
  <c r="I59" i="17"/>
  <c r="H59" i="17"/>
  <c r="F62" i="16"/>
  <c r="H62" i="16" s="1"/>
  <c r="G61" i="16"/>
  <c r="B104" i="15"/>
  <c r="A103" i="13" s="1"/>
  <c r="H62" i="18" l="1"/>
  <c r="I61" i="18"/>
  <c r="J61" i="18"/>
  <c r="G61" i="17"/>
  <c r="I60" i="17"/>
  <c r="H60" i="17"/>
  <c r="F63" i="16"/>
  <c r="H63" i="16" s="1"/>
  <c r="G62" i="16"/>
  <c r="B105" i="15"/>
  <c r="H63" i="18" l="1"/>
  <c r="J62" i="18"/>
  <c r="I62" i="18"/>
  <c r="I61" i="17"/>
  <c r="G62" i="17"/>
  <c r="H61" i="17"/>
  <c r="F64" i="16"/>
  <c r="H64" i="16" s="1"/>
  <c r="G63" i="16"/>
  <c r="B106" i="15"/>
  <c r="H64" i="18" l="1"/>
  <c r="I63" i="18"/>
  <c r="J63" i="18"/>
  <c r="I62" i="17"/>
  <c r="G63" i="17"/>
  <c r="H62" i="17"/>
  <c r="F65" i="16"/>
  <c r="H65" i="16" s="1"/>
  <c r="G64" i="16"/>
  <c r="B107" i="15"/>
  <c r="H65" i="18" l="1"/>
  <c r="J64" i="18"/>
  <c r="I64" i="18"/>
  <c r="G64" i="17"/>
  <c r="I63" i="17"/>
  <c r="H63" i="17"/>
  <c r="F66" i="16"/>
  <c r="H66" i="16" s="1"/>
  <c r="G65" i="16"/>
  <c r="B108" i="15"/>
  <c r="H66" i="18" l="1"/>
  <c r="I65" i="18"/>
  <c r="J65" i="18"/>
  <c r="G65" i="17"/>
  <c r="I64" i="17"/>
  <c r="H64" i="17"/>
  <c r="F67" i="16"/>
  <c r="H67" i="16" s="1"/>
  <c r="G66" i="16"/>
  <c r="B109" i="15"/>
  <c r="H67" i="18" l="1"/>
  <c r="J66" i="18"/>
  <c r="I66" i="18"/>
  <c r="I65" i="17"/>
  <c r="G66" i="17"/>
  <c r="H65" i="17"/>
  <c r="F68" i="16"/>
  <c r="H68" i="16" s="1"/>
  <c r="G67" i="16"/>
  <c r="B110" i="15"/>
  <c r="H68" i="18" l="1"/>
  <c r="I67" i="18"/>
  <c r="J67" i="18"/>
  <c r="G67" i="17"/>
  <c r="I66" i="17"/>
  <c r="H66" i="17"/>
  <c r="F69" i="16"/>
  <c r="H69" i="16" s="1"/>
  <c r="G68" i="16"/>
  <c r="B111" i="15"/>
  <c r="H69" i="18" l="1"/>
  <c r="J68" i="18"/>
  <c r="I68" i="18"/>
  <c r="G68" i="17"/>
  <c r="I67" i="17"/>
  <c r="H67" i="17"/>
  <c r="F70" i="16"/>
  <c r="H70" i="16" s="1"/>
  <c r="G69" i="16"/>
  <c r="B112" i="15"/>
  <c r="H70" i="18" l="1"/>
  <c r="I69" i="18"/>
  <c r="J69" i="18"/>
  <c r="G69" i="17"/>
  <c r="I68" i="17"/>
  <c r="H68" i="17"/>
  <c r="F71" i="16"/>
  <c r="H71" i="16" s="1"/>
  <c r="G70" i="16"/>
  <c r="B113" i="15"/>
  <c r="H71" i="18" l="1"/>
  <c r="I70" i="18"/>
  <c r="J70" i="18"/>
  <c r="I69" i="17"/>
  <c r="G70" i="17"/>
  <c r="H69" i="17"/>
  <c r="F72" i="16"/>
  <c r="H72" i="16" s="1"/>
  <c r="G71" i="16"/>
  <c r="B114" i="15"/>
  <c r="H72" i="18" l="1"/>
  <c r="I71" i="18"/>
  <c r="J71" i="18"/>
  <c r="I70" i="17"/>
  <c r="G71" i="17"/>
  <c r="H70" i="17"/>
  <c r="F73" i="16"/>
  <c r="H73" i="16" s="1"/>
  <c r="G72" i="16"/>
  <c r="B115" i="15"/>
  <c r="H73" i="18" l="1"/>
  <c r="J72" i="18"/>
  <c r="I72" i="18"/>
  <c r="G72" i="17"/>
  <c r="I71" i="17"/>
  <c r="H71" i="17"/>
  <c r="F74" i="16"/>
  <c r="H74" i="16" s="1"/>
  <c r="G73" i="16"/>
  <c r="B116" i="15"/>
  <c r="H74" i="18" l="1"/>
  <c r="J73" i="18"/>
  <c r="I73" i="18"/>
  <c r="G73" i="17"/>
  <c r="I72" i="17"/>
  <c r="H72" i="17"/>
  <c r="F75" i="16"/>
  <c r="H75" i="16" s="1"/>
  <c r="G74" i="16"/>
  <c r="B117" i="15"/>
  <c r="H75" i="18" l="1"/>
  <c r="J74" i="18"/>
  <c r="I74" i="18"/>
  <c r="I73" i="17"/>
  <c r="G74" i="17"/>
  <c r="H73" i="17"/>
  <c r="F76" i="16"/>
  <c r="H76" i="16" s="1"/>
  <c r="G75" i="16"/>
  <c r="B118" i="15"/>
  <c r="H76" i="18" l="1"/>
  <c r="I75" i="18"/>
  <c r="J75" i="18"/>
  <c r="G75" i="17"/>
  <c r="I74" i="17"/>
  <c r="H74" i="17"/>
  <c r="F77" i="16"/>
  <c r="H77" i="16" s="1"/>
  <c r="G76" i="16"/>
  <c r="B119" i="15"/>
  <c r="H77" i="18" l="1"/>
  <c r="I76" i="18"/>
  <c r="J76" i="18"/>
  <c r="G76" i="17"/>
  <c r="I75" i="17"/>
  <c r="H75" i="17"/>
  <c r="F78" i="16"/>
  <c r="H78" i="16" s="1"/>
  <c r="G77" i="16"/>
  <c r="B120" i="15"/>
  <c r="H78" i="18" l="1"/>
  <c r="I77" i="18"/>
  <c r="J77" i="18"/>
  <c r="G77" i="17"/>
  <c r="I76" i="17"/>
  <c r="H76" i="17"/>
  <c r="F79" i="16"/>
  <c r="H79" i="16" s="1"/>
  <c r="G78" i="16"/>
  <c r="B121" i="15"/>
  <c r="H79" i="18" l="1"/>
  <c r="I78" i="18"/>
  <c r="J78" i="18"/>
  <c r="I77" i="17"/>
  <c r="G78" i="17"/>
  <c r="H77" i="17"/>
  <c r="F80" i="16"/>
  <c r="H80" i="16" s="1"/>
  <c r="G79" i="16"/>
  <c r="B122" i="15"/>
  <c r="H80" i="18" l="1"/>
  <c r="I79" i="18"/>
  <c r="J79" i="18"/>
  <c r="I78" i="17"/>
  <c r="G79" i="17"/>
  <c r="H78" i="17"/>
  <c r="F81" i="16"/>
  <c r="H81" i="16" s="1"/>
  <c r="G80" i="16"/>
  <c r="B123" i="15"/>
  <c r="H81" i="18" l="1"/>
  <c r="J80" i="18"/>
  <c r="I80" i="18"/>
  <c r="G80" i="17"/>
  <c r="I79" i="17"/>
  <c r="H79" i="17"/>
  <c r="F82" i="16"/>
  <c r="H82" i="16" s="1"/>
  <c r="G81" i="16"/>
  <c r="B124" i="15"/>
  <c r="H82" i="18" l="1"/>
  <c r="I81" i="18"/>
  <c r="J81" i="18"/>
  <c r="G81" i="17"/>
  <c r="I80" i="17"/>
  <c r="H80" i="17"/>
  <c r="F83" i="16"/>
  <c r="H83" i="16" s="1"/>
  <c r="G82" i="16"/>
  <c r="B125" i="15"/>
  <c r="H83" i="18" l="1"/>
  <c r="I82" i="18"/>
  <c r="J82" i="18"/>
  <c r="I81" i="17"/>
  <c r="G82" i="17"/>
  <c r="H81" i="17"/>
  <c r="F84" i="16"/>
  <c r="H84" i="16" s="1"/>
  <c r="J5" i="16" s="1"/>
  <c r="G83" i="16"/>
  <c r="B126" i="15"/>
  <c r="H84" i="18" l="1"/>
  <c r="J83" i="18"/>
  <c r="I83" i="18"/>
  <c r="G83" i="17"/>
  <c r="I82" i="17"/>
  <c r="H82" i="17"/>
  <c r="G84" i="16"/>
  <c r="J3" i="16" s="1"/>
  <c r="B127" i="15"/>
  <c r="H85" i="18" l="1"/>
  <c r="I84" i="18"/>
  <c r="J84" i="18"/>
  <c r="G84" i="17"/>
  <c r="I83" i="17"/>
  <c r="H83" i="17"/>
  <c r="K3" i="16"/>
  <c r="K5" i="16" s="1"/>
  <c r="T8" i="16" s="1"/>
  <c r="B128" i="15"/>
  <c r="H86" i="18" l="1"/>
  <c r="I85" i="18"/>
  <c r="J85" i="18"/>
  <c r="I84" i="17"/>
  <c r="K5" i="17" s="1"/>
  <c r="H84" i="17"/>
  <c r="K3" i="17" s="1"/>
  <c r="B129" i="15"/>
  <c r="H87" i="18" l="1"/>
  <c r="J86" i="18"/>
  <c r="I86" i="18"/>
  <c r="L3" i="17"/>
  <c r="L5" i="17" s="1"/>
  <c r="U8" i="17" s="1"/>
  <c r="B130" i="15"/>
  <c r="H88" i="18" l="1"/>
  <c r="I87" i="18"/>
  <c r="J87" i="18"/>
  <c r="B131" i="15"/>
  <c r="H89" i="18" l="1"/>
  <c r="J88" i="18"/>
  <c r="I88" i="18"/>
  <c r="B132" i="15"/>
  <c r="H90" i="18" l="1"/>
  <c r="I89" i="18"/>
  <c r="J89" i="18"/>
  <c r="B133" i="15"/>
  <c r="H91" i="18" l="1"/>
  <c r="I90" i="18"/>
  <c r="J90" i="18"/>
  <c r="B134" i="15"/>
  <c r="H92" i="18" l="1"/>
  <c r="I91" i="18"/>
  <c r="J91" i="18"/>
  <c r="B135" i="15"/>
  <c r="H93" i="18" l="1"/>
  <c r="J92" i="18"/>
  <c r="I92" i="18"/>
  <c r="B136" i="15"/>
  <c r="H94" i="18" l="1"/>
  <c r="I93" i="18"/>
  <c r="J93" i="18"/>
  <c r="B137" i="15"/>
  <c r="H95" i="18" l="1"/>
  <c r="J94" i="18"/>
  <c r="I94" i="18"/>
  <c r="B138" i="15"/>
  <c r="H96" i="18" l="1"/>
  <c r="I95" i="18"/>
  <c r="J95" i="18"/>
  <c r="B139" i="15"/>
  <c r="H97" i="18" l="1"/>
  <c r="I96" i="18"/>
  <c r="J96" i="18"/>
  <c r="B140" i="15"/>
  <c r="H98" i="18" l="1"/>
  <c r="I97" i="18"/>
  <c r="J97" i="18"/>
  <c r="B141" i="15"/>
  <c r="H99" i="18" l="1"/>
  <c r="I98" i="18"/>
  <c r="J98" i="18"/>
  <c r="B142" i="15"/>
  <c r="H100" i="18" l="1"/>
  <c r="I99" i="18"/>
  <c r="J99" i="18"/>
  <c r="B143" i="15"/>
  <c r="H101" i="18" l="1"/>
  <c r="J100" i="18"/>
  <c r="I100" i="18"/>
  <c r="B144" i="15"/>
  <c r="H102" i="18" l="1"/>
  <c r="I101" i="18"/>
  <c r="J101" i="18"/>
  <c r="B145" i="15"/>
  <c r="H103" i="18" l="1"/>
  <c r="I102" i="18"/>
  <c r="J102" i="18"/>
  <c r="B146" i="15"/>
  <c r="H104" i="18" l="1"/>
  <c r="J103" i="18"/>
  <c r="I103" i="18"/>
  <c r="B147" i="15"/>
  <c r="H105" i="18" l="1"/>
  <c r="I104" i="18"/>
  <c r="J104" i="18"/>
  <c r="B148" i="15"/>
  <c r="H106" i="18" l="1"/>
  <c r="I105" i="18"/>
  <c r="J105" i="18"/>
  <c r="B149" i="15"/>
  <c r="H107" i="18" l="1"/>
  <c r="J106" i="18"/>
  <c r="I106" i="18"/>
  <c r="B150" i="15"/>
  <c r="H108" i="18" l="1"/>
  <c r="I107" i="18"/>
  <c r="J107" i="18"/>
  <c r="B151" i="15"/>
  <c r="H109" i="18" l="1"/>
  <c r="I108" i="18"/>
  <c r="J108" i="18"/>
  <c r="B152" i="15"/>
  <c r="H110" i="18" l="1"/>
  <c r="J109" i="18"/>
  <c r="I109" i="18"/>
  <c r="B153" i="15"/>
  <c r="H111" i="18" l="1"/>
  <c r="J110" i="18"/>
  <c r="I110" i="18"/>
  <c r="B154" i="15"/>
  <c r="H112" i="18" l="1"/>
  <c r="J111" i="18"/>
  <c r="I111" i="18"/>
  <c r="B155" i="15"/>
  <c r="H113" i="18" l="1"/>
  <c r="I112" i="18"/>
  <c r="J112" i="18"/>
  <c r="B156" i="15"/>
  <c r="H114" i="18" l="1"/>
  <c r="J113" i="18"/>
  <c r="I113" i="18"/>
  <c r="B157" i="15"/>
  <c r="H115" i="18" l="1"/>
  <c r="I114" i="18"/>
  <c r="J114" i="18"/>
  <c r="B158" i="15"/>
  <c r="H116" i="18" l="1"/>
  <c r="I115" i="18"/>
  <c r="J115" i="18"/>
  <c r="B159" i="15"/>
  <c r="H117" i="18" l="1"/>
  <c r="I116" i="18"/>
  <c r="J116" i="18"/>
  <c r="B160" i="15"/>
  <c r="H118" i="18" l="1"/>
  <c r="I117" i="18"/>
  <c r="J117" i="18"/>
  <c r="B161" i="15"/>
  <c r="H119" i="18" l="1"/>
  <c r="J118" i="18"/>
  <c r="I118" i="18"/>
  <c r="B162" i="15"/>
  <c r="H120" i="18" l="1"/>
  <c r="I119" i="18"/>
  <c r="J119" i="18"/>
  <c r="B163" i="15"/>
  <c r="H121" i="18" l="1"/>
  <c r="I120" i="18"/>
  <c r="J120" i="18"/>
  <c r="B164" i="15"/>
  <c r="H122" i="18" l="1"/>
  <c r="I121" i="18"/>
  <c r="J121" i="18"/>
  <c r="B165" i="15"/>
  <c r="H123" i="18" l="1"/>
  <c r="I122" i="18"/>
  <c r="J122" i="18"/>
  <c r="B166" i="15"/>
  <c r="H124" i="18" l="1"/>
  <c r="I123" i="18"/>
  <c r="J123" i="18"/>
  <c r="B167" i="15"/>
  <c r="H125" i="18" l="1"/>
  <c r="I124" i="18"/>
  <c r="J124" i="18"/>
  <c r="B168" i="15"/>
  <c r="H126" i="18" l="1"/>
  <c r="I125" i="18"/>
  <c r="J125" i="18"/>
  <c r="B169" i="15"/>
  <c r="H127" i="18" l="1"/>
  <c r="I126" i="18"/>
  <c r="J126" i="18"/>
  <c r="B170" i="15"/>
  <c r="H128" i="18" l="1"/>
  <c r="I127" i="18"/>
  <c r="J127" i="18"/>
  <c r="B171" i="15"/>
  <c r="H129" i="18" l="1"/>
  <c r="I128" i="18"/>
  <c r="J128" i="18"/>
  <c r="B172" i="15"/>
  <c r="H130" i="18" l="1"/>
  <c r="I129" i="18"/>
  <c r="J129" i="18"/>
  <c r="B173" i="15"/>
  <c r="H131" i="18" l="1"/>
  <c r="I130" i="18"/>
  <c r="J130" i="18"/>
  <c r="B174" i="15"/>
  <c r="H132" i="18" l="1"/>
  <c r="I131" i="18"/>
  <c r="J131" i="18"/>
  <c r="B175" i="15"/>
  <c r="H133" i="18" l="1"/>
  <c r="I132" i="18"/>
  <c r="J132" i="18"/>
  <c r="B176" i="15"/>
  <c r="H134" i="18" l="1"/>
  <c r="I133" i="18"/>
  <c r="J133" i="18"/>
  <c r="B177" i="15"/>
  <c r="H135" i="18" l="1"/>
  <c r="I134" i="18"/>
  <c r="J134" i="18"/>
  <c r="B178" i="15"/>
  <c r="H136" i="18" l="1"/>
  <c r="I135" i="18"/>
  <c r="J135" i="18"/>
  <c r="B179" i="15"/>
  <c r="H137" i="18" l="1"/>
  <c r="I136" i="18"/>
  <c r="J136" i="18"/>
  <c r="B180" i="15"/>
  <c r="H138" i="18" l="1"/>
  <c r="I137" i="18"/>
  <c r="J137" i="18"/>
  <c r="B181" i="15"/>
  <c r="H139" i="18" l="1"/>
  <c r="I138" i="18"/>
  <c r="J138" i="18"/>
  <c r="B182" i="15"/>
  <c r="H140" i="18" l="1"/>
  <c r="I139" i="18"/>
  <c r="J139" i="18"/>
  <c r="B183" i="15"/>
  <c r="H141" i="18" l="1"/>
  <c r="I140" i="18"/>
  <c r="J140" i="18"/>
  <c r="B184" i="15"/>
  <c r="H142" i="18" l="1"/>
  <c r="I141" i="18"/>
  <c r="J141" i="18"/>
  <c r="B185" i="15"/>
  <c r="H143" i="18" l="1"/>
  <c r="I142" i="18"/>
  <c r="J142" i="18"/>
  <c r="B186" i="15"/>
  <c r="H144" i="18" l="1"/>
  <c r="I143" i="18"/>
  <c r="J143" i="18"/>
  <c r="B187" i="15"/>
  <c r="H145" i="18" l="1"/>
  <c r="I144" i="18"/>
  <c r="J144" i="18"/>
  <c r="B188" i="15"/>
  <c r="H146" i="18" l="1"/>
  <c r="I145" i="18"/>
  <c r="J145" i="18"/>
  <c r="B189" i="15"/>
  <c r="H147" i="18" l="1"/>
  <c r="I146" i="18"/>
  <c r="J146" i="18"/>
  <c r="B190" i="15"/>
  <c r="H148" i="18" l="1"/>
  <c r="I147" i="18"/>
  <c r="J147" i="18"/>
  <c r="B191" i="15"/>
  <c r="I148" i="18" l="1"/>
  <c r="J148" i="18"/>
  <c r="B192" i="15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L3" i="18" l="1"/>
  <c r="L5" i="18"/>
  <c r="B203" i="15"/>
  <c r="M3" i="18" l="1"/>
  <c r="M5" i="18" s="1"/>
  <c r="Z6" i="18" s="1"/>
  <c r="B204" i="15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O83" i="13" l="1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O3" i="2"/>
  <c r="M3" i="12"/>
  <c r="D3" i="12"/>
  <c r="I73" i="13" l="1"/>
  <c r="I41" i="13"/>
  <c r="I9" i="13"/>
  <c r="I72" i="13"/>
  <c r="I40" i="13"/>
  <c r="I8" i="13"/>
  <c r="I70" i="13"/>
  <c r="I38" i="13"/>
  <c r="I6" i="13"/>
  <c r="I69" i="13"/>
  <c r="I37" i="13"/>
  <c r="I5" i="13"/>
  <c r="I68" i="13"/>
  <c r="I36" i="13"/>
  <c r="I4" i="13"/>
  <c r="I67" i="13"/>
  <c r="I35" i="13"/>
  <c r="I7" i="13"/>
  <c r="I58" i="13"/>
  <c r="I26" i="13"/>
  <c r="I65" i="13"/>
  <c r="I33" i="13"/>
  <c r="I63" i="13"/>
  <c r="I64" i="13"/>
  <c r="I32" i="13"/>
  <c r="I55" i="13"/>
  <c r="I62" i="13"/>
  <c r="I30" i="13"/>
  <c r="I71" i="13"/>
  <c r="I61" i="13"/>
  <c r="I29" i="13"/>
  <c r="I79" i="13"/>
  <c r="I60" i="13"/>
  <c r="I28" i="13"/>
  <c r="I23" i="13"/>
  <c r="I59" i="13"/>
  <c r="I27" i="13"/>
  <c r="I82" i="13"/>
  <c r="I50" i="13"/>
  <c r="I18" i="13"/>
  <c r="I57" i="13"/>
  <c r="I25" i="13"/>
  <c r="I15" i="13"/>
  <c r="I56" i="13"/>
  <c r="I24" i="13"/>
  <c r="I31" i="13"/>
  <c r="I54" i="13"/>
  <c r="I22" i="13"/>
  <c r="I39" i="13"/>
  <c r="I53" i="13"/>
  <c r="I21" i="13"/>
  <c r="I47" i="13"/>
  <c r="I52" i="13"/>
  <c r="I20" i="13"/>
  <c r="I83" i="13"/>
  <c r="I51" i="13"/>
  <c r="I19" i="13"/>
  <c r="I74" i="13"/>
  <c r="I42" i="13"/>
  <c r="I10" i="13"/>
  <c r="I81" i="13"/>
  <c r="I49" i="13"/>
  <c r="I17" i="13"/>
  <c r="I80" i="13"/>
  <c r="I48" i="13"/>
  <c r="I16" i="13"/>
  <c r="I78" i="13"/>
  <c r="I46" i="13"/>
  <c r="I14" i="13"/>
  <c r="I77" i="13"/>
  <c r="I45" i="13"/>
  <c r="I13" i="13"/>
  <c r="I76" i="13"/>
  <c r="I44" i="13"/>
  <c r="I12" i="13"/>
  <c r="I75" i="13"/>
  <c r="I43" i="13"/>
  <c r="I11" i="13"/>
  <c r="I66" i="13"/>
  <c r="I34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E3" i="12"/>
  <c r="E4" i="12" s="1"/>
  <c r="T14" i="12"/>
  <c r="T13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O71" i="5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4" i="5"/>
  <c r="R70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T14" i="2"/>
  <c r="T13" i="2"/>
  <c r="R3" i="2" l="1"/>
  <c r="J4" i="5"/>
  <c r="P155" i="12"/>
  <c r="P149" i="12"/>
  <c r="P145" i="12"/>
  <c r="P151" i="12"/>
  <c r="P147" i="12"/>
  <c r="P150" i="12"/>
  <c r="P146" i="12"/>
  <c r="P154" i="12"/>
  <c r="P148" i="12"/>
  <c r="P153" i="12"/>
  <c r="P152" i="12"/>
  <c r="P95" i="12"/>
  <c r="P131" i="12"/>
  <c r="P135" i="12"/>
  <c r="P139" i="12"/>
  <c r="P105" i="12"/>
  <c r="P141" i="12"/>
  <c r="P143" i="12"/>
  <c r="P101" i="12"/>
  <c r="P103" i="12"/>
  <c r="P133" i="12"/>
  <c r="P137" i="12"/>
  <c r="P127" i="12"/>
  <c r="P87" i="12"/>
  <c r="P91" i="12"/>
  <c r="P118" i="12"/>
  <c r="P85" i="12"/>
  <c r="P92" i="12"/>
  <c r="P144" i="12"/>
  <c r="P142" i="12"/>
  <c r="P115" i="12"/>
  <c r="P98" i="12"/>
  <c r="P113" i="12"/>
  <c r="P108" i="12"/>
  <c r="P88" i="12"/>
  <c r="P94" i="12"/>
  <c r="P129" i="12"/>
  <c r="P114" i="12"/>
  <c r="P93" i="12"/>
  <c r="P120" i="12"/>
  <c r="P104" i="12"/>
  <c r="P124" i="12"/>
  <c r="P134" i="12"/>
  <c r="P112" i="12"/>
  <c r="P117" i="12"/>
  <c r="P122" i="12"/>
  <c r="P109" i="12"/>
  <c r="P123" i="12"/>
  <c r="P110" i="12"/>
  <c r="P136" i="12"/>
  <c r="P128" i="12"/>
  <c r="P111" i="12"/>
  <c r="P90" i="12"/>
  <c r="P121" i="12"/>
  <c r="P132" i="12"/>
  <c r="P102" i="12"/>
  <c r="P138" i="12"/>
  <c r="P99" i="12"/>
  <c r="P126" i="12"/>
  <c r="P140" i="12"/>
  <c r="P86" i="12"/>
  <c r="P125" i="12"/>
  <c r="P89" i="12"/>
  <c r="P96" i="12"/>
  <c r="P119" i="12"/>
  <c r="P130" i="12"/>
  <c r="P116" i="12"/>
  <c r="P100" i="12"/>
  <c r="P97" i="12"/>
  <c r="P106" i="12"/>
  <c r="P84" i="12"/>
  <c r="P107" i="12"/>
  <c r="H4" i="2"/>
  <c r="Q4" i="2"/>
  <c r="F3" i="2"/>
  <c r="P10" i="12"/>
  <c r="P18" i="12"/>
  <c r="P26" i="12"/>
  <c r="P34" i="12"/>
  <c r="P42" i="12"/>
  <c r="P50" i="12"/>
  <c r="P58" i="12"/>
  <c r="P66" i="12"/>
  <c r="P74" i="12"/>
  <c r="P82" i="12"/>
  <c r="P6" i="12"/>
  <c r="P14" i="12"/>
  <c r="P22" i="12"/>
  <c r="P30" i="12"/>
  <c r="P38" i="12"/>
  <c r="P46" i="12"/>
  <c r="P54" i="12"/>
  <c r="P62" i="12"/>
  <c r="P70" i="12"/>
  <c r="P78" i="12"/>
  <c r="P7" i="12"/>
  <c r="P15" i="12"/>
  <c r="P23" i="12"/>
  <c r="P31" i="12"/>
  <c r="P39" i="12"/>
  <c r="P47" i="12"/>
  <c r="P55" i="12"/>
  <c r="P63" i="12"/>
  <c r="P71" i="12"/>
  <c r="P79" i="12"/>
  <c r="P16" i="12"/>
  <c r="P28" i="12"/>
  <c r="P41" i="12"/>
  <c r="P53" i="12"/>
  <c r="P67" i="12"/>
  <c r="P80" i="12"/>
  <c r="P4" i="12"/>
  <c r="P17" i="12"/>
  <c r="P29" i="12"/>
  <c r="P43" i="12"/>
  <c r="P56" i="12"/>
  <c r="P68" i="12"/>
  <c r="P81" i="12"/>
  <c r="P5" i="12"/>
  <c r="P19" i="12"/>
  <c r="P32" i="12"/>
  <c r="P44" i="12"/>
  <c r="P57" i="12"/>
  <c r="P69" i="12"/>
  <c r="P83" i="12"/>
  <c r="P8" i="12"/>
  <c r="P20" i="12"/>
  <c r="P33" i="12"/>
  <c r="P45" i="12"/>
  <c r="P59" i="12"/>
  <c r="P72" i="12"/>
  <c r="P9" i="12"/>
  <c r="P21" i="12"/>
  <c r="P35" i="12"/>
  <c r="P48" i="12"/>
  <c r="P60" i="12"/>
  <c r="P73" i="12"/>
  <c r="P11" i="12"/>
  <c r="P24" i="12"/>
  <c r="P36" i="12"/>
  <c r="P49" i="12"/>
  <c r="P61" i="12"/>
  <c r="P75" i="12"/>
  <c r="P12" i="12"/>
  <c r="P25" i="12"/>
  <c r="P37" i="12"/>
  <c r="P51" i="12"/>
  <c r="P64" i="12"/>
  <c r="P76" i="12"/>
  <c r="P13" i="12"/>
  <c r="P27" i="12"/>
  <c r="P40" i="12"/>
  <c r="P52" i="12"/>
  <c r="P65" i="12"/>
  <c r="P77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4" i="12"/>
  <c r="F4" i="12"/>
  <c r="R74" i="13"/>
  <c r="F64" i="2"/>
  <c r="F56" i="2"/>
  <c r="F48" i="2"/>
  <c r="F40" i="2"/>
  <c r="F32" i="2"/>
  <c r="F23" i="2"/>
  <c r="F15" i="2"/>
  <c r="F7" i="2"/>
  <c r="F66" i="2"/>
  <c r="F58" i="2"/>
  <c r="F50" i="2"/>
  <c r="F42" i="2"/>
  <c r="F34" i="2"/>
  <c r="F25" i="2"/>
  <c r="F17" i="2"/>
  <c r="F9" i="2"/>
  <c r="F71" i="2"/>
  <c r="F63" i="2"/>
  <c r="F55" i="2"/>
  <c r="F47" i="2"/>
  <c r="F39" i="2"/>
  <c r="F31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65" i="2"/>
  <c r="F57" i="2"/>
  <c r="F49" i="2"/>
  <c r="F41" i="2"/>
  <c r="F33" i="2"/>
  <c r="F24" i="2"/>
  <c r="F16" i="2"/>
  <c r="F8" i="2"/>
  <c r="F70" i="2"/>
  <c r="F62" i="2"/>
  <c r="F54" i="2"/>
  <c r="F46" i="2"/>
  <c r="F38" i="2"/>
  <c r="F30" i="2"/>
  <c r="F21" i="2"/>
  <c r="F13" i="2"/>
  <c r="F5" i="2"/>
  <c r="F6" i="2"/>
  <c r="F69" i="2"/>
  <c r="F61" i="2"/>
  <c r="F53" i="2"/>
  <c r="F45" i="2"/>
  <c r="F37" i="2"/>
  <c r="F29" i="2"/>
  <c r="F20" i="2"/>
  <c r="F12" i="2"/>
  <c r="F4" i="2"/>
  <c r="F22" i="2"/>
  <c r="F68" i="2"/>
  <c r="F60" i="2"/>
  <c r="F52" i="2"/>
  <c r="F44" i="2"/>
  <c r="F36" i="2"/>
  <c r="F28" i="2"/>
  <c r="F19" i="2"/>
  <c r="F11" i="2"/>
  <c r="F14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S4" i="5"/>
  <c r="R4" i="5" s="1"/>
  <c r="G4" i="5"/>
  <c r="Q70" i="5"/>
  <c r="Q62" i="5"/>
  <c r="Q54" i="5"/>
  <c r="Q46" i="5"/>
  <c r="Q38" i="5"/>
  <c r="Q30" i="5"/>
  <c r="Q22" i="5"/>
  <c r="Q6" i="5"/>
  <c r="Q13" i="5"/>
  <c r="Q5" i="5"/>
  <c r="Q64" i="5"/>
  <c r="Q48" i="5"/>
  <c r="Q32" i="5"/>
  <c r="Q24" i="5"/>
  <c r="Q60" i="5"/>
  <c r="Q36" i="5"/>
  <c r="Q20" i="5"/>
  <c r="Q11" i="5"/>
  <c r="Q67" i="5"/>
  <c r="Q59" i="5"/>
  <c r="Q51" i="5"/>
  <c r="Q35" i="5"/>
  <c r="Q27" i="5"/>
  <c r="Q19" i="5"/>
  <c r="Q66" i="5"/>
  <c r="Q42" i="5"/>
  <c r="Q34" i="5"/>
  <c r="Q10" i="5"/>
  <c r="Q44" i="5"/>
  <c r="Q8" i="5"/>
  <c r="Q40" i="5"/>
  <c r="Q56" i="5"/>
  <c r="Q25" i="5"/>
  <c r="Q9" i="5"/>
  <c r="Q68" i="5"/>
  <c r="Q52" i="5"/>
  <c r="Q28" i="5"/>
  <c r="Q12" i="5"/>
  <c r="R12" i="5"/>
  <c r="Q50" i="5"/>
  <c r="Q26" i="5"/>
  <c r="Q7" i="5"/>
  <c r="Q16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P108" i="2" l="1"/>
  <c r="P107" i="2"/>
  <c r="P109" i="2"/>
  <c r="P110" i="2"/>
  <c r="G108" i="2"/>
  <c r="G110" i="2"/>
  <c r="G109" i="2"/>
  <c r="G107" i="2"/>
  <c r="P106" i="2"/>
  <c r="P88" i="2"/>
  <c r="P86" i="2"/>
  <c r="P76" i="2"/>
  <c r="P72" i="2"/>
  <c r="P80" i="2"/>
  <c r="P102" i="2"/>
  <c r="P100" i="2"/>
  <c r="P82" i="2"/>
  <c r="P98" i="2"/>
  <c r="P84" i="2"/>
  <c r="P92" i="2"/>
  <c r="P104" i="2"/>
  <c r="P78" i="2"/>
  <c r="P90" i="2"/>
  <c r="P94" i="2"/>
  <c r="P74" i="2"/>
  <c r="P96" i="2"/>
  <c r="P87" i="2"/>
  <c r="P89" i="2"/>
  <c r="P97" i="2"/>
  <c r="P85" i="2"/>
  <c r="P91" i="2"/>
  <c r="P99" i="2"/>
  <c r="P73" i="2"/>
  <c r="P83" i="2"/>
  <c r="P77" i="2"/>
  <c r="P95" i="2"/>
  <c r="P93" i="2"/>
  <c r="P75" i="2"/>
  <c r="P79" i="2"/>
  <c r="P105" i="2"/>
  <c r="P101" i="2"/>
  <c r="P81" i="2"/>
  <c r="P103" i="2"/>
  <c r="G15" i="2"/>
  <c r="G106" i="2"/>
  <c r="G104" i="2"/>
  <c r="G80" i="2"/>
  <c r="G102" i="2"/>
  <c r="G72" i="2"/>
  <c r="G98" i="2"/>
  <c r="G96" i="2"/>
  <c r="G82" i="2"/>
  <c r="G76" i="2"/>
  <c r="G78" i="2"/>
  <c r="G100" i="2"/>
  <c r="G74" i="2"/>
  <c r="G84" i="2"/>
  <c r="G85" i="2"/>
  <c r="G101" i="2"/>
  <c r="G86" i="2"/>
  <c r="G79" i="2"/>
  <c r="G83" i="2"/>
  <c r="G94" i="2"/>
  <c r="G81" i="2"/>
  <c r="G89" i="2"/>
  <c r="G97" i="2"/>
  <c r="G77" i="2"/>
  <c r="G90" i="2"/>
  <c r="G91" i="2"/>
  <c r="G73" i="2"/>
  <c r="G87" i="2"/>
  <c r="G92" i="2"/>
  <c r="G95" i="2"/>
  <c r="G75" i="2"/>
  <c r="G99" i="2"/>
  <c r="G93" i="2"/>
  <c r="G103" i="2"/>
  <c r="G105" i="2"/>
  <c r="G88" i="2"/>
  <c r="T3" i="5"/>
  <c r="G83" i="12"/>
  <c r="E84" i="12"/>
  <c r="G13" i="2"/>
  <c r="G56" i="2"/>
  <c r="G32" i="2"/>
  <c r="G8" i="2"/>
  <c r="G37" i="2"/>
  <c r="G55" i="2"/>
  <c r="G31" i="2"/>
  <c r="G7" i="2"/>
  <c r="G53" i="2"/>
  <c r="G29" i="2"/>
  <c r="G5" i="2"/>
  <c r="G24" i="2"/>
  <c r="G23" i="2"/>
  <c r="G63" i="2"/>
  <c r="G71" i="2"/>
  <c r="G47" i="2"/>
  <c r="G69" i="2"/>
  <c r="G45" i="2"/>
  <c r="G21" i="2"/>
  <c r="G48" i="2"/>
  <c r="G64" i="2"/>
  <c r="G40" i="2"/>
  <c r="G3" i="2"/>
  <c r="F12" i="12"/>
  <c r="I3" i="2"/>
  <c r="G7" i="12"/>
  <c r="F7" i="12"/>
  <c r="G6" i="12"/>
  <c r="F6" i="12"/>
  <c r="F10" i="12"/>
  <c r="G10" i="12"/>
  <c r="F8" i="12"/>
  <c r="G8" i="12"/>
  <c r="F15" i="12"/>
  <c r="F5" i="12"/>
  <c r="G15" i="12"/>
  <c r="G5" i="12"/>
  <c r="G14" i="12"/>
  <c r="F11" i="12"/>
  <c r="G12" i="12"/>
  <c r="F14" i="12"/>
  <c r="G11" i="12"/>
  <c r="I4" i="5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R5" i="12" s="1"/>
  <c r="O3" i="12"/>
  <c r="H4" i="5"/>
  <c r="G5" i="5"/>
  <c r="P48" i="2"/>
  <c r="P31" i="2"/>
  <c r="P14" i="2"/>
  <c r="P10" i="2"/>
  <c r="P21" i="2"/>
  <c r="P20" i="2"/>
  <c r="P33" i="2"/>
  <c r="P65" i="2"/>
  <c r="P8" i="2"/>
  <c r="P44" i="2"/>
  <c r="P47" i="2"/>
  <c r="P36" i="2"/>
  <c r="P66" i="2"/>
  <c r="P40" i="2"/>
  <c r="P58" i="2"/>
  <c r="P23" i="2"/>
  <c r="P57" i="2"/>
  <c r="P70" i="2"/>
  <c r="P6" i="2"/>
  <c r="P13" i="2"/>
  <c r="P18" i="2"/>
  <c r="P12" i="2"/>
  <c r="P41" i="2"/>
  <c r="P16" i="2"/>
  <c r="P46" i="2"/>
  <c r="P53" i="2"/>
  <c r="P49" i="2"/>
  <c r="P35" i="2"/>
  <c r="P38" i="2"/>
  <c r="P45" i="2"/>
  <c r="P64" i="2"/>
  <c r="P11" i="2"/>
  <c r="P43" i="2"/>
  <c r="P56" i="2"/>
  <c r="P19" i="2"/>
  <c r="P39" i="2"/>
  <c r="P26" i="2"/>
  <c r="P22" i="2"/>
  <c r="P50" i="2"/>
  <c r="P28" i="2"/>
  <c r="P42" i="2"/>
  <c r="P32" i="2"/>
  <c r="P34" i="2"/>
  <c r="P15" i="2"/>
  <c r="P25" i="2"/>
  <c r="P62" i="2"/>
  <c r="P69" i="2"/>
  <c r="P5" i="2"/>
  <c r="P68" i="2"/>
  <c r="P4" i="2"/>
  <c r="P24" i="2"/>
  <c r="P71" i="2"/>
  <c r="P7" i="2"/>
  <c r="P54" i="2"/>
  <c r="P61" i="2"/>
  <c r="P60" i="2"/>
  <c r="P17" i="2"/>
  <c r="P63" i="2"/>
  <c r="P59" i="2"/>
  <c r="P52" i="2"/>
  <c r="P55" i="2"/>
  <c r="P27" i="2"/>
  <c r="P51" i="2"/>
  <c r="P9" i="2"/>
  <c r="P67" i="2"/>
  <c r="P30" i="2"/>
  <c r="P37" i="2"/>
  <c r="P3" i="2"/>
  <c r="P29" i="2"/>
  <c r="G6" i="2"/>
  <c r="G61" i="2"/>
  <c r="G39" i="2"/>
  <c r="G16" i="2"/>
  <c r="E85" i="12" l="1"/>
  <c r="F84" i="12"/>
  <c r="G84" i="12"/>
  <c r="H5" i="5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U3" i="5"/>
  <c r="U5" i="5" s="1"/>
  <c r="G6" i="5"/>
  <c r="R5" i="2"/>
  <c r="G66" i="2"/>
  <c r="G28" i="2"/>
  <c r="G46" i="2"/>
  <c r="G57" i="2"/>
  <c r="G10" i="2"/>
  <c r="G27" i="2"/>
  <c r="G36" i="2"/>
  <c r="G54" i="2"/>
  <c r="G65" i="2"/>
  <c r="G18" i="2"/>
  <c r="G35" i="2"/>
  <c r="G44" i="2"/>
  <c r="G62" i="2"/>
  <c r="G9" i="2"/>
  <c r="G26" i="2"/>
  <c r="G43" i="2"/>
  <c r="G52" i="2"/>
  <c r="G38" i="2"/>
  <c r="G70" i="2"/>
  <c r="G17" i="2"/>
  <c r="G34" i="2"/>
  <c r="G51" i="2"/>
  <c r="G60" i="2"/>
  <c r="G49" i="2"/>
  <c r="G14" i="2"/>
  <c r="G25" i="2"/>
  <c r="G42" i="2"/>
  <c r="G59" i="2"/>
  <c r="G4" i="2"/>
  <c r="G68" i="2"/>
  <c r="G22" i="2"/>
  <c r="G33" i="2"/>
  <c r="G50" i="2"/>
  <c r="G67" i="2"/>
  <c r="G12" i="2"/>
  <c r="G19" i="2"/>
  <c r="G30" i="2"/>
  <c r="G41" i="2"/>
  <c r="G58" i="2"/>
  <c r="G11" i="2"/>
  <c r="G20" i="2"/>
  <c r="F85" i="12" l="1"/>
  <c r="E86" i="12"/>
  <c r="G85" i="12"/>
  <c r="I5" i="2"/>
  <c r="H6" i="5"/>
  <c r="I6" i="5"/>
  <c r="L3" i="13"/>
  <c r="L5" i="13" s="1"/>
  <c r="T5" i="13"/>
  <c r="T3" i="13"/>
  <c r="S3" i="12"/>
  <c r="S5" i="12" s="1"/>
  <c r="G7" i="5"/>
  <c r="S3" i="2"/>
  <c r="S5" i="2" s="1"/>
  <c r="F86" i="12" l="1"/>
  <c r="E87" i="12"/>
  <c r="G86" i="12"/>
  <c r="H7" i="5"/>
  <c r="I7" i="5"/>
  <c r="U3" i="13"/>
  <c r="U5" i="13" s="1"/>
  <c r="Y6" i="13" s="1"/>
  <c r="G8" i="5"/>
  <c r="J3" i="2"/>
  <c r="J5" i="2" s="1"/>
  <c r="W6" i="2" s="1"/>
  <c r="E88" i="12" l="1"/>
  <c r="F87" i="12"/>
  <c r="G87" i="12"/>
  <c r="H8" i="5"/>
  <c r="I8" i="5"/>
  <c r="G9" i="5"/>
  <c r="E89" i="12" l="1"/>
  <c r="F88" i="12"/>
  <c r="G88" i="12"/>
  <c r="H9" i="5"/>
  <c r="I9" i="5"/>
  <c r="G10" i="5"/>
  <c r="F89" i="12" l="1"/>
  <c r="E90" i="12"/>
  <c r="G89" i="12"/>
  <c r="H10" i="5"/>
  <c r="I10" i="5"/>
  <c r="G11" i="5"/>
  <c r="F90" i="12" l="1"/>
  <c r="E91" i="12"/>
  <c r="G90" i="12"/>
  <c r="H11" i="5"/>
  <c r="I11" i="5"/>
  <c r="G12" i="5"/>
  <c r="F91" i="12" l="1"/>
  <c r="E92" i="12"/>
  <c r="G91" i="12"/>
  <c r="H12" i="5"/>
  <c r="I12" i="5"/>
  <c r="G13" i="5"/>
  <c r="E93" i="12" l="1"/>
  <c r="F92" i="12"/>
  <c r="G92" i="12"/>
  <c r="H13" i="5"/>
  <c r="I13" i="5"/>
  <c r="G14" i="5"/>
  <c r="F93" i="12" l="1"/>
  <c r="E94" i="12"/>
  <c r="G93" i="12"/>
  <c r="H14" i="5"/>
  <c r="I14" i="5"/>
  <c r="G15" i="5"/>
  <c r="F94" i="12" l="1"/>
  <c r="E95" i="12"/>
  <c r="G94" i="12"/>
  <c r="H15" i="5"/>
  <c r="I15" i="5"/>
  <c r="G16" i="5"/>
  <c r="F95" i="12" l="1"/>
  <c r="E96" i="12"/>
  <c r="G95" i="12"/>
  <c r="H16" i="5"/>
  <c r="I16" i="5"/>
  <c r="G17" i="5"/>
  <c r="E97" i="12" l="1"/>
  <c r="F96" i="12"/>
  <c r="G96" i="12"/>
  <c r="H17" i="5"/>
  <c r="I17" i="5"/>
  <c r="G18" i="5"/>
  <c r="E98" i="12" l="1"/>
  <c r="F97" i="12"/>
  <c r="G97" i="12"/>
  <c r="H18" i="5"/>
  <c r="I18" i="5"/>
  <c r="G19" i="5"/>
  <c r="F98" i="12" l="1"/>
  <c r="E99" i="12"/>
  <c r="G98" i="12"/>
  <c r="H19" i="5"/>
  <c r="I19" i="5"/>
  <c r="G20" i="5"/>
  <c r="E100" i="12" l="1"/>
  <c r="F99" i="12"/>
  <c r="G99" i="12"/>
  <c r="H20" i="5"/>
  <c r="I20" i="5"/>
  <c r="G21" i="5"/>
  <c r="F100" i="12" l="1"/>
  <c r="E101" i="12"/>
  <c r="G100" i="12"/>
  <c r="H21" i="5"/>
  <c r="I21" i="5"/>
  <c r="G22" i="5"/>
  <c r="E102" i="12" l="1"/>
  <c r="F101" i="12"/>
  <c r="G101" i="12"/>
  <c r="H22" i="5"/>
  <c r="I22" i="5"/>
  <c r="G23" i="5"/>
  <c r="E103" i="12" l="1"/>
  <c r="F102" i="12"/>
  <c r="G102" i="12"/>
  <c r="H23" i="5"/>
  <c r="I23" i="5"/>
  <c r="G24" i="5"/>
  <c r="E104" i="12" l="1"/>
  <c r="F103" i="12"/>
  <c r="G103" i="12"/>
  <c r="H24" i="5"/>
  <c r="I24" i="5"/>
  <c r="G25" i="5"/>
  <c r="E105" i="12" l="1"/>
  <c r="F104" i="12"/>
  <c r="G104" i="12"/>
  <c r="H25" i="5"/>
  <c r="I25" i="5"/>
  <c r="G26" i="5"/>
  <c r="E106" i="12" l="1"/>
  <c r="F105" i="12"/>
  <c r="G105" i="12"/>
  <c r="H26" i="5"/>
  <c r="I26" i="5"/>
  <c r="G27" i="5"/>
  <c r="E107" i="12" l="1"/>
  <c r="F106" i="12"/>
  <c r="G106" i="12"/>
  <c r="H27" i="5"/>
  <c r="I27" i="5"/>
  <c r="G28" i="5"/>
  <c r="E108" i="12" l="1"/>
  <c r="F107" i="12"/>
  <c r="G107" i="12"/>
  <c r="H28" i="5"/>
  <c r="I28" i="5"/>
  <c r="G29" i="5"/>
  <c r="E109" i="12" l="1"/>
  <c r="F108" i="12"/>
  <c r="G108" i="12"/>
  <c r="H29" i="5"/>
  <c r="I29" i="5"/>
  <c r="G30" i="5"/>
  <c r="E110" i="12" l="1"/>
  <c r="F109" i="12"/>
  <c r="G109" i="12"/>
  <c r="H30" i="5"/>
  <c r="I30" i="5"/>
  <c r="G31" i="5"/>
  <c r="E111" i="12" l="1"/>
  <c r="F110" i="12"/>
  <c r="G110" i="12"/>
  <c r="H31" i="5"/>
  <c r="I31" i="5"/>
  <c r="G32" i="5"/>
  <c r="E112" i="12" l="1"/>
  <c r="F111" i="12"/>
  <c r="G111" i="12"/>
  <c r="H32" i="5"/>
  <c r="I32" i="5"/>
  <c r="G33" i="5"/>
  <c r="E113" i="12" l="1"/>
  <c r="F112" i="12"/>
  <c r="G112" i="12"/>
  <c r="H33" i="5"/>
  <c r="I33" i="5"/>
  <c r="G34" i="5"/>
  <c r="E114" i="12" l="1"/>
  <c r="F113" i="12"/>
  <c r="G113" i="12"/>
  <c r="H34" i="5"/>
  <c r="I34" i="5"/>
  <c r="G35" i="5"/>
  <c r="E115" i="12" l="1"/>
  <c r="F114" i="12"/>
  <c r="G114" i="12"/>
  <c r="H35" i="5"/>
  <c r="I35" i="5"/>
  <c r="G36" i="5"/>
  <c r="F115" i="12" l="1"/>
  <c r="E116" i="12"/>
  <c r="G115" i="12"/>
  <c r="H36" i="5"/>
  <c r="I36" i="5"/>
  <c r="G37" i="5"/>
  <c r="E117" i="12" l="1"/>
  <c r="F116" i="12"/>
  <c r="G116" i="12"/>
  <c r="H37" i="5"/>
  <c r="I37" i="5"/>
  <c r="G38" i="5"/>
  <c r="E118" i="12" l="1"/>
  <c r="F117" i="12"/>
  <c r="G117" i="12"/>
  <c r="H38" i="5"/>
  <c r="I38" i="5"/>
  <c r="G39" i="5"/>
  <c r="F118" i="12" l="1"/>
  <c r="E119" i="12"/>
  <c r="G118" i="12"/>
  <c r="H39" i="5"/>
  <c r="I39" i="5"/>
  <c r="G40" i="5"/>
  <c r="E120" i="12" l="1"/>
  <c r="F119" i="12"/>
  <c r="G119" i="12"/>
  <c r="H40" i="5"/>
  <c r="I40" i="5"/>
  <c r="G41" i="5"/>
  <c r="E121" i="12" l="1"/>
  <c r="F120" i="12"/>
  <c r="G120" i="12"/>
  <c r="H41" i="5"/>
  <c r="I41" i="5"/>
  <c r="G42" i="5"/>
  <c r="E122" i="12" l="1"/>
  <c r="F121" i="12"/>
  <c r="G121" i="12"/>
  <c r="H42" i="5"/>
  <c r="I42" i="5"/>
  <c r="G43" i="5"/>
  <c r="F122" i="12" l="1"/>
  <c r="E123" i="12"/>
  <c r="G122" i="12"/>
  <c r="H43" i="5"/>
  <c r="I43" i="5"/>
  <c r="G44" i="5"/>
  <c r="F123" i="12" l="1"/>
  <c r="E124" i="12"/>
  <c r="G123" i="12"/>
  <c r="H44" i="5"/>
  <c r="I44" i="5"/>
  <c r="G45" i="5"/>
  <c r="F124" i="12" l="1"/>
  <c r="E125" i="12"/>
  <c r="G124" i="12"/>
  <c r="H45" i="5"/>
  <c r="I45" i="5"/>
  <c r="G46" i="5"/>
  <c r="E126" i="12" l="1"/>
  <c r="F125" i="12"/>
  <c r="G125" i="12"/>
  <c r="H46" i="5"/>
  <c r="I46" i="5"/>
  <c r="G47" i="5"/>
  <c r="F126" i="12" l="1"/>
  <c r="E127" i="12"/>
  <c r="G126" i="12"/>
  <c r="H47" i="5"/>
  <c r="I47" i="5"/>
  <c r="G48" i="5"/>
  <c r="F127" i="12" l="1"/>
  <c r="E128" i="12"/>
  <c r="G127" i="12"/>
  <c r="H48" i="5"/>
  <c r="I48" i="5"/>
  <c r="G49" i="5"/>
  <c r="E129" i="12" l="1"/>
  <c r="F128" i="12"/>
  <c r="G128" i="12"/>
  <c r="H49" i="5"/>
  <c r="I49" i="5"/>
  <c r="G50" i="5"/>
  <c r="E130" i="12" l="1"/>
  <c r="F129" i="12"/>
  <c r="G129" i="12"/>
  <c r="H50" i="5"/>
  <c r="I50" i="5"/>
  <c r="G51" i="5"/>
  <c r="E131" i="12" l="1"/>
  <c r="F130" i="12"/>
  <c r="G130" i="12"/>
  <c r="H51" i="5"/>
  <c r="I51" i="5"/>
  <c r="G52" i="5"/>
  <c r="E132" i="12" l="1"/>
  <c r="F131" i="12"/>
  <c r="G131" i="12"/>
  <c r="H52" i="5"/>
  <c r="I52" i="5"/>
  <c r="G53" i="5"/>
  <c r="E133" i="12" l="1"/>
  <c r="F132" i="12"/>
  <c r="G132" i="12"/>
  <c r="H53" i="5"/>
  <c r="I53" i="5"/>
  <c r="G54" i="5"/>
  <c r="E134" i="12" l="1"/>
  <c r="F133" i="12"/>
  <c r="G133" i="12"/>
  <c r="H54" i="5"/>
  <c r="I54" i="5"/>
  <c r="G55" i="5"/>
  <c r="E135" i="12" l="1"/>
  <c r="F134" i="12"/>
  <c r="G134" i="12"/>
  <c r="H55" i="5"/>
  <c r="I55" i="5"/>
  <c r="G56" i="5"/>
  <c r="F135" i="12" l="1"/>
  <c r="E136" i="12"/>
  <c r="G135" i="12"/>
  <c r="H56" i="5"/>
  <c r="I56" i="5"/>
  <c r="G57" i="5"/>
  <c r="E137" i="12" l="1"/>
  <c r="F136" i="12"/>
  <c r="G136" i="12"/>
  <c r="H57" i="5"/>
  <c r="I57" i="5"/>
  <c r="G58" i="5"/>
  <c r="E138" i="12" l="1"/>
  <c r="F137" i="12"/>
  <c r="G137" i="12"/>
  <c r="H58" i="5"/>
  <c r="I58" i="5"/>
  <c r="G59" i="5"/>
  <c r="E139" i="12" l="1"/>
  <c r="F138" i="12"/>
  <c r="G138" i="12"/>
  <c r="H59" i="5"/>
  <c r="I59" i="5"/>
  <c r="G60" i="5"/>
  <c r="F139" i="12" l="1"/>
  <c r="E140" i="12"/>
  <c r="G139" i="12"/>
  <c r="H60" i="5"/>
  <c r="I60" i="5"/>
  <c r="G61" i="5"/>
  <c r="F140" i="12" l="1"/>
  <c r="E141" i="12"/>
  <c r="G140" i="12"/>
  <c r="H61" i="5"/>
  <c r="I61" i="5"/>
  <c r="G62" i="5"/>
  <c r="F141" i="12" l="1"/>
  <c r="E142" i="12"/>
  <c r="G141" i="12"/>
  <c r="H62" i="5"/>
  <c r="I62" i="5"/>
  <c r="G63" i="5"/>
  <c r="E143" i="12" l="1"/>
  <c r="F142" i="12"/>
  <c r="G142" i="12"/>
  <c r="H63" i="5"/>
  <c r="I63" i="5"/>
  <c r="G64" i="5"/>
  <c r="F143" i="12" l="1"/>
  <c r="E144" i="12"/>
  <c r="G143" i="12"/>
  <c r="H64" i="5"/>
  <c r="I64" i="5"/>
  <c r="G65" i="5"/>
  <c r="E145" i="12" l="1"/>
  <c r="F144" i="12"/>
  <c r="G144" i="12"/>
  <c r="H65" i="5"/>
  <c r="I65" i="5"/>
  <c r="G66" i="5"/>
  <c r="E146" i="12" l="1"/>
  <c r="F145" i="12"/>
  <c r="G145" i="12"/>
  <c r="H66" i="5"/>
  <c r="I66" i="5"/>
  <c r="G67" i="5"/>
  <c r="E147" i="12" l="1"/>
  <c r="F146" i="12"/>
  <c r="G146" i="12"/>
  <c r="H67" i="5"/>
  <c r="I67" i="5"/>
  <c r="G68" i="5"/>
  <c r="F147" i="12" l="1"/>
  <c r="E148" i="12"/>
  <c r="G147" i="12"/>
  <c r="H68" i="5"/>
  <c r="I68" i="5"/>
  <c r="G69" i="5"/>
  <c r="E149" i="12" l="1"/>
  <c r="F148" i="12"/>
  <c r="G148" i="12"/>
  <c r="H69" i="5"/>
  <c r="I69" i="5"/>
  <c r="G70" i="5"/>
  <c r="E150" i="12" l="1"/>
  <c r="F149" i="12"/>
  <c r="G149" i="12"/>
  <c r="H70" i="5"/>
  <c r="I70" i="5"/>
  <c r="G71" i="5"/>
  <c r="G72" i="5" s="1"/>
  <c r="G73" i="5" l="1"/>
  <c r="H72" i="5"/>
  <c r="I72" i="5"/>
  <c r="F150" i="12"/>
  <c r="E151" i="12"/>
  <c r="G150" i="12"/>
  <c r="H71" i="5"/>
  <c r="I71" i="5"/>
  <c r="H73" i="5" l="1"/>
  <c r="G74" i="5"/>
  <c r="I73" i="5"/>
  <c r="E152" i="12"/>
  <c r="F151" i="12"/>
  <c r="G151" i="12"/>
  <c r="G75" i="5" l="1"/>
  <c r="H74" i="5"/>
  <c r="I74" i="5"/>
  <c r="E153" i="12"/>
  <c r="F152" i="12"/>
  <c r="G152" i="12"/>
  <c r="G76" i="5" l="1"/>
  <c r="H75" i="5"/>
  <c r="I75" i="5"/>
  <c r="F153" i="12"/>
  <c r="E154" i="12"/>
  <c r="G153" i="12"/>
  <c r="G77" i="5" l="1"/>
  <c r="H76" i="5"/>
  <c r="I76" i="5"/>
  <c r="E155" i="12"/>
  <c r="F154" i="12"/>
  <c r="G154" i="12"/>
  <c r="G78" i="5" l="1"/>
  <c r="H77" i="5"/>
  <c r="I77" i="5"/>
  <c r="F155" i="12"/>
  <c r="G155" i="12"/>
  <c r="G79" i="5" l="1"/>
  <c r="H78" i="5"/>
  <c r="I78" i="5"/>
  <c r="G80" i="5" l="1"/>
  <c r="H79" i="5"/>
  <c r="I79" i="5"/>
  <c r="G81" i="5" l="1"/>
  <c r="H80" i="5"/>
  <c r="I80" i="5"/>
  <c r="G82" i="5" l="1"/>
  <c r="H81" i="5"/>
  <c r="I81" i="5"/>
  <c r="G83" i="5" l="1"/>
  <c r="H82" i="5"/>
  <c r="I82" i="5"/>
  <c r="G84" i="5" l="1"/>
  <c r="H83" i="5"/>
  <c r="I83" i="5"/>
  <c r="G85" i="5" l="1"/>
  <c r="H84" i="5"/>
  <c r="I84" i="5"/>
  <c r="G86" i="5" l="1"/>
  <c r="H85" i="5"/>
  <c r="I85" i="5"/>
  <c r="G87" i="5" l="1"/>
  <c r="H86" i="5"/>
  <c r="I86" i="5"/>
  <c r="H87" i="5" l="1"/>
  <c r="G88" i="5"/>
  <c r="I87" i="5"/>
  <c r="G89" i="5" l="1"/>
  <c r="H88" i="5"/>
  <c r="I88" i="5"/>
  <c r="G90" i="5" l="1"/>
  <c r="H89" i="5"/>
  <c r="I89" i="5"/>
  <c r="I3" i="12"/>
  <c r="I5" i="12"/>
  <c r="G91" i="5" l="1"/>
  <c r="H90" i="5"/>
  <c r="I90" i="5"/>
  <c r="J3" i="12"/>
  <c r="J5" i="12" s="1"/>
  <c r="W6" i="12" s="1"/>
  <c r="G92" i="5" l="1"/>
  <c r="H91" i="5"/>
  <c r="I91" i="5"/>
  <c r="G93" i="5" l="1"/>
  <c r="H92" i="5"/>
  <c r="I92" i="5"/>
  <c r="G94" i="5" l="1"/>
  <c r="H93" i="5"/>
  <c r="I93" i="5"/>
  <c r="G95" i="5" l="1"/>
  <c r="H94" i="5"/>
  <c r="I94" i="5"/>
  <c r="G96" i="5" l="1"/>
  <c r="H95" i="5"/>
  <c r="I95" i="5"/>
  <c r="G97" i="5" l="1"/>
  <c r="H96" i="5"/>
  <c r="I96" i="5"/>
  <c r="G98" i="5" l="1"/>
  <c r="H97" i="5"/>
  <c r="I97" i="5"/>
  <c r="G99" i="5" l="1"/>
  <c r="H98" i="5"/>
  <c r="I98" i="5"/>
  <c r="G100" i="5" l="1"/>
  <c r="H99" i="5"/>
  <c r="I99" i="5"/>
  <c r="G101" i="5" l="1"/>
  <c r="H100" i="5"/>
  <c r="I100" i="5"/>
  <c r="G102" i="5" l="1"/>
  <c r="H101" i="5"/>
  <c r="I101" i="5"/>
  <c r="G103" i="5" l="1"/>
  <c r="H102" i="5"/>
  <c r="I102" i="5"/>
  <c r="G104" i="5" l="1"/>
  <c r="H103" i="5"/>
  <c r="I103" i="5"/>
  <c r="G105" i="5" l="1"/>
  <c r="H104" i="5"/>
  <c r="I104" i="5"/>
  <c r="G106" i="5" l="1"/>
  <c r="H105" i="5"/>
  <c r="I105" i="5"/>
  <c r="G107" i="5" l="1"/>
  <c r="H106" i="5"/>
  <c r="I106" i="5"/>
  <c r="G108" i="5" l="1"/>
  <c r="H107" i="5"/>
  <c r="I107" i="5"/>
  <c r="G109" i="5" l="1"/>
  <c r="H108" i="5"/>
  <c r="I108" i="5"/>
  <c r="G110" i="5" l="1"/>
  <c r="H109" i="5"/>
  <c r="I109" i="5"/>
  <c r="H110" i="5" l="1"/>
  <c r="I110" i="5"/>
  <c r="K5" i="5" l="1"/>
  <c r="K3" i="5" l="1"/>
  <c r="L3" i="5" s="1"/>
  <c r="L5" i="5" s="1"/>
  <c r="U8" i="5" s="1"/>
</calcChain>
</file>

<file path=xl/sharedStrings.xml><?xml version="1.0" encoding="utf-8"?>
<sst xmlns="http://schemas.openxmlformats.org/spreadsheetml/2006/main" count="803" uniqueCount="472">
  <si>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</si>
  <si>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</si>
  <si>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</si>
  <si>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</si>
  <si>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</si>
  <si>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</si>
  <si>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</si>
  <si>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</si>
  <si>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</si>
  <si>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</si>
  <si>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</si>
  <si>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</si>
  <si>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</si>
  <si>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</si>
  <si>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</si>
  <si>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</si>
  <si>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</si>
  <si>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</si>
  <si>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</si>
  <si>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</si>
  <si>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</si>
  <si>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</si>
  <si>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</si>
  <si>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</si>
  <si>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</si>
  <si>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</si>
  <si>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</si>
  <si>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</si>
  <si>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</si>
  <si>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</si>
  <si>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</si>
  <si>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</si>
  <si>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</si>
  <si>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</si>
  <si>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</si>
  <si>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</si>
  <si>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</si>
  <si>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</si>
  <si>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</si>
  <si>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</si>
  <si>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</si>
  <si>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</si>
  <si>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</si>
  <si>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</si>
  <si>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</si>
  <si>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</si>
  <si>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</si>
  <si>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</si>
  <si>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</si>
  <si>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</si>
  <si>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</si>
  <si>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</si>
  <si>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</si>
  <si>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</si>
  <si>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</si>
  <si>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</si>
  <si>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</si>
  <si>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</si>
  <si>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</si>
  <si>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</si>
  <si>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</si>
  <si>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</si>
  <si>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</si>
  <si>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</si>
  <si>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</si>
  <si>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</si>
  <si>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</si>
  <si>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</si>
  <si>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</si>
  <si>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</si>
  <si>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</si>
  <si>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</si>
  <si>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</si>
  <si>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</si>
  <si>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</si>
  <si>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</si>
  <si>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</si>
  <si>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</si>
  <si>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</si>
  <si>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</si>
  <si>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</si>
  <si>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</si>
  <si>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</si>
  <si>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</si>
  <si>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</si>
  <si>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</si>
  <si>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</si>
  <si>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</si>
  <si>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</si>
  <si>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</si>
  <si>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</si>
  <si>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</si>
  <si>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</si>
  <si>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</si>
  <si>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</si>
  <si>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</si>
  <si>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</si>
  <si>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</si>
  <si>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</si>
  <si>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</si>
  <si>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</si>
  <si>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</si>
  <si>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</si>
  <si>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</si>
  <si>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</si>
  <si>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</si>
  <si>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</si>
  <si>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</si>
  <si>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</si>
  <si>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</si>
  <si>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</si>
  <si>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</si>
  <si>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</si>
  <si>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</si>
  <si>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</si>
  <si>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</si>
  <si>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</si>
  <si>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</si>
  <si>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</si>
  <si>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</si>
  <si>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</si>
  <si>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</si>
  <si>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</si>
  <si>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</si>
  <si>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</si>
  <si>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</si>
  <si>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</si>
  <si>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</si>
  <si>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</si>
  <si>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</si>
  <si>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</si>
  <si>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</si>
  <si>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</si>
  <si>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</si>
  <si>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</si>
  <si>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</si>
  <si>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</si>
  <si>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</si>
  <si>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</si>
  <si>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</si>
  <si>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</si>
  <si>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</si>
  <si>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</si>
  <si>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</si>
  <si>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</si>
  <si>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</si>
  <si>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</si>
  <si>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</si>
  <si>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</si>
  <si>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</si>
  <si>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</si>
  <si>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</si>
  <si>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</si>
  <si>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</si>
  <si>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</si>
  <si>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</si>
  <si>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</si>
  <si>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</si>
  <si>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</si>
  <si>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</si>
  <si>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</si>
  <si>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</si>
  <si>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</si>
  <si>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</si>
  <si>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</si>
  <si>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</si>
  <si>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</si>
  <si>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</si>
  <si>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</si>
  <si>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</si>
  <si>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</si>
  <si>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</si>
  <si>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</si>
  <si>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</si>
  <si>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</si>
  <si>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</si>
  <si>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</si>
  <si>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</si>
  <si>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</si>
  <si>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</si>
  <si>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</si>
  <si>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</si>
  <si>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</si>
  <si>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</si>
  <si>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</si>
  <si>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</si>
  <si>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</si>
  <si>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</si>
  <si>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</si>
  <si>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</si>
  <si>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</si>
  <si>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</si>
  <si>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</si>
  <si>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</si>
  <si>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</si>
  <si>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</si>
  <si>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</si>
  <si>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</si>
  <si>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</si>
  <si>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</si>
  <si>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</si>
  <si>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</si>
  <si>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</si>
  <si>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</si>
  <si>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</si>
  <si>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</si>
  <si>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</si>
  <si>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</si>
  <si>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</si>
  <si>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</si>
  <si>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</si>
  <si>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</si>
  <si>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</si>
  <si>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</si>
  <si>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</si>
  <si>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</si>
  <si>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</si>
  <si>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</si>
  <si>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</si>
  <si>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</si>
  <si>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</si>
  <si>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</si>
  <si>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</si>
  <si>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</si>
  <si>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</si>
  <si>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</si>
  <si>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</si>
  <si>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</si>
  <si>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</si>
  <si>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</si>
  <si>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</si>
  <si>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</si>
  <si>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</si>
  <si>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</si>
  <si>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</si>
  <si>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</si>
  <si>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</si>
  <si>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</si>
  <si>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</si>
  <si>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</si>
  <si>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</si>
  <si>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</si>
  <si>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</si>
  <si>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</si>
  <si>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</si>
  <si>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</si>
  <si>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</si>
  <si>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</si>
  <si>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</si>
  <si>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</si>
  <si>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</si>
  <si>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</si>
  <si>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</si>
  <si>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</si>
  <si>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</si>
  <si>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</si>
  <si>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</si>
  <si>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</si>
  <si>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</si>
  <si>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</si>
  <si>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</si>
  <si>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</si>
  <si>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</si>
  <si>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</si>
  <si>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</si>
  <si>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</si>
  <si>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</si>
  <si>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</si>
  <si>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</si>
  <si>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</si>
  <si>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</si>
  <si>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</si>
  <si>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</si>
  <si>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</si>
  <si>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</si>
  <si>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</si>
  <si>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</si>
  <si>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</si>
  <si>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</si>
  <si>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</si>
  <si>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</si>
  <si>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</si>
  <si>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</si>
  <si>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</si>
  <si>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</si>
  <si>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</si>
  <si>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</si>
  <si>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</si>
  <si>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</si>
  <si>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</si>
  <si>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</si>
  <si>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</si>
  <si>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</si>
  <si>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</si>
  <si>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</si>
  <si>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</si>
  <si>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</si>
  <si>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</si>
  <si>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</si>
  <si>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</si>
  <si>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</si>
  <si>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</si>
  <si>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</si>
  <si>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</si>
  <si>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</si>
  <si>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</si>
  <si>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</si>
  <si>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</si>
  <si>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</si>
  <si>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</si>
  <si>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</si>
  <si>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</si>
  <si>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</si>
  <si>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</si>
  <si>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</si>
  <si>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</si>
  <si>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</si>
  <si>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</si>
  <si>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</si>
  <si>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</si>
  <si>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</si>
  <si>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</si>
  <si>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</si>
  <si>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</si>
  <si>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</si>
  <si>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</si>
  <si>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</si>
  <si>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</si>
  <si>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</si>
  <si>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</si>
  <si>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</si>
  <si>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</si>
  <si>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</si>
  <si>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</si>
  <si>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</si>
  <si>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</si>
  <si>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</si>
  <si>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</si>
  <si>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</si>
  <si>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</si>
  <si>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</si>
  <si>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</si>
  <si>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</si>
  <si>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</si>
  <si>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</si>
  <si>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</si>
  <si>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</si>
  <si>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</si>
  <si>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</si>
  <si>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</si>
  <si>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</si>
  <si>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</si>
  <si>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</si>
  <si>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</si>
  <si>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</si>
  <si>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</si>
  <si>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</si>
  <si>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</si>
  <si>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</si>
  <si>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</si>
  <si>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</si>
  <si>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</si>
  <si>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</si>
  <si>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</si>
  <si>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</si>
  <si>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</si>
  <si>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</si>
  <si>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</si>
  <si>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</si>
  <si>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</si>
  <si>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</si>
  <si>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</si>
  <si>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</si>
  <si>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</si>
  <si>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</si>
  <si>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</si>
  <si>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</si>
  <si>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</si>
  <si>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</si>
  <si>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</si>
  <si>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</si>
  <si>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</si>
  <si>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</si>
  <si>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</si>
  <si>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</si>
  <si>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</si>
  <si>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</si>
  <si>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</si>
  <si>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</si>
  <si>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</si>
  <si>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</si>
  <si>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</si>
  <si>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</si>
  <si>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</si>
  <si>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</si>
  <si>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</si>
  <si>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</si>
  <si>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</si>
  <si>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</si>
  <si>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</si>
  <si>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</si>
  <si>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</si>
  <si>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</si>
  <si>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</si>
  <si>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</si>
  <si>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</si>
  <si>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</si>
  <si>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</si>
  <si>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</si>
  <si>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</si>
  <si>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</si>
  <si>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</si>
  <si>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</si>
  <si>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</si>
  <si>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</si>
  <si>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</si>
  <si>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</si>
  <si>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</si>
  <si>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</si>
  <si>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</si>
  <si>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</si>
  <si>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</si>
  <si>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</si>
  <si>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</si>
  <si>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</si>
  <si>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</si>
  <si>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</si>
  <si>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</si>
  <si>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</si>
  <si>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</si>
  <si>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</si>
  <si>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</si>
  <si>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</si>
  <si>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</si>
  <si>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</si>
  <si>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</si>
  <si>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</si>
  <si>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</si>
  <si>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</si>
  <si>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</si>
  <si>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</si>
  <si>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</si>
  <si>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</si>
  <si>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</si>
  <si>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</si>
  <si>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</si>
  <si>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</si>
  <si>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</si>
  <si>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</si>
  <si>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</si>
  <si>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</si>
  <si>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</si>
  <si>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</si>
  <si>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</si>
  <si>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</si>
  <si>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</si>
  <si>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</si>
  <si>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</si>
  <si>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</si>
  <si>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</si>
  <si>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</si>
  <si>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</si>
  <si>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</si>
  <si>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</si>
  <si>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Difsq1</t>
  </si>
  <si>
    <t>Difsq2</t>
  </si>
  <si>
    <t>SqDif1</t>
  </si>
  <si>
    <t>Ω</t>
  </si>
  <si>
    <t>Exp(Ω)</t>
  </si>
  <si>
    <t>Wave2</t>
  </si>
  <si>
    <t>Exp(-Ω)</t>
  </si>
  <si>
    <t>Country: 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</si>
</sst>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1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1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Extreme_Type1!$G$2</c:f>
              <c:strCache>
                <c:ptCount val="1"/>
                <c:pt idx="0">
                  <c:v>Y-Y0C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Extreme_Type1!$B$3:$B$163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</c:numCache>
            </c:numRef>
          </c:xVal>
          <c:yVal>
            <c:numRef>
              <c:f>Extreme_Type1!$G$3:$G$163</c:f>
              <c:numCache>
                <c:formatCode>General</c:formatCode>
                <c:ptCount val="161"/>
                <c:pt idx="0">
                  <c:v>0</c:v>
                </c:pt>
                <c:pt idx="1">
                  <c:v>62.909050142857268</c:v>
                </c:pt>
                <c:pt idx="2">
                  <c:v>125.48240628571375</c:v>
                </c:pt>
                <c:pt idx="3">
                  <c:v>185.95954014285689</c:v>
                </c:pt>
                <c:pt idx="4">
                  <c:v>247.04092300000002</c:v>
                </c:pt>
                <c:pt idx="5">
                  <c:v>309.06970899999942</c:v>
                </c:pt>
                <c:pt idx="6">
                  <c:v>371.01643628571401</c:v>
                </c:pt>
                <c:pt idx="7">
                  <c:v>433.5823325714282</c:v>
                </c:pt>
                <c:pt idx="8">
                  <c:v>497.08071214285701</c:v>
                </c:pt>
                <c:pt idx="9">
                  <c:v>561.10128228571421</c:v>
                </c:pt>
                <c:pt idx="10">
                  <c:v>624.79361828571427</c:v>
                </c:pt>
                <c:pt idx="11">
                  <c:v>688.3591367142858</c:v>
                </c:pt>
                <c:pt idx="12">
                  <c:v>752.71540071428581</c:v>
                </c:pt>
                <c:pt idx="13">
                  <c:v>817.88479028571464</c:v>
                </c:pt>
                <c:pt idx="14">
                  <c:v>883.33019485714249</c:v>
                </c:pt>
                <c:pt idx="15">
                  <c:v>948.61148228571437</c:v>
                </c:pt>
                <c:pt idx="16">
                  <c:v>1013.4600975714279</c:v>
                </c:pt>
                <c:pt idx="17">
                  <c:v>1077.9655589999998</c:v>
                </c:pt>
                <c:pt idx="18">
                  <c:v>1140.9715872857141</c:v>
                </c:pt>
                <c:pt idx="19">
                  <c:v>1203.9328565714281</c:v>
                </c:pt>
                <c:pt idx="20">
                  <c:v>1266.0884601428575</c:v>
                </c:pt>
                <c:pt idx="21">
                  <c:v>1328.0724868571424</c:v>
                </c:pt>
                <c:pt idx="22">
                  <c:v>1389.0195921428567</c:v>
                </c:pt>
                <c:pt idx="23">
                  <c:v>1449.0267542857141</c:v>
                </c:pt>
                <c:pt idx="24">
                  <c:v>1509.7202241428572</c:v>
                </c:pt>
                <c:pt idx="25">
                  <c:v>1570.7568478571434</c:v>
                </c:pt>
                <c:pt idx="26">
                  <c:v>1630.6521120000002</c:v>
                </c:pt>
                <c:pt idx="27">
                  <c:v>1691.7260351428572</c:v>
                </c:pt>
                <c:pt idx="28">
                  <c:v>1752.2479280000011</c:v>
                </c:pt>
                <c:pt idx="29">
                  <c:v>1814.0827574285709</c:v>
                </c:pt>
                <c:pt idx="30">
                  <c:v>1875.8504479999997</c:v>
                </c:pt>
                <c:pt idx="31">
                  <c:v>1937.0959479999997</c:v>
                </c:pt>
                <c:pt idx="32">
                  <c:v>1998.2892289999995</c:v>
                </c:pt>
                <c:pt idx="33">
                  <c:v>2059.7958242857135</c:v>
                </c:pt>
                <c:pt idx="34">
                  <c:v>2120.2654981428573</c:v>
                </c:pt>
                <c:pt idx="35">
                  <c:v>2180.8918292857138</c:v>
                </c:pt>
                <c:pt idx="36">
                  <c:v>2240.8020132857141</c:v>
                </c:pt>
                <c:pt idx="37">
                  <c:v>2302.1892507142843</c:v>
                </c:pt>
                <c:pt idx="38">
                  <c:v>2364.5313509999992</c:v>
                </c:pt>
                <c:pt idx="39">
                  <c:v>2427.4926201428575</c:v>
                </c:pt>
                <c:pt idx="40">
                  <c:v>2490.252473</c:v>
                </c:pt>
                <c:pt idx="41">
                  <c:v>2553.1242237142856</c:v>
                </c:pt>
                <c:pt idx="42">
                  <c:v>2616.3838875714287</c:v>
                </c:pt>
                <c:pt idx="43">
                  <c:v>2679.9568657142868</c:v>
                </c:pt>
                <c:pt idx="44">
                  <c:v>2743.2239894285717</c:v>
                </c:pt>
                <c:pt idx="45">
                  <c:v>2805.0662787142851</c:v>
                </c:pt>
                <c:pt idx="46">
                  <c:v>2866.7220712857147</c:v>
                </c:pt>
                <c:pt idx="47">
                  <c:v>2931.6751245714281</c:v>
                </c:pt>
                <c:pt idx="48">
                  <c:v>2998.8586779999991</c:v>
                </c:pt>
                <c:pt idx="49">
                  <c:v>3067.0567729999989</c:v>
                </c:pt>
                <c:pt idx="50">
                  <c:v>3135.4189851428569</c:v>
                </c:pt>
                <c:pt idx="51">
                  <c:v>3204.6913009999994</c:v>
                </c:pt>
                <c:pt idx="52">
                  <c:v>3274.8289612857138</c:v>
                </c:pt>
                <c:pt idx="53">
                  <c:v>3344.5787084285707</c:v>
                </c:pt>
                <c:pt idx="54">
                  <c:v>3414.7312884285707</c:v>
                </c:pt>
                <c:pt idx="55">
                  <c:v>3484.5854737142859</c:v>
                </c:pt>
                <c:pt idx="56">
                  <c:v>3555.2005654285717</c:v>
                </c:pt>
                <c:pt idx="57">
                  <c:v>3627.449367857143</c:v>
                </c:pt>
                <c:pt idx="58">
                  <c:v>3701.2423624285716</c:v>
                </c:pt>
                <c:pt idx="59">
                  <c:v>3778.4892749999995</c:v>
                </c:pt>
                <c:pt idx="60">
                  <c:v>3858.8021925714279</c:v>
                </c:pt>
                <c:pt idx="61">
                  <c:v>3942.031917714286</c:v>
                </c:pt>
                <c:pt idx="62">
                  <c:v>4028.5962029999996</c:v>
                </c:pt>
                <c:pt idx="63">
                  <c:v>4120.4868325714287</c:v>
                </c:pt>
                <c:pt idx="64">
                  <c:v>4216.1969134285719</c:v>
                </c:pt>
                <c:pt idx="65">
                  <c:v>4314.8685611428573</c:v>
                </c:pt>
                <c:pt idx="66">
                  <c:v>4415.9273659999999</c:v>
                </c:pt>
                <c:pt idx="67">
                  <c:v>4521.8425437142851</c:v>
                </c:pt>
                <c:pt idx="68">
                  <c:v>4633.725614142857</c:v>
                </c:pt>
                <c:pt idx="69">
                  <c:v>4753.3967847142849</c:v>
                </c:pt>
                <c:pt idx="70">
                  <c:v>4879.3566224285696</c:v>
                </c:pt>
                <c:pt idx="71">
                  <c:v>5016.1556454285692</c:v>
                </c:pt>
                <c:pt idx="72">
                  <c:v>5160.7502284285711</c:v>
                </c:pt>
                <c:pt idx="73">
                  <c:v>5308.9106272857152</c:v>
                </c:pt>
                <c:pt idx="74">
                  <c:v>5464.4413737142859</c:v>
                </c:pt>
                <c:pt idx="75">
                  <c:v>5627.8646585714287</c:v>
                </c:pt>
                <c:pt idx="76">
                  <c:v>5797.8750049999999</c:v>
                </c:pt>
                <c:pt idx="77">
                  <c:v>5974.1516388571436</c:v>
                </c:pt>
                <c:pt idx="78">
                  <c:v>6153.6733144285718</c:v>
                </c:pt>
                <c:pt idx="79">
                  <c:v>6340.9532507142867</c:v>
                </c:pt>
                <c:pt idx="80">
                  <c:v>6531.194753857144</c:v>
                </c:pt>
                <c:pt idx="81">
                  <c:v>6723.6070780000009</c:v>
                </c:pt>
                <c:pt idx="82">
                  <c:v>6922.2260105714286</c:v>
                </c:pt>
                <c:pt idx="83">
                  <c:v>7127.4767641428571</c:v>
                </c:pt>
                <c:pt idx="84">
                  <c:v>7340.2023034285703</c:v>
                </c:pt>
                <c:pt idx="85">
                  <c:v>7558.9628742857149</c:v>
                </c:pt>
                <c:pt idx="86">
                  <c:v>7777.2385538571434</c:v>
                </c:pt>
                <c:pt idx="87">
                  <c:v>7998.3340627142879</c:v>
                </c:pt>
                <c:pt idx="88">
                  <c:v>8229.3064342857142</c:v>
                </c:pt>
                <c:pt idx="89">
                  <c:v>8463.9714395714291</c:v>
                </c:pt>
                <c:pt idx="90">
                  <c:v>8710.4155731428582</c:v>
                </c:pt>
                <c:pt idx="91">
                  <c:v>8968.1837834285725</c:v>
                </c:pt>
                <c:pt idx="92">
                  <c:v>9233.352180857144</c:v>
                </c:pt>
                <c:pt idx="93">
                  <c:v>9509.4791212857144</c:v>
                </c:pt>
                <c:pt idx="94">
                  <c:v>9794.5355214285719</c:v>
                </c:pt>
                <c:pt idx="95">
                  <c:v>10102.038658428573</c:v>
                </c:pt>
                <c:pt idx="96">
                  <c:v>10434.219032142855</c:v>
                </c:pt>
                <c:pt idx="97">
                  <c:v>10790.517152714287</c:v>
                </c:pt>
                <c:pt idx="98">
                  <c:v>11174.521215571429</c:v>
                </c:pt>
                <c:pt idx="99">
                  <c:v>11589.737357857142</c:v>
                </c:pt>
                <c:pt idx="100">
                  <c:v>12015.606189</c:v>
                </c:pt>
                <c:pt idx="101">
                  <c:v>12435.49966742857</c:v>
                </c:pt>
                <c:pt idx="102">
                  <c:v>12852.192863142858</c:v>
                </c:pt>
                <c:pt idx="103">
                  <c:v>13277.449985142857</c:v>
                </c:pt>
                <c:pt idx="104">
                  <c:v>13705.899929857142</c:v>
                </c:pt>
                <c:pt idx="105">
                  <c:v>14128.598317857141</c:v>
                </c:pt>
                <c:pt idx="106">
                  <c:v>14547.738349714287</c:v>
                </c:pt>
                <c:pt idx="107">
                  <c:v>14969.444575428573</c:v>
                </c:pt>
                <c:pt idx="108">
                  <c:v>15403.765434571429</c:v>
                </c:pt>
                <c:pt idx="109">
                  <c:v>15845.232845428571</c:v>
                </c:pt>
                <c:pt idx="110">
                  <c:v>16290.206393285716</c:v>
                </c:pt>
                <c:pt idx="111">
                  <c:v>16734.926305714285</c:v>
                </c:pt>
                <c:pt idx="112">
                  <c:v>17178.027427142853</c:v>
                </c:pt>
                <c:pt idx="113">
                  <c:v>17622.807018571424</c:v>
                </c:pt>
                <c:pt idx="114">
                  <c:v>18058.194638571425</c:v>
                </c:pt>
                <c:pt idx="115">
                  <c:v>18488.181315714282</c:v>
                </c:pt>
                <c:pt idx="116">
                  <c:v>18914.370921000002</c:v>
                </c:pt>
                <c:pt idx="117">
                  <c:v>19336.606797285716</c:v>
                </c:pt>
                <c:pt idx="118">
                  <c:v>19750.614441285714</c:v>
                </c:pt>
                <c:pt idx="119">
                  <c:v>20158.855609000002</c:v>
                </c:pt>
                <c:pt idx="120">
                  <c:v>20555.526524428577</c:v>
                </c:pt>
                <c:pt idx="121">
                  <c:v>20950.086297857142</c:v>
                </c:pt>
                <c:pt idx="122">
                  <c:v>21341.80386214286</c:v>
                </c:pt>
                <c:pt idx="123">
                  <c:v>21707.553633</c:v>
                </c:pt>
                <c:pt idx="124">
                  <c:v>22037.32447</c:v>
                </c:pt>
                <c:pt idx="125">
                  <c:v>22357.069247142856</c:v>
                </c:pt>
                <c:pt idx="126">
                  <c:v>22673.554062714284</c:v>
                </c:pt>
                <c:pt idx="127">
                  <c:v>22989.576366714286</c:v>
                </c:pt>
                <c:pt idx="128">
                  <c:v>23303.18913385714</c:v>
                </c:pt>
                <c:pt idx="129">
                  <c:v>23615.563563428572</c:v>
                </c:pt>
                <c:pt idx="130">
                  <c:v>23951.563388571427</c:v>
                </c:pt>
                <c:pt idx="131">
                  <c:v>24305.832425571429</c:v>
                </c:pt>
                <c:pt idx="132">
                  <c:v>24655.670302142858</c:v>
                </c:pt>
                <c:pt idx="133">
                  <c:v>24993.557473428569</c:v>
                </c:pt>
                <c:pt idx="134">
                  <c:v>25318.471937571427</c:v>
                </c:pt>
                <c:pt idx="135">
                  <c:v>25637.448348571426</c:v>
                </c:pt>
                <c:pt idx="136">
                  <c:v>25953.381134142855</c:v>
                </c:pt>
                <c:pt idx="137">
                  <c:v>26259.854809571429</c:v>
                </c:pt>
                <c:pt idx="138">
                  <c:v>26556.078629142852</c:v>
                </c:pt>
                <c:pt idx="139">
                  <c:v>26842.082432285719</c:v>
                </c:pt>
                <c:pt idx="140">
                  <c:v>27119.731185428573</c:v>
                </c:pt>
                <c:pt idx="141">
                  <c:v>27388.614596142859</c:v>
                </c:pt>
                <c:pt idx="142">
                  <c:v>27649.404052142858</c:v>
                </c:pt>
                <c:pt idx="143">
                  <c:v>27904.501630285718</c:v>
                </c:pt>
                <c:pt idx="144">
                  <c:v>28150.930844142866</c:v>
                </c:pt>
                <c:pt idx="145">
                  <c:v>28393.391409285719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CA5-4994-8439-4652727CE308}"/>
            </c:ext>
          </c:extLst>
        </c:ser>
        <c:ser>
          <c:idx val="1"/>
          <c:order val="1"/>
          <c:tx>
            <c:strRef>
              <c:f>Extreme_Type1!$H$2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Extreme_Type1!$B$3:$B$163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</c:numCache>
            </c:numRef>
          </c:xVal>
          <c:yVal>
            <c:numRef>
              <c:f>Extreme_Type1!$H$3:$H$163</c:f>
              <c:numCache>
                <c:formatCode>General</c:formatCode>
                <c:ptCount val="161"/>
                <c:pt idx="0">
                  <c:v>2.2552470740659508E-11</c:v>
                </c:pt>
                <c:pt idx="1">
                  <c:v>9.43097301330449E-11</c:v>
                </c:pt>
                <c:pt idx="2">
                  <c:v>3.1364027392424334E-10</c:v>
                </c:pt>
                <c:pt idx="3">
                  <c:v>9.5852413847053514E-10</c:v>
                </c:pt>
                <c:pt idx="4">
                  <c:v>2.7848606395213149E-9</c:v>
                </c:pt>
                <c:pt idx="5">
                  <c:v>7.7730808705146049E-9</c:v>
                </c:pt>
                <c:pt idx="6">
                  <c:v>2.0928543509432844E-8</c:v>
                </c:pt>
                <c:pt idx="7">
                  <c:v>5.446943549229844E-8</c:v>
                </c:pt>
                <c:pt idx="8">
                  <c:v>1.3723431677307763E-7</c:v>
                </c:pt>
                <c:pt idx="9">
                  <c:v>3.3511296780670047E-7</c:v>
                </c:pt>
                <c:pt idx="10">
                  <c:v>7.9398900028995637E-7</c:v>
                </c:pt>
                <c:pt idx="11">
                  <c:v>1.8271834292416932E-6</c:v>
                </c:pt>
                <c:pt idx="12">
                  <c:v>4.0881315286265747E-6</c:v>
                </c:pt>
                <c:pt idx="13">
                  <c:v>8.901377467530914E-6</c:v>
                </c:pt>
                <c:pt idx="14">
                  <c:v>1.8879008717326225E-5</c:v>
                </c:pt>
                <c:pt idx="15">
                  <c:v>3.903704473107953E-5</c:v>
                </c:pt>
                <c:pt idx="16">
                  <c:v>7.8763212140679756E-5</c:v>
                </c:pt>
                <c:pt idx="17">
                  <c:v>1.5519542583030744E-4</c:v>
                </c:pt>
                <c:pt idx="18">
                  <c:v>2.9887628209901597E-4</c:v>
                </c:pt>
                <c:pt idx="19">
                  <c:v>5.6298553625266381E-4</c:v>
                </c:pt>
                <c:pt idx="20">
                  <c:v>1.038056703933944E-3</c:v>
                </c:pt>
                <c:pt idx="21">
                  <c:v>1.8748941761863322E-3</c:v>
                </c:pt>
                <c:pt idx="22">
                  <c:v>3.3194599437368459E-3</c:v>
                </c:pt>
                <c:pt idx="23">
                  <c:v>5.7648228237315536E-3</c:v>
                </c:pt>
                <c:pt idx="24">
                  <c:v>9.8268719856074577E-3</c:v>
                </c:pt>
                <c:pt idx="25">
                  <c:v>1.645238218251277E-2</c:v>
                </c:pt>
                <c:pt idx="26">
                  <c:v>2.7070141686428698E-2</c:v>
                </c:pt>
                <c:pt idx="27">
                  <c:v>4.3798139458481156E-2</c:v>
                </c:pt>
                <c:pt idx="28">
                  <c:v>6.9722137351200489E-2</c:v>
                </c:pt>
                <c:pt idx="29">
                  <c:v>0.10926316428583052</c:v>
                </c:pt>
                <c:pt idx="30">
                  <c:v>0.16865335987497534</c:v>
                </c:pt>
                <c:pt idx="31">
                  <c:v>0.25654092990068</c:v>
                </c:pt>
                <c:pt idx="32">
                  <c:v>0.38474550153877118</c:v>
                </c:pt>
                <c:pt idx="33">
                  <c:v>0.56918462795515623</c:v>
                </c:pt>
                <c:pt idx="34">
                  <c:v>0.83099035744794136</c:v>
                </c:pt>
                <c:pt idx="35">
                  <c:v>1.1978314653229019</c:v>
                </c:pt>
                <c:pt idx="36">
                  <c:v>1.7054520308823116</c:v>
                </c:pt>
                <c:pt idx="37">
                  <c:v>2.3994305022313944</c:v>
                </c:pt>
                <c:pt idx="38">
                  <c:v>3.3371553101792815</c:v>
                </c:pt>
                <c:pt idx="39">
                  <c:v>4.5900036671613709</c:v>
                </c:pt>
                <c:pt idx="40">
                  <c:v>6.2456997310460576</c:v>
                </c:pt>
                <c:pt idx="41">
                  <c:v>8.4108172456002741</c:v>
                </c:pt>
                <c:pt idx="42">
                  <c:v>11.213380594223352</c:v>
                </c:pt>
                <c:pt idx="43">
                  <c:v>14.805507485146553</c:v>
                </c:pt>
                <c:pt idx="44">
                  <c:v>19.366026813806201</c:v>
                </c:pt>
                <c:pt idx="45">
                  <c:v>25.102997198939363</c:v>
                </c:pt>
                <c:pt idx="46">
                  <c:v>32.256045791058888</c:v>
                </c:pt>
                <c:pt idx="47">
                  <c:v>41.098443648502645</c:v>
                </c:pt>
                <c:pt idx="48">
                  <c:v>51.938833595477199</c:v>
                </c:pt>
                <c:pt idx="49">
                  <c:v>65.122529209103746</c:v>
                </c:pt>
                <c:pt idx="50">
                  <c:v>81.032309467893242</c:v>
                </c:pt>
                <c:pt idx="51">
                  <c:v>100.0886425168251</c:v>
                </c:pt>
                <c:pt idx="52">
                  <c:v>122.74928369989041</c:v>
                </c:pt>
                <c:pt idx="53">
                  <c:v>149.50820708147165</c:v>
                </c:pt>
                <c:pt idx="54">
                  <c:v>180.89384561424569</c:v>
                </c:pt>
                <c:pt idx="55">
                  <c:v>217.466632322066</c:v>
                </c:pt>
                <c:pt idx="56">
                  <c:v>259.81585270999045</c:v>
                </c:pt>
                <c:pt idx="57">
                  <c:v>308.55583643205978</c:v>
                </c:pt>
                <c:pt idx="58">
                  <c:v>364.32153339830518</c:v>
                </c:pt>
                <c:pt idx="59">
                  <c:v>427.76353538921114</c:v>
                </c:pt>
                <c:pt idx="60">
                  <c:v>499.5426183431432</c:v>
                </c:pt>
                <c:pt idx="61">
                  <c:v>580.32389235596952</c:v>
                </c:pt>
                <c:pt idx="62">
                  <c:v>670.77065575328447</c:v>
                </c:pt>
                <c:pt idx="63">
                  <c:v>771.53805614801331</c:v>
                </c:pt>
                <c:pt idx="64">
                  <c:v>883.26666507761365</c:v>
                </c:pt>
                <c:pt idx="65">
                  <c:v>1006.5760736335208</c:v>
                </c:pt>
                <c:pt idx="66">
                  <c:v>1142.0586145599871</c:v>
                </c:pt>
                <c:pt idx="67">
                  <c:v>1290.2733118076617</c:v>
                </c:pt>
                <c:pt idx="68">
                  <c:v>1451.7401517499488</c:v>
                </c:pt>
                <c:pt idx="69">
                  <c:v>1626.9347615343966</c:v>
                </c:pt>
                <c:pt idx="70">
                  <c:v>1816.283569712783</c:v>
                </c:pt>
                <c:pt idx="71">
                  <c:v>2020.1595127593041</c:v>
                </c:pt>
                <c:pt idx="72">
                  <c:v>2238.8783387386352</c:v>
                </c:pt>
                <c:pt idx="73">
                  <c:v>2472.6955466077316</c:v>
                </c:pt>
                <c:pt idx="74">
                  <c:v>2721.8039867884722</c:v>
                </c:pt>
                <c:pt idx="75">
                  <c:v>2986.3321360623709</c:v>
                </c:pt>
                <c:pt idx="76">
                  <c:v>3266.3430478040773</c:v>
                </c:pt>
                <c:pt idx="77">
                  <c:v>3561.8339673334326</c:v>
                </c:pt>
                <c:pt idx="78">
                  <c:v>3872.7365919253293</c:v>
                </c:pt>
                <c:pt idx="79">
                  <c:v>4198.917945923663</c:v>
                </c:pt>
                <c:pt idx="80">
                  <c:v>4540.1818335643775</c:v>
                </c:pt>
                <c:pt idx="81">
                  <c:v>4896.2708255829066</c:v>
                </c:pt>
                <c:pt idx="82">
                  <c:v>5266.8687304825262</c:v>
                </c:pt>
                <c:pt idx="83">
                  <c:v>5651.6034974554668</c:v>
                </c:pt>
                <c:pt idx="84">
                  <c:v>6050.0504953305472</c:v>
                </c:pt>
                <c:pt idx="85">
                  <c:v>6461.7361104962874</c:v>
                </c:pt>
                <c:pt idx="86">
                  <c:v>6886.1416064236655</c:v>
                </c:pt>
                <c:pt idx="87">
                  <c:v>7322.7071880796429</c:v>
                </c:pt>
                <c:pt idx="88">
                  <c:v>7770.8362160630004</c:v>
                </c:pt>
                <c:pt idx="89">
                  <c:v>8229.8995175842356</c:v>
                </c:pt>
                <c:pt idx="90">
                  <c:v>8699.2397443259324</c:v>
                </c:pt>
                <c:pt idx="91">
                  <c:v>9178.1757306357085</c:v>
                </c:pt>
                <c:pt idx="92">
                  <c:v>9666.0068093019454</c:v>
                </c:pt>
                <c:pt idx="93">
                  <c:v>10162.017046231143</c:v>
                </c:pt>
                <c:pt idx="94">
                  <c:v>10665.479359581994</c:v>
                </c:pt>
                <c:pt idx="95">
                  <c:v>11175.659493221843</c:v>
                </c:pt>
                <c:pt idx="96">
                  <c:v>11691.819818673699</c:v>
                </c:pt>
                <c:pt idx="97">
                  <c:v>12213.222943944698</c:v>
                </c:pt>
                <c:pt idx="98">
                  <c:v>12739.135111709604</c:v>
                </c:pt>
                <c:pt idx="99">
                  <c:v>13268.829373215556</c:v>
                </c:pt>
                <c:pt idx="100">
                  <c:v>13801.58852793752</c:v>
                </c:pt>
                <c:pt idx="101">
                  <c:v>14336.707822417684</c:v>
                </c:pt>
                <c:pt idx="102">
                  <c:v>14873.497404845353</c:v>
                </c:pt>
                <c:pt idx="103">
                  <c:v>15411.284534763287</c:v>
                </c:pt>
                <c:pt idx="104">
                  <c:v>15949.415549815896</c:v>
                </c:pt>
                <c:pt idx="105">
                  <c:v>16487.257593683909</c:v>
                </c:pt>
                <c:pt idx="106">
                  <c:v>17024.200111284044</c:v>
                </c:pt>
                <c:pt idx="107">
                  <c:v>17559.656118960218</c:v>
                </c:pt>
                <c:pt idx="108">
                  <c:v>18093.063258767506</c:v>
                </c:pt>
                <c:pt idx="109">
                  <c:v>18623.884647066807</c:v>
                </c:pt>
                <c:pt idx="110">
                  <c:v>19151.609528524423</c:v>
                </c:pt>
                <c:pt idx="111">
                  <c:v>19675.753747265164</c:v>
                </c:pt>
                <c:pt idx="112">
                  <c:v>20195.860047379778</c:v>
                </c:pt>
                <c:pt idx="113">
                  <c:v>20711.498215257212</c:v>
                </c:pt>
                <c:pt idx="114">
                  <c:v>21222.265076319527</c:v>
                </c:pt>
                <c:pt idx="115">
                  <c:v>21727.784358701356</c:v>
                </c:pt>
                <c:pt idx="116">
                  <c:v>22227.706436255601</c:v>
                </c:pt>
                <c:pt idx="117">
                  <c:v>22721.707963000496</c:v>
                </c:pt>
                <c:pt idx="118">
                  <c:v>23209.491410766936</c:v>
                </c:pt>
                <c:pt idx="119">
                  <c:v>23690.784521375037</c:v>
                </c:pt>
                <c:pt idx="120">
                  <c:v>24165.339684179606</c:v>
                </c:pt>
                <c:pt idx="121">
                  <c:v>24632.933249288861</c:v>
                </c:pt>
                <c:pt idx="122">
                  <c:v>25093.364786191305</c:v>
                </c:pt>
                <c:pt idx="123">
                  <c:v>25546.456296932924</c:v>
                </c:pt>
                <c:pt idx="124">
                  <c:v>25992.051392380192</c:v>
                </c:pt>
                <c:pt idx="125">
                  <c:v>26430.014439492283</c:v>
                </c:pt>
                <c:pt idx="126">
                  <c:v>26860.229686915296</c:v>
                </c:pt>
                <c:pt idx="127">
                  <c:v>27282.600375608734</c:v>
                </c:pt>
                <c:pt idx="128">
                  <c:v>27697.0478406248</c:v>
                </c:pt>
                <c:pt idx="129">
                  <c:v>28103.510609588797</c:v>
                </c:pt>
                <c:pt idx="130">
                  <c:v>28501.943502877399</c:v>
                </c:pt>
                <c:pt idx="131">
                  <c:v>28892.316739963637</c:v>
                </c:pt>
                <c:pt idx="132">
                  <c:v>29274.61505589509</c:v>
                </c:pt>
                <c:pt idx="133">
                  <c:v>29648.836831396591</c:v>
                </c:pt>
                <c:pt idx="134">
                  <c:v>30014.993239641659</c:v>
                </c:pt>
                <c:pt idx="135">
                  <c:v>30373.107412318448</c:v>
                </c:pt>
                <c:pt idx="136">
                  <c:v>30723.213627226294</c:v>
                </c:pt>
                <c:pt idx="137">
                  <c:v>31065.356519277877</c:v>
                </c:pt>
                <c:pt idx="138">
                  <c:v>31399.590316449106</c:v>
                </c:pt>
                <c:pt idx="139">
                  <c:v>31725.978101913377</c:v>
                </c:pt>
                <c:pt idx="140">
                  <c:v>32044.591103317842</c:v>
                </c:pt>
                <c:pt idx="141">
                  <c:v>32355.508009906094</c:v>
                </c:pt>
                <c:pt idx="142">
                  <c:v>32658.814317962639</c:v>
                </c:pt>
                <c:pt idx="143">
                  <c:v>32954.601704848828</c:v>
                </c:pt>
                <c:pt idx="144">
                  <c:v>33242.96743171609</c:v>
                </c:pt>
                <c:pt idx="145">
                  <c:v>33524.013774819075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CA5-4994-8439-4652727C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2360"/>
        <c:axId val="628912752"/>
      </c:scatterChart>
      <c:valAx>
        <c:axId val="62891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2752"/>
        <c:crosses val="autoZero"/>
        <c:crossBetween val="midCat"/>
      </c:valAx>
      <c:valAx>
        <c:axId val="6289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54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</c:strCache>
            </c:strRef>
          </c:xVal>
          <c:yVal>
            <c:numRef>
              <c:f>Cauchy!$M$2:$M$199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-0.4401320000006308</c:v>
                </c:pt>
                <c:pt idx="3">
                  <c:v>-0.77582600000141611</c:v>
                </c:pt>
                <c:pt idx="4">
                  <c:v>-2.8720482857147545</c:v>
                </c:pt>
                <c:pt idx="5">
                  <c:v>-2.2677992857147729</c:v>
                </c:pt>
                <c:pt idx="6">
                  <c:v>-1.3203961428584989</c:v>
                </c:pt>
                <c:pt idx="7">
                  <c:v>-1.4024548571433115</c:v>
                </c:pt>
                <c:pt idx="8">
                  <c:v>-0.78328585714371002</c:v>
                </c:pt>
                <c:pt idx="9">
                  <c:v>0.14919742857091478</c:v>
                </c:pt>
                <c:pt idx="10">
                  <c:v>0.67138799999929688</c:v>
                </c:pt>
                <c:pt idx="11">
                  <c:v>0.34315385714216973</c:v>
                </c:pt>
                <c:pt idx="12">
                  <c:v>0.21633628571362351</c:v>
                </c:pt>
                <c:pt idx="13">
                  <c:v>1.0070818571421114</c:v>
                </c:pt>
                <c:pt idx="14">
                  <c:v>1.8202074285709386</c:v>
                </c:pt>
                <c:pt idx="15">
                  <c:v>2.0962224285699449</c:v>
                </c:pt>
                <c:pt idx="16">
                  <c:v>1.9321052857139875</c:v>
                </c:pt>
                <c:pt idx="17">
                  <c:v>1.4994331428556507</c:v>
                </c:pt>
                <c:pt idx="18">
                  <c:v>1.1562792857139357</c:v>
                </c:pt>
                <c:pt idx="19">
                  <c:v>-0.34315385714353397</c:v>
                </c:pt>
                <c:pt idx="20">
                  <c:v>-0.38791285714387413</c:v>
                </c:pt>
                <c:pt idx="21">
                  <c:v>-1.1935785714285885</c:v>
                </c:pt>
                <c:pt idx="22">
                  <c:v>-1.3651554285729617</c:v>
                </c:pt>
                <c:pt idx="23">
                  <c:v>-2.4020768571435838</c:v>
                </c:pt>
                <c:pt idx="24">
                  <c:v>-3.3420200000005025</c:v>
                </c:pt>
                <c:pt idx="25">
                  <c:v>-2.6557122857147988</c:v>
                </c:pt>
                <c:pt idx="26">
                  <c:v>-2.3125584285717196</c:v>
                </c:pt>
                <c:pt idx="27">
                  <c:v>-3.4539180000010674</c:v>
                </c:pt>
                <c:pt idx="28">
                  <c:v>-2.275259000000915</c:v>
                </c:pt>
                <c:pt idx="29">
                  <c:v>-2.8272892857139595</c:v>
                </c:pt>
                <c:pt idx="30">
                  <c:v>-1.5143527142881794</c:v>
                </c:pt>
                <c:pt idx="31">
                  <c:v>-1.5814915714290692</c:v>
                </c:pt>
                <c:pt idx="32">
                  <c:v>-2.103682142857906</c:v>
                </c:pt>
                <c:pt idx="33">
                  <c:v>-2.1559011428580561</c:v>
                </c:pt>
                <c:pt idx="34">
                  <c:v>-1.8425868571439423</c:v>
                </c:pt>
                <c:pt idx="35">
                  <c:v>-2.8795082857141097</c:v>
                </c:pt>
                <c:pt idx="36">
                  <c:v>-2.7228510000013557</c:v>
                </c:pt>
                <c:pt idx="37">
                  <c:v>-3.4389981428575993</c:v>
                </c:pt>
                <c:pt idx="38">
                  <c:v>-1.9619447142877107</c:v>
                </c:pt>
                <c:pt idx="39">
                  <c:v>-1.0070818571430209</c:v>
                </c:pt>
                <c:pt idx="40">
                  <c:v>-0.38791299999957118</c:v>
                </c:pt>
                <c:pt idx="41">
                  <c:v>-0.58932928571539378</c:v>
                </c:pt>
                <c:pt idx="42">
                  <c:v>-0.47743142857234488</c:v>
                </c:pt>
                <c:pt idx="43">
                  <c:v>-8.9518285714802914E-2</c:v>
                </c:pt>
                <c:pt idx="44">
                  <c:v>0.22379600000022037</c:v>
                </c:pt>
                <c:pt idx="45">
                  <c:v>-8.2058428572963749E-2</c:v>
                </c:pt>
                <c:pt idx="46">
                  <c:v>-1.5068928571445213</c:v>
                </c:pt>
                <c:pt idx="47">
                  <c:v>-1.6933895714282698</c:v>
                </c:pt>
                <c:pt idx="48">
                  <c:v>1.6038711428554961</c:v>
                </c:pt>
                <c:pt idx="49">
                  <c:v>3.8343712857131322</c:v>
                </c:pt>
                <c:pt idx="50">
                  <c:v>4.8489128571418405</c:v>
                </c:pt>
                <c:pt idx="51">
                  <c:v>5.0130300000000716</c:v>
                </c:pt>
                <c:pt idx="52">
                  <c:v>5.9231337142846314</c:v>
                </c:pt>
                <c:pt idx="53">
                  <c:v>6.7884781428565475</c:v>
                </c:pt>
                <c:pt idx="54">
                  <c:v>6.4005649999990055</c:v>
                </c:pt>
                <c:pt idx="55">
                  <c:v>6.8033978571420448</c:v>
                </c:pt>
                <c:pt idx="56">
                  <c:v>6.5050031428572765</c:v>
                </c:pt>
                <c:pt idx="57">
                  <c:v>7.2659095714279829</c:v>
                </c:pt>
                <c:pt idx="58">
                  <c:v>8.899620285713354</c:v>
                </c:pt>
                <c:pt idx="59">
                  <c:v>10.443812428570709</c:v>
                </c:pt>
                <c:pt idx="60">
                  <c:v>13.897730428569957</c:v>
                </c:pt>
                <c:pt idx="61">
                  <c:v>16.963735428570544</c:v>
                </c:pt>
                <c:pt idx="62">
                  <c:v>19.880543000000216</c:v>
                </c:pt>
                <c:pt idx="63">
                  <c:v>23.215103142855696</c:v>
                </c:pt>
                <c:pt idx="64">
                  <c:v>28.541447428571701</c:v>
                </c:pt>
                <c:pt idx="65">
                  <c:v>32.360898714285213</c:v>
                </c:pt>
                <c:pt idx="66">
                  <c:v>35.322465571427529</c:v>
                </c:pt>
                <c:pt idx="67">
                  <c:v>37.709622714284706</c:v>
                </c:pt>
                <c:pt idx="68">
                  <c:v>42.565995571427266</c:v>
                </c:pt>
                <c:pt idx="69">
                  <c:v>48.533888285714056</c:v>
                </c:pt>
                <c:pt idx="70">
                  <c:v>56.321988428569057</c:v>
                </c:pt>
                <c:pt idx="71">
                  <c:v>62.610655571427742</c:v>
                </c:pt>
                <c:pt idx="72">
                  <c:v>73.44984085714168</c:v>
                </c:pt>
                <c:pt idx="73">
                  <c:v>81.245400857143977</c:v>
                </c:pt>
                <c:pt idx="74">
                  <c:v>84.811216714285365</c:v>
                </c:pt>
                <c:pt idx="75">
                  <c:v>92.181564285713648</c:v>
                </c:pt>
                <c:pt idx="76">
                  <c:v>100.07410271428489</c:v>
                </c:pt>
                <c:pt idx="77">
                  <c:v>106.6611642857124</c:v>
                </c:pt>
                <c:pt idx="78">
                  <c:v>112.92745171428578</c:v>
                </c:pt>
                <c:pt idx="79">
                  <c:v>116.17249342857031</c:v>
                </c:pt>
                <c:pt idx="80">
                  <c:v>123.93075414285704</c:v>
                </c:pt>
                <c:pt idx="81">
                  <c:v>126.89232099999936</c:v>
                </c:pt>
                <c:pt idx="82">
                  <c:v>129.06314199999906</c:v>
                </c:pt>
                <c:pt idx="83">
                  <c:v>135.26975042856975</c:v>
                </c:pt>
                <c:pt idx="84">
                  <c:v>141.90157142857061</c:v>
                </c:pt>
                <c:pt idx="85">
                  <c:v>149.37635714285534</c:v>
                </c:pt>
                <c:pt idx="86">
                  <c:v>155.41138871428666</c:v>
                </c:pt>
                <c:pt idx="87">
                  <c:v>154.92649742857066</c:v>
                </c:pt>
                <c:pt idx="88">
                  <c:v>157.74632671428662</c:v>
                </c:pt>
                <c:pt idx="89">
                  <c:v>167.62318942856837</c:v>
                </c:pt>
                <c:pt idx="90">
                  <c:v>171.31582314285697</c:v>
                </c:pt>
                <c:pt idx="91">
                  <c:v>183.09495142857122</c:v>
                </c:pt>
                <c:pt idx="92">
                  <c:v>194.4190281428564</c:v>
                </c:pt>
                <c:pt idx="93">
                  <c:v>201.81921528571365</c:v>
                </c:pt>
                <c:pt idx="94">
                  <c:v>212.77775828571248</c:v>
                </c:pt>
                <c:pt idx="95">
                  <c:v>221.70721799999956</c:v>
                </c:pt>
                <c:pt idx="96">
                  <c:v>244.15395485714362</c:v>
                </c:pt>
                <c:pt idx="97">
                  <c:v>268.83119157142391</c:v>
                </c:pt>
                <c:pt idx="98">
                  <c:v>292.94893842857346</c:v>
                </c:pt>
                <c:pt idx="99">
                  <c:v>320.65488071428445</c:v>
                </c:pt>
                <c:pt idx="100">
                  <c:v>351.86696014285553</c:v>
                </c:pt>
                <c:pt idx="101">
                  <c:v>362.51964899999984</c:v>
                </c:pt>
                <c:pt idx="102">
                  <c:v>356.54429628571233</c:v>
                </c:pt>
                <c:pt idx="103">
                  <c:v>353.34401357142997</c:v>
                </c:pt>
                <c:pt idx="104">
                  <c:v>361.90793985714117</c:v>
                </c:pt>
                <c:pt idx="105">
                  <c:v>365.10076257142646</c:v>
                </c:pt>
                <c:pt idx="106">
                  <c:v>359.34920585714099</c:v>
                </c:pt>
                <c:pt idx="107">
                  <c:v>355.79084971428892</c:v>
                </c:pt>
                <c:pt idx="108">
                  <c:v>358.35704357142822</c:v>
                </c:pt>
                <c:pt idx="109">
                  <c:v>370.97167699999773</c:v>
                </c:pt>
                <c:pt idx="110">
                  <c:v>378.11822871428376</c:v>
                </c:pt>
                <c:pt idx="111">
                  <c:v>381.62436571428771</c:v>
                </c:pt>
                <c:pt idx="112">
                  <c:v>381.37073028571103</c:v>
                </c:pt>
                <c:pt idx="113">
                  <c:v>379.75193928571025</c:v>
                </c:pt>
                <c:pt idx="114">
                  <c:v>381.43040928571281</c:v>
                </c:pt>
                <c:pt idx="115">
                  <c:v>372.03843785714344</c:v>
                </c:pt>
                <c:pt idx="116">
                  <c:v>366.63749499999903</c:v>
                </c:pt>
                <c:pt idx="117">
                  <c:v>362.84042314286125</c:v>
                </c:pt>
                <c:pt idx="118">
                  <c:v>358.88669414285687</c:v>
                </c:pt>
                <c:pt idx="119">
                  <c:v>350.65846185713963</c:v>
                </c:pt>
                <c:pt idx="120">
                  <c:v>344.89198557143027</c:v>
                </c:pt>
                <c:pt idx="121">
                  <c:v>333.32173328571662</c:v>
                </c:pt>
                <c:pt idx="122">
                  <c:v>331.21059128570778</c:v>
                </c:pt>
                <c:pt idx="123">
                  <c:v>328.36838214286036</c:v>
                </c:pt>
                <c:pt idx="124">
                  <c:v>302.40058871428118</c:v>
                </c:pt>
                <c:pt idx="125">
                  <c:v>266.42165485714213</c:v>
                </c:pt>
                <c:pt idx="126">
                  <c:v>256.39559499999814</c:v>
                </c:pt>
                <c:pt idx="127">
                  <c:v>253.13563342857015</c:v>
                </c:pt>
                <c:pt idx="128">
                  <c:v>252.673121857144</c:v>
                </c:pt>
                <c:pt idx="129">
                  <c:v>250.26358499999697</c:v>
                </c:pt>
                <c:pt idx="130">
                  <c:v>249.02524742857349</c:v>
                </c:pt>
                <c:pt idx="131">
                  <c:v>272.65064299999722</c:v>
                </c:pt>
                <c:pt idx="132">
                  <c:v>290.91985485714395</c:v>
                </c:pt>
                <c:pt idx="133">
                  <c:v>286.48869442857176</c:v>
                </c:pt>
                <c:pt idx="134">
                  <c:v>274.53798914285289</c:v>
                </c:pt>
                <c:pt idx="135">
                  <c:v>261.56528199999957</c:v>
                </c:pt>
                <c:pt idx="136">
                  <c:v>255.62722885714174</c:v>
                </c:pt>
                <c:pt idx="137">
                  <c:v>252.58360342857122</c:v>
                </c:pt>
                <c:pt idx="138">
                  <c:v>243.12449328571529</c:v>
                </c:pt>
                <c:pt idx="139">
                  <c:v>232.87463742856562</c:v>
                </c:pt>
                <c:pt idx="140">
                  <c:v>222.65462100000877</c:v>
                </c:pt>
                <c:pt idx="141">
                  <c:v>214.29957099999592</c:v>
                </c:pt>
                <c:pt idx="142">
                  <c:v>205.53422857142868</c:v>
                </c:pt>
                <c:pt idx="143">
                  <c:v>197.44027385714071</c:v>
                </c:pt>
                <c:pt idx="144">
                  <c:v>191.74839600000269</c:v>
                </c:pt>
                <c:pt idx="145">
                  <c:v>183.08003171428936</c:v>
                </c:pt>
                <c:pt idx="146">
                  <c:v>179.11138299999584</c:v>
                </c:pt>
                <c:pt idx="147">
                  <c:v>168.76454885713974</c:v>
                </c:pt>
                <c:pt idx="148">
                  <c:v>157.36587371428323</c:v>
                </c:pt>
                <c:pt idx="149">
                  <c:v>129.23471885713661</c:v>
                </c:pt>
                <c:pt idx="150">
                  <c:v>119.52943314285949</c:v>
                </c:pt>
                <c:pt idx="151">
                  <c:v>120.5066757142813</c:v>
                </c:pt>
                <c:pt idx="152">
                  <c:v>117.73160557143638</c:v>
                </c:pt>
                <c:pt idx="153">
                  <c:v>113.37504371427713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DC-4955-A715-96488000EF9D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54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</c:strCache>
            </c:strRef>
          </c:xVal>
          <c:yVal>
            <c:numRef>
              <c:f>Cauchy!$N$2:$N$199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28.904922622525962</c:v>
                </c:pt>
                <c:pt idx="3">
                  <c:v>29.389947778471456</c:v>
                </c:pt>
                <c:pt idx="4">
                  <c:v>29.886987697671696</c:v>
                </c:pt>
                <c:pt idx="5">
                  <c:v>30.39643198765328</c:v>
                </c:pt>
                <c:pt idx="6">
                  <c:v>30.918685703784412</c:v>
                </c:pt>
                <c:pt idx="7">
                  <c:v>31.454170064146687</c:v>
                </c:pt>
                <c:pt idx="8">
                  <c:v>32.003323201601717</c:v>
                </c:pt>
                <c:pt idx="9">
                  <c:v>32.566600955150385</c:v>
                </c:pt>
                <c:pt idx="10">
                  <c:v>33.144477702804792</c:v>
                </c:pt>
                <c:pt idx="11">
                  <c:v>33.737447238322218</c:v>
                </c:pt>
                <c:pt idx="12">
                  <c:v>34.346023694286181</c:v>
                </c:pt>
                <c:pt idx="13">
                  <c:v>34.970742514163597</c:v>
                </c:pt>
                <c:pt idx="14">
                  <c:v>35.612161476117166</c:v>
                </c:pt>
                <c:pt idx="15">
                  <c:v>36.270861771511306</c:v>
                </c:pt>
                <c:pt idx="16">
                  <c:v>36.947449141215685</c:v>
                </c:pt>
                <c:pt idx="17">
                  <c:v>37.642555072985019</c:v>
                </c:pt>
                <c:pt idx="18">
                  <c:v>38.356838063375875</c:v>
                </c:pt>
                <c:pt idx="19">
                  <c:v>39.09098494785124</c:v>
                </c:pt>
                <c:pt idx="20">
                  <c:v>39.845712302921804</c:v>
                </c:pt>
                <c:pt idx="21">
                  <c:v>40.621767924378211</c:v>
                </c:pt>
                <c:pt idx="22">
                  <c:v>41.419932385881317</c:v>
                </c:pt>
                <c:pt idx="23">
                  <c:v>42.241020682396851</c:v>
                </c:pt>
                <c:pt idx="24">
                  <c:v>43.085883963185708</c:v>
                </c:pt>
                <c:pt idx="25">
                  <c:v>43.955411359291503</c:v>
                </c:pt>
                <c:pt idx="26">
                  <c:v>44.850531910700084</c:v>
                </c:pt>
                <c:pt idx="27">
                  <c:v>45.772216598580982</c:v>
                </c:pt>
                <c:pt idx="28">
                  <c:v>46.721480488255793</c:v>
                </c:pt>
                <c:pt idx="29">
                  <c:v>47.699384988770234</c:v>
                </c:pt>
                <c:pt idx="30">
                  <c:v>48.707040235172329</c:v>
                </c:pt>
                <c:pt idx="31">
                  <c:v>49.745607599814846</c:v>
                </c:pt>
                <c:pt idx="32">
                  <c:v>50.816302339200369</c:v>
                </c:pt>
                <c:pt idx="33">
                  <c:v>51.920396383067292</c:v>
                </c:pt>
                <c:pt idx="34">
                  <c:v>53.059221272566866</c:v>
                </c:pt>
                <c:pt idx="35">
                  <c:v>54.234171254497092</c:v>
                </c:pt>
                <c:pt idx="36">
                  <c:v>55.44670653862886</c:v>
                </c:pt>
                <c:pt idx="37">
                  <c:v>56.69835672517091</c:v>
                </c:pt>
                <c:pt idx="38">
                  <c:v>57.990724409359402</c:v>
                </c:pt>
                <c:pt idx="39">
                  <c:v>59.325488970007576</c:v>
                </c:pt>
                <c:pt idx="40">
                  <c:v>60.704410548592307</c:v>
                </c:pt>
                <c:pt idx="41">
                  <c:v>62.129334225062244</c:v>
                </c:pt>
                <c:pt idx="42">
                  <c:v>63.602194396001153</c:v>
                </c:pt>
                <c:pt idx="43">
                  <c:v>65.125019360035864</c:v>
                </c:pt>
                <c:pt idx="44">
                  <c:v>66.699936114402959</c:v>
                </c:pt>
                <c:pt idx="45">
                  <c:v>68.329175365338742</c:v>
                </c:pt>
                <c:pt idx="46">
                  <c:v>70.015076753378295</c:v>
                </c:pt>
                <c:pt idx="47">
                  <c:v>71.760094292682894</c:v>
                </c:pt>
                <c:pt idx="48">
                  <c:v>73.566802021087469</c:v>
                </c:pt>
                <c:pt idx="49">
                  <c:v>75.437899854588935</c:v>
                </c:pt>
                <c:pt idx="50">
                  <c:v>77.376219636385358</c:v>
                </c:pt>
                <c:pt idx="51">
                  <c:v>79.384731366212492</c:v>
                </c:pt>
                <c:pt idx="52">
                  <c:v>81.466549590478266</c:v>
                </c:pt>
                <c:pt idx="53">
                  <c:v>83.624939927417444</c:v>
                </c:pt>
                <c:pt idx="54">
                  <c:v>85.863325694003734</c:v>
                </c:pt>
                <c:pt idx="55">
                  <c:v>88.185294592465993</c:v>
                </c:pt>
                <c:pt idx="56">
                  <c:v>90.594605403730469</c:v>
                </c:pt>
                <c:pt idx="57">
                  <c:v>93.095194622688425</c:v>
                </c:pt>
                <c:pt idx="58">
                  <c:v>95.69118295557206</c:v>
                </c:pt>
                <c:pt idx="59">
                  <c:v>98.386881582569814</c:v>
                </c:pt>
                <c:pt idx="60">
                  <c:v>101.18679806874533</c:v>
                </c:pt>
                <c:pt idx="61">
                  <c:v>104.09564178290761</c:v>
                </c:pt>
                <c:pt idx="62">
                  <c:v>107.11832865683868</c:v>
                </c:pt>
                <c:pt idx="63">
                  <c:v>110.25998508568223</c:v>
                </c:pt>
                <c:pt idx="64">
                  <c:v>113.52595073375157</c:v>
                </c:pt>
                <c:pt idx="65">
                  <c:v>116.92177996789239</c:v>
                </c:pt>
                <c:pt idx="66">
                  <c:v>120.45324159215916</c:v>
                </c:pt>
                <c:pt idx="67">
                  <c:v>124.12631650221942</c:v>
                </c:pt>
                <c:pt idx="68">
                  <c:v>127.94719281486314</c:v>
                </c:pt>
                <c:pt idx="69">
                  <c:v>131.9222579565384</c:v>
                </c:pt>
                <c:pt idx="70">
                  <c:v>136.05808711429012</c:v>
                </c:pt>
                <c:pt idx="71">
                  <c:v>140.36142736225446</c:v>
                </c:pt>
                <c:pt idx="72">
                  <c:v>144.83917667655032</c:v>
                </c:pt>
                <c:pt idx="73">
                  <c:v>149.49835694083853</c:v>
                </c:pt>
                <c:pt idx="74">
                  <c:v>154.34607992421437</c:v>
                </c:pt>
                <c:pt idx="75">
                  <c:v>159.38950508320161</c:v>
                </c:pt>
                <c:pt idx="76">
                  <c:v>164.63578790192076</c:v>
                </c:pt>
                <c:pt idx="77">
                  <c:v>170.09201734146436</c:v>
                </c:pt>
                <c:pt idx="78">
                  <c:v>175.76514082489837</c:v>
                </c:pt>
                <c:pt idx="79">
                  <c:v>181.66187504351888</c:v>
                </c:pt>
                <c:pt idx="80">
                  <c:v>187.78860074054234</c:v>
                </c:pt>
                <c:pt idx="81">
                  <c:v>194.15123952037749</c:v>
                </c:pt>
                <c:pt idx="82">
                  <c:v>200.75511065825754</c:v>
                </c:pt>
                <c:pt idx="83">
                  <c:v>207.60476586324921</c:v>
                </c:pt>
                <c:pt idx="84">
                  <c:v>214.7037999987582</c:v>
                </c:pt>
                <c:pt idx="85">
                  <c:v>222.05463591466187</c:v>
                </c:pt>
                <c:pt idx="86">
                  <c:v>229.65828182531607</c:v>
                </c:pt>
                <c:pt idx="87">
                  <c:v>237.51406011424385</c:v>
                </c:pt>
                <c:pt idx="88">
                  <c:v>245.61930710039871</c:v>
                </c:pt>
                <c:pt idx="89">
                  <c:v>253.9690442071003</c:v>
                </c:pt>
                <c:pt idx="90">
                  <c:v>262.55562217903781</c:v>
                </c:pt>
                <c:pt idx="91">
                  <c:v>271.36834153893147</c:v>
                </c:pt>
                <c:pt idx="92">
                  <c:v>280.39305440001476</c:v>
                </c:pt>
                <c:pt idx="93">
                  <c:v>289.61175507542555</c:v>
                </c:pt>
                <c:pt idx="94">
                  <c:v>299.00216964908691</c:v>
                </c:pt>
                <c:pt idx="95">
                  <c:v>308.53735775774379</c:v>
                </c:pt>
                <c:pt idx="96">
                  <c:v>318.18534319539503</c:v>
                </c:pt>
                <c:pt idx="97">
                  <c:v>327.908793442525</c:v>
                </c:pt>
                <c:pt idx="98">
                  <c:v>337.66477162226153</c:v>
                </c:pt>
                <c:pt idx="99">
                  <c:v>347.40458739009091</c:v>
                </c:pt>
                <c:pt idx="100">
                  <c:v>357.07377548540728</c:v>
                </c:pt>
                <c:pt idx="101">
                  <c:v>366.61223165091548</c:v>
                </c:pt>
                <c:pt idx="102">
                  <c:v>375.95453485173823</c:v>
                </c:pt>
                <c:pt idx="103">
                  <c:v>385.03048169096508</c:v>
                </c:pt>
                <c:pt idx="104">
                  <c:v>393.76585317909218</c:v>
                </c:pt>
                <c:pt idx="105">
                  <c:v>402.08342527924765</c:v>
                </c:pt>
                <c:pt idx="106">
                  <c:v>409.90422287352771</c:v>
                </c:pt>
                <c:pt idx="107">
                  <c:v>417.14900227414131</c:v>
                </c:pt>
                <c:pt idx="108">
                  <c:v>423.73993084396147</c:v>
                </c:pt>
                <c:pt idx="109">
                  <c:v>429.60241483944446</c:v>
                </c:pt>
                <c:pt idx="110">
                  <c:v>434.66700978566132</c:v>
                </c:pt>
                <c:pt idx="111">
                  <c:v>438.87133335281646</c:v>
                </c:pt>
                <c:pt idx="112">
                  <c:v>442.16189071000872</c:v>
                </c:pt>
                <c:pt idx="113">
                  <c:v>444.49571837241592</c:v>
                </c:pt>
                <c:pt idx="114">
                  <c:v>445.84175583431335</c:v>
                </c:pt>
                <c:pt idx="115">
                  <c:v>446.18186525161667</c:v>
                </c:pt>
                <c:pt idx="116">
                  <c:v>445.51143765454236</c:v>
                </c:pt>
                <c:pt idx="117">
                  <c:v>443.83954824786616</c:v>
                </c:pt>
                <c:pt idx="118">
                  <c:v>441.18865110499746</c:v>
                </c:pt>
                <c:pt idx="119">
                  <c:v>437.59383227379777</c:v>
                </c:pt>
                <c:pt idx="120">
                  <c:v>433.10166713928032</c:v>
                </c:pt>
                <c:pt idx="121">
                  <c:v>427.76875025403939</c:v>
                </c:pt>
                <c:pt idx="122">
                  <c:v>421.65998180146124</c:v>
                </c:pt>
                <c:pt idx="123">
                  <c:v>414.84670331338185</c:v>
                </c:pt>
                <c:pt idx="124">
                  <c:v>407.40477608129993</c:v>
                </c:pt>
                <c:pt idx="125">
                  <c:v>399.41268960460445</c:v>
                </c:pt>
                <c:pt idx="126">
                  <c:v>390.94977580220501</c:v>
                </c:pt>
                <c:pt idx="127">
                  <c:v>382.09458935878996</c:v>
                </c:pt>
                <c:pt idx="128">
                  <c:v>372.92349737173703</c:v>
                </c:pt>
                <c:pt idx="129">
                  <c:v>363.50950415308222</c:v>
                </c:pt>
                <c:pt idx="130">
                  <c:v>353.9213210436746</c:v>
                </c:pt>
                <c:pt idx="131">
                  <c:v>344.22267741642406</c:v>
                </c:pt>
                <c:pt idx="132">
                  <c:v>334.47185824977953</c:v>
                </c:pt>
                <c:pt idx="133">
                  <c:v>324.72144591638227</c:v>
                </c:pt>
                <c:pt idx="134">
                  <c:v>315.01823901878515</c:v>
                </c:pt>
                <c:pt idx="135">
                  <c:v>305.40331886237698</c:v>
                </c:pt>
                <c:pt idx="136">
                  <c:v>295.91223401186437</c:v>
                </c:pt>
                <c:pt idx="137">
                  <c:v>286.57527481678289</c:v>
                </c:pt>
                <c:pt idx="138">
                  <c:v>277.4178123168553</c:v>
                </c:pt>
                <c:pt idx="139">
                  <c:v>268.4606791105021</c:v>
                </c:pt>
                <c:pt idx="140">
                  <c:v>259.72057322875406</c:v>
                </c:pt>
                <c:pt idx="141">
                  <c:v>251.21046952606744</c:v>
                </c:pt>
                <c:pt idx="142">
                  <c:v>242.94002638353999</c:v>
                </c:pt>
                <c:pt idx="143">
                  <c:v>234.91597849353892</c:v>
                </c:pt>
                <c:pt idx="144">
                  <c:v>227.1425090899391</c:v>
                </c:pt>
                <c:pt idx="145">
                  <c:v>219.62159718092002</c:v>
                </c:pt>
                <c:pt idx="146">
                  <c:v>212.3533371387463</c:v>
                </c:pt>
                <c:pt idx="147">
                  <c:v>205.33622943077899</c:v>
                </c:pt>
                <c:pt idx="148">
                  <c:v>198.56744237771258</c:v>
                </c:pt>
                <c:pt idx="149">
                  <c:v>192.04304564369028</c:v>
                </c:pt>
                <c:pt idx="150">
                  <c:v>185.75821674436202</c:v>
                </c:pt>
                <c:pt idx="151">
                  <c:v>179.70742224674234</c:v>
                </c:pt>
                <c:pt idx="152">
                  <c:v>173.88457556851628</c:v>
                </c:pt>
                <c:pt idx="153">
                  <c:v>168.2831733989112</c:v>
                </c:pt>
                <c:pt idx="155">
                  <c:v>446.18186525161667</c:v>
                </c:pt>
                <c:pt idx="156">
                  <c:v>297.45457683441111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DC-4955-A715-96488000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70960"/>
        <c:axId val="641471352"/>
      </c:scatterChart>
      <c:valAx>
        <c:axId val="64147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71352"/>
        <c:crosses val="autoZero"/>
        <c:crossBetween val="midCat"/>
      </c:valAx>
      <c:valAx>
        <c:axId val="64147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7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62.909050142857268</c:v>
                </c:pt>
                <c:pt idx="3">
                  <c:v>125.48240628571375</c:v>
                </c:pt>
                <c:pt idx="4">
                  <c:v>185.95954014285689</c:v>
                </c:pt>
                <c:pt idx="5">
                  <c:v>247.04092300000002</c:v>
                </c:pt>
                <c:pt idx="6">
                  <c:v>309.06970899999942</c:v>
                </c:pt>
                <c:pt idx="7">
                  <c:v>371.01643628571401</c:v>
                </c:pt>
                <c:pt idx="8">
                  <c:v>433.5823325714282</c:v>
                </c:pt>
                <c:pt idx="9">
                  <c:v>497.08071214285701</c:v>
                </c:pt>
                <c:pt idx="10">
                  <c:v>561.10128228571421</c:v>
                </c:pt>
                <c:pt idx="11">
                  <c:v>624.79361828571427</c:v>
                </c:pt>
                <c:pt idx="12">
                  <c:v>688.3591367142858</c:v>
                </c:pt>
                <c:pt idx="13">
                  <c:v>752.71540071428581</c:v>
                </c:pt>
                <c:pt idx="14">
                  <c:v>817.88479028571464</c:v>
                </c:pt>
                <c:pt idx="15">
                  <c:v>883.33019485714249</c:v>
                </c:pt>
                <c:pt idx="16">
                  <c:v>948.61148228571437</c:v>
                </c:pt>
                <c:pt idx="17">
                  <c:v>1013.4600975714279</c:v>
                </c:pt>
                <c:pt idx="18">
                  <c:v>1077.9655589999998</c:v>
                </c:pt>
                <c:pt idx="19">
                  <c:v>1140.9715872857141</c:v>
                </c:pt>
                <c:pt idx="20">
                  <c:v>1203.9328565714281</c:v>
                </c:pt>
                <c:pt idx="21">
                  <c:v>1266.0884601428575</c:v>
                </c:pt>
                <c:pt idx="22">
                  <c:v>1328.0724868571424</c:v>
                </c:pt>
                <c:pt idx="23">
                  <c:v>1389.0195921428567</c:v>
                </c:pt>
                <c:pt idx="24">
                  <c:v>1449.0267542857141</c:v>
                </c:pt>
                <c:pt idx="25">
                  <c:v>1509.7202241428572</c:v>
                </c:pt>
                <c:pt idx="26">
                  <c:v>1570.7568478571434</c:v>
                </c:pt>
                <c:pt idx="27">
                  <c:v>1630.6521120000002</c:v>
                </c:pt>
                <c:pt idx="28">
                  <c:v>1691.7260351428572</c:v>
                </c:pt>
                <c:pt idx="29">
                  <c:v>1752.2479280000011</c:v>
                </c:pt>
                <c:pt idx="30">
                  <c:v>1814.0827574285709</c:v>
                </c:pt>
                <c:pt idx="31">
                  <c:v>1875.8504479999997</c:v>
                </c:pt>
                <c:pt idx="32">
                  <c:v>1937.0959479999997</c:v>
                </c:pt>
                <c:pt idx="33">
                  <c:v>1998.2892289999995</c:v>
                </c:pt>
                <c:pt idx="34">
                  <c:v>2059.7958242857135</c:v>
                </c:pt>
                <c:pt idx="35">
                  <c:v>2120.2654981428573</c:v>
                </c:pt>
                <c:pt idx="36">
                  <c:v>2180.8918292857138</c:v>
                </c:pt>
                <c:pt idx="37">
                  <c:v>2240.8020132857141</c:v>
                </c:pt>
                <c:pt idx="38">
                  <c:v>2302.1892507142843</c:v>
                </c:pt>
                <c:pt idx="39">
                  <c:v>2364.5313509999992</c:v>
                </c:pt>
                <c:pt idx="40">
                  <c:v>2427.4926201428575</c:v>
                </c:pt>
                <c:pt idx="41">
                  <c:v>2490.252473</c:v>
                </c:pt>
                <c:pt idx="42">
                  <c:v>2553.1242237142856</c:v>
                </c:pt>
                <c:pt idx="43">
                  <c:v>2616.3838875714287</c:v>
                </c:pt>
                <c:pt idx="44">
                  <c:v>2679.9568657142868</c:v>
                </c:pt>
                <c:pt idx="45">
                  <c:v>2743.2239894285717</c:v>
                </c:pt>
                <c:pt idx="46">
                  <c:v>2805.0662787142851</c:v>
                </c:pt>
                <c:pt idx="47">
                  <c:v>2866.7220712857147</c:v>
                </c:pt>
                <c:pt idx="48">
                  <c:v>2931.6751245714281</c:v>
                </c:pt>
                <c:pt idx="49">
                  <c:v>2998.8586779999991</c:v>
                </c:pt>
                <c:pt idx="50">
                  <c:v>3067.0567729999989</c:v>
                </c:pt>
                <c:pt idx="51">
                  <c:v>3135.4189851428569</c:v>
                </c:pt>
                <c:pt idx="52">
                  <c:v>3204.6913009999994</c:v>
                </c:pt>
                <c:pt idx="53">
                  <c:v>3274.8289612857138</c:v>
                </c:pt>
                <c:pt idx="54">
                  <c:v>3344.5787084285707</c:v>
                </c:pt>
                <c:pt idx="55">
                  <c:v>3414.7312884285707</c:v>
                </c:pt>
                <c:pt idx="56">
                  <c:v>3484.5854737142859</c:v>
                </c:pt>
                <c:pt idx="57">
                  <c:v>3555.2005654285717</c:v>
                </c:pt>
                <c:pt idx="58">
                  <c:v>3627.449367857143</c:v>
                </c:pt>
                <c:pt idx="59">
                  <c:v>3701.2423624285716</c:v>
                </c:pt>
                <c:pt idx="60">
                  <c:v>3778.4892749999995</c:v>
                </c:pt>
                <c:pt idx="61">
                  <c:v>3858.8021925714279</c:v>
                </c:pt>
                <c:pt idx="62">
                  <c:v>3942.031917714286</c:v>
                </c:pt>
                <c:pt idx="63">
                  <c:v>4028.5962029999996</c:v>
                </c:pt>
                <c:pt idx="64">
                  <c:v>4120.4868325714287</c:v>
                </c:pt>
                <c:pt idx="65">
                  <c:v>4216.1969134285719</c:v>
                </c:pt>
                <c:pt idx="66">
                  <c:v>4314.8685611428573</c:v>
                </c:pt>
                <c:pt idx="67">
                  <c:v>4415.9273659999999</c:v>
                </c:pt>
                <c:pt idx="68">
                  <c:v>4521.8425437142851</c:v>
                </c:pt>
                <c:pt idx="69">
                  <c:v>4633.725614142857</c:v>
                </c:pt>
                <c:pt idx="70">
                  <c:v>4753.3967847142849</c:v>
                </c:pt>
                <c:pt idx="71">
                  <c:v>4879.3566224285696</c:v>
                </c:pt>
                <c:pt idx="72">
                  <c:v>5016.1556454285692</c:v>
                </c:pt>
                <c:pt idx="73">
                  <c:v>5160.7502284285711</c:v>
                </c:pt>
                <c:pt idx="74">
                  <c:v>5308.9106272857152</c:v>
                </c:pt>
                <c:pt idx="75">
                  <c:v>5464.4413737142859</c:v>
                </c:pt>
                <c:pt idx="76">
                  <c:v>5627.8646585714287</c:v>
                </c:pt>
                <c:pt idx="77">
                  <c:v>5797.8750049999999</c:v>
                </c:pt>
                <c:pt idx="78">
                  <c:v>5974.1516388571436</c:v>
                </c:pt>
                <c:pt idx="79">
                  <c:v>6153.6733144285718</c:v>
                </c:pt>
                <c:pt idx="80">
                  <c:v>6340.9532507142867</c:v>
                </c:pt>
                <c:pt idx="81">
                  <c:v>6531.194753857144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2.8138057156390874E-2</c:v>
                </c:pt>
                <c:pt idx="3">
                  <c:v>0.19270687384411697</c:v>
                </c:pt>
                <c:pt idx="4">
                  <c:v>0.59371657329053196</c:v>
                </c:pt>
                <c:pt idx="5">
                  <c:v>1.3186782469590592</c:v>
                </c:pt>
                <c:pt idx="6">
                  <c:v>2.4475850328124493</c:v>
                </c:pt>
                <c:pt idx="7">
                  <c:v>4.0545266012515082</c:v>
                </c:pt>
                <c:pt idx="8">
                  <c:v>6.2082746717893311</c:v>
                </c:pt>
                <c:pt idx="9">
                  <c:v>8.9723916678438211</c:v>
                </c:pt>
                <c:pt idx="10">
                  <c:v>12.405075160024397</c:v>
                </c:pt>
                <c:pt idx="11">
                  <c:v>16.558842749890477</c:v>
                </c:pt>
                <c:pt idx="12">
                  <c:v>21.480118932853156</c:v>
                </c:pt>
                <c:pt idx="13">
                  <c:v>27.208765771331912</c:v>
                </c:pt>
                <c:pt idx="14">
                  <c:v>33.777589335945748</c:v>
                </c:pt>
                <c:pt idx="15">
                  <c:v>41.21184853813071</c:v>
                </c:pt>
                <c:pt idx="16">
                  <c:v>49.528789830806097</c:v>
                </c:pt>
                <c:pt idx="17">
                  <c:v>58.737229137689312</c:v>
                </c:pt>
                <c:pt idx="18">
                  <c:v>68.837200667609224</c:v>
                </c:pt>
                <c:pt idx="19">
                  <c:v>79.819690624347885</c:v>
                </c:pt>
                <c:pt idx="20">
                  <c:v>91.666472025465424</c:v>
                </c:pt>
                <c:pt idx="21">
                  <c:v>104.35005477145602</c:v>
                </c:pt>
                <c:pt idx="22">
                  <c:v>117.83376269288975</c:v>
                </c:pt>
                <c:pt idx="23">
                  <c:v>132.07194652377132</c:v>
                </c:pt>
                <c:pt idx="24">
                  <c:v>147.01033861442042</c:v>
                </c:pt>
                <c:pt idx="25">
                  <c:v>162.58655174633401</c:v>
                </c:pt>
                <c:pt idx="26">
                  <c:v>178.73072071006024</c:v>
                </c:pt>
                <c:pt idx="27">
                  <c:v>195.36628144273195</c:v>
                </c:pt>
                <c:pt idx="28">
                  <c:v>212.41087860079324</c:v>
                </c:pt>
                <c:pt idx="29">
                  <c:v>229.77738858617028</c:v>
                </c:pt>
                <c:pt idx="30">
                  <c:v>247.37504138057139</c:v>
                </c:pt>
                <c:pt idx="31">
                  <c:v>265.1106212064193</c:v>
                </c:pt>
                <c:pt idx="32">
                  <c:v>282.88972315544225</c:v>
                </c:pt>
                <c:pt idx="33">
                  <c:v>300.61804062979024</c:v>
                </c:pt>
                <c:pt idx="34">
                  <c:v>318.20265683324652</c:v>
                </c:pt>
                <c:pt idx="35">
                  <c:v>335.55331271811264</c:v>
                </c:pt>
                <c:pt idx="36">
                  <c:v>352.58362379662879</c:v>
                </c:pt>
                <c:pt idx="37">
                  <c:v>369.21221909353574</c:v>
                </c:pt>
                <c:pt idx="38">
                  <c:v>385.36377724393094</c:v>
                </c:pt>
                <c:pt idx="39">
                  <c:v>400.96993728799862</c:v>
                </c:pt>
                <c:pt idx="40">
                  <c:v>415.97006500661826</c:v>
                </c:pt>
                <c:pt idx="41">
                  <c:v>430.3118595715444</c:v>
                </c:pt>
                <c:pt idx="42">
                  <c:v>443.95178971418261</c:v>
                </c:pt>
                <c:pt idx="43">
                  <c:v>456.85535338803993</c:v>
                </c:pt>
                <c:pt idx="44">
                  <c:v>468.99715983544047</c:v>
                </c:pt>
                <c:pt idx="45">
                  <c:v>480.36083788458353</c:v>
                </c:pt>
                <c:pt idx="46">
                  <c:v>490.93877901434911</c:v>
                </c:pt>
                <c:pt idx="47">
                  <c:v>500.73172805650057</c:v>
                </c:pt>
                <c:pt idx="48">
                  <c:v>509.74823820072953</c:v>
                </c:pt>
                <c:pt idx="49">
                  <c:v>518.00401009506663</c:v>
                </c:pt>
                <c:pt idx="50">
                  <c:v>525.52113719151976</c:v>
                </c:pt>
                <c:pt idx="51">
                  <c:v>532.32728100911356</c:v>
                </c:pt>
                <c:pt idx="52">
                  <c:v>538.45480064669425</c:v>
                </c:pt>
                <c:pt idx="53">
                  <c:v>543.93986068743493</c:v>
                </c:pt>
                <c:pt idx="54">
                  <c:v>548.82154064429153</c:v>
                </c:pt>
                <c:pt idx="55">
                  <c:v>553.14096738222793</c:v>
                </c:pt>
                <c:pt idx="56">
                  <c:v>556.94048962817214</c:v>
                </c:pt>
                <c:pt idx="57">
                  <c:v>560.26291087371476</c:v>
                </c:pt>
                <c:pt idx="58">
                  <c:v>563.15079383237025</c:v>
                </c:pt>
                <c:pt idx="59">
                  <c:v>565.64584628212742</c:v>
                </c:pt>
                <c:pt idx="60">
                  <c:v>567.78839475204234</c:v>
                </c:pt>
                <c:pt idx="61">
                  <c:v>569.61694923627192</c:v>
                </c:pt>
                <c:pt idx="62">
                  <c:v>571.16785906189148</c:v>
                </c:pt>
                <c:pt idx="63">
                  <c:v>572.47505729916088</c:v>
                </c:pt>
                <c:pt idx="64">
                  <c:v>573.56988876160142</c:v>
                </c:pt>
                <c:pt idx="65">
                  <c:v>574.48101474962436</c:v>
                </c:pt>
                <c:pt idx="66">
                  <c:v>575.23438627093901</c:v>
                </c:pt>
                <c:pt idx="67">
                  <c:v>575.85327652449848</c:v>
                </c:pt>
                <c:pt idx="68">
                  <c:v>576.3583629413813</c:v>
                </c:pt>
                <c:pt idx="69">
                  <c:v>576.76784899651318</c:v>
                </c:pt>
                <c:pt idx="70">
                  <c:v>577.09761628619526</c:v>
                </c:pt>
                <c:pt idx="71">
                  <c:v>577.36139794518022</c:v>
                </c:pt>
                <c:pt idx="72">
                  <c:v>577.5709652856558</c:v>
                </c:pt>
                <c:pt idx="73">
                  <c:v>577.73632051027005</c:v>
                </c:pt>
                <c:pt idx="74">
                  <c:v>577.86588941650643</c:v>
                </c:pt>
                <c:pt idx="75">
                  <c:v>577.96670911038177</c:v>
                </c:pt>
                <c:pt idx="76">
                  <c:v>578.04460683183049</c:v>
                </c:pt>
                <c:pt idx="77">
                  <c:v>578.10436702000379</c:v>
                </c:pt>
                <c:pt idx="78">
                  <c:v>578.14988468193644</c:v>
                </c:pt>
                <c:pt idx="79">
                  <c:v>578.18430395060182</c:v>
                </c:pt>
                <c:pt idx="80">
                  <c:v>578.21014141570799</c:v>
                </c:pt>
                <c:pt idx="81">
                  <c:v>578.229394378449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69000"/>
        <c:axId val="492848576"/>
      </c:scatterChart>
      <c:valAx>
        <c:axId val="64146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8576"/>
        <c:crosses val="autoZero"/>
        <c:crossBetween val="midCat"/>
      </c:valAx>
      <c:valAx>
        <c:axId val="4928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69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-0.4401320000006308</c:v>
                </c:pt>
                <c:pt idx="3">
                  <c:v>-0.77582600000141611</c:v>
                </c:pt>
                <c:pt idx="4">
                  <c:v>-2.8720482857147545</c:v>
                </c:pt>
                <c:pt idx="5">
                  <c:v>-2.2677992857147729</c:v>
                </c:pt>
                <c:pt idx="6">
                  <c:v>-1.3203961428584989</c:v>
                </c:pt>
                <c:pt idx="7">
                  <c:v>-1.4024548571433115</c:v>
                </c:pt>
                <c:pt idx="8">
                  <c:v>-0.78328585714371002</c:v>
                </c:pt>
                <c:pt idx="9">
                  <c:v>0.14919742857091478</c:v>
                </c:pt>
                <c:pt idx="10">
                  <c:v>0.67138799999929688</c:v>
                </c:pt>
                <c:pt idx="11">
                  <c:v>0.34315385714216973</c:v>
                </c:pt>
                <c:pt idx="12">
                  <c:v>0.21633628571362351</c:v>
                </c:pt>
                <c:pt idx="13">
                  <c:v>1.0070818571421114</c:v>
                </c:pt>
                <c:pt idx="14">
                  <c:v>1.8202074285709386</c:v>
                </c:pt>
                <c:pt idx="15">
                  <c:v>2.0962224285699449</c:v>
                </c:pt>
                <c:pt idx="16">
                  <c:v>1.9321052857139875</c:v>
                </c:pt>
                <c:pt idx="17">
                  <c:v>1.4994331428556507</c:v>
                </c:pt>
                <c:pt idx="18">
                  <c:v>1.1562792857139357</c:v>
                </c:pt>
                <c:pt idx="19">
                  <c:v>-0.34315385714353397</c:v>
                </c:pt>
                <c:pt idx="20">
                  <c:v>-0.38791285714387413</c:v>
                </c:pt>
                <c:pt idx="21">
                  <c:v>-1.1935785714285885</c:v>
                </c:pt>
                <c:pt idx="22">
                  <c:v>-1.3651554285729617</c:v>
                </c:pt>
                <c:pt idx="23">
                  <c:v>-2.4020768571435838</c:v>
                </c:pt>
                <c:pt idx="24">
                  <c:v>-3.3420200000005025</c:v>
                </c:pt>
                <c:pt idx="25">
                  <c:v>-2.6557122857147988</c:v>
                </c:pt>
                <c:pt idx="26">
                  <c:v>-2.3125584285717196</c:v>
                </c:pt>
                <c:pt idx="27">
                  <c:v>-3.4539180000010674</c:v>
                </c:pt>
                <c:pt idx="28">
                  <c:v>-2.275259000000915</c:v>
                </c:pt>
                <c:pt idx="29">
                  <c:v>-2.8272892857139595</c:v>
                </c:pt>
                <c:pt idx="30">
                  <c:v>-1.5143527142881794</c:v>
                </c:pt>
                <c:pt idx="31">
                  <c:v>-1.5814915714290692</c:v>
                </c:pt>
                <c:pt idx="32">
                  <c:v>-2.103682142857906</c:v>
                </c:pt>
                <c:pt idx="33">
                  <c:v>-2.1559011428580561</c:v>
                </c:pt>
                <c:pt idx="34">
                  <c:v>-1.8425868571439423</c:v>
                </c:pt>
                <c:pt idx="35">
                  <c:v>-2.8795082857141097</c:v>
                </c:pt>
                <c:pt idx="36">
                  <c:v>-2.7228510000013557</c:v>
                </c:pt>
                <c:pt idx="37">
                  <c:v>-3.4389981428575993</c:v>
                </c:pt>
                <c:pt idx="38">
                  <c:v>-1.9619447142877107</c:v>
                </c:pt>
                <c:pt idx="39">
                  <c:v>-1.0070818571430209</c:v>
                </c:pt>
                <c:pt idx="40">
                  <c:v>-0.38791299999957118</c:v>
                </c:pt>
                <c:pt idx="41">
                  <c:v>-0.58932928571539378</c:v>
                </c:pt>
                <c:pt idx="42">
                  <c:v>-0.47743142857234488</c:v>
                </c:pt>
                <c:pt idx="43">
                  <c:v>-8.9518285714802914E-2</c:v>
                </c:pt>
                <c:pt idx="44">
                  <c:v>0.22379600000022037</c:v>
                </c:pt>
                <c:pt idx="45">
                  <c:v>-8.2058428572963749E-2</c:v>
                </c:pt>
                <c:pt idx="46">
                  <c:v>-1.5068928571445213</c:v>
                </c:pt>
                <c:pt idx="47">
                  <c:v>-1.6933895714282698</c:v>
                </c:pt>
                <c:pt idx="48">
                  <c:v>1.6038711428554961</c:v>
                </c:pt>
                <c:pt idx="49">
                  <c:v>3.8343712857131322</c:v>
                </c:pt>
                <c:pt idx="50">
                  <c:v>4.8489128571418405</c:v>
                </c:pt>
                <c:pt idx="51">
                  <c:v>5.0130300000000716</c:v>
                </c:pt>
                <c:pt idx="52">
                  <c:v>5.9231337142846314</c:v>
                </c:pt>
                <c:pt idx="53">
                  <c:v>6.7884781428565475</c:v>
                </c:pt>
                <c:pt idx="54">
                  <c:v>6.4005649999990055</c:v>
                </c:pt>
                <c:pt idx="55">
                  <c:v>6.8033978571420448</c:v>
                </c:pt>
                <c:pt idx="56">
                  <c:v>6.5050031428572765</c:v>
                </c:pt>
                <c:pt idx="57">
                  <c:v>7.2659095714279829</c:v>
                </c:pt>
                <c:pt idx="58">
                  <c:v>8.899620285713354</c:v>
                </c:pt>
                <c:pt idx="59">
                  <c:v>10.443812428570709</c:v>
                </c:pt>
                <c:pt idx="60">
                  <c:v>13.897730428569957</c:v>
                </c:pt>
                <c:pt idx="61">
                  <c:v>16.963735428570544</c:v>
                </c:pt>
                <c:pt idx="62">
                  <c:v>19.880543000000216</c:v>
                </c:pt>
                <c:pt idx="63">
                  <c:v>23.215103142855696</c:v>
                </c:pt>
                <c:pt idx="64">
                  <c:v>28.541447428571701</c:v>
                </c:pt>
                <c:pt idx="65">
                  <c:v>32.360898714285213</c:v>
                </c:pt>
                <c:pt idx="66">
                  <c:v>35.322465571427529</c:v>
                </c:pt>
                <c:pt idx="67">
                  <c:v>37.709622714284706</c:v>
                </c:pt>
                <c:pt idx="68">
                  <c:v>42.565995571427266</c:v>
                </c:pt>
                <c:pt idx="69">
                  <c:v>48.533888285714056</c:v>
                </c:pt>
                <c:pt idx="70">
                  <c:v>56.321988428569057</c:v>
                </c:pt>
                <c:pt idx="71">
                  <c:v>62.610655571427742</c:v>
                </c:pt>
                <c:pt idx="72">
                  <c:v>73.44984085714168</c:v>
                </c:pt>
                <c:pt idx="73">
                  <c:v>81.245400857143977</c:v>
                </c:pt>
                <c:pt idx="74">
                  <c:v>84.811216714285365</c:v>
                </c:pt>
                <c:pt idx="75">
                  <c:v>92.181564285713648</c:v>
                </c:pt>
                <c:pt idx="76">
                  <c:v>100.07410271428489</c:v>
                </c:pt>
                <c:pt idx="77">
                  <c:v>106.6611642857124</c:v>
                </c:pt>
                <c:pt idx="78">
                  <c:v>112.92745171428578</c:v>
                </c:pt>
                <c:pt idx="79">
                  <c:v>116.17249342857031</c:v>
                </c:pt>
                <c:pt idx="80">
                  <c:v>123.93075414285704</c:v>
                </c:pt>
                <c:pt idx="81">
                  <c:v>126.89232099999936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2.1832423086434061E-3</c:v>
                </c:pt>
                <c:pt idx="3">
                  <c:v>1.4950070042209955E-2</c:v>
                </c:pt>
                <c:pt idx="4">
                  <c:v>4.6044153452238307E-2</c:v>
                </c:pt>
                <c:pt idx="5">
                  <c:v>0.10220247417293375</c:v>
                </c:pt>
                <c:pt idx="6">
                  <c:v>0.18951117733468156</c:v>
                </c:pt>
                <c:pt idx="7">
                  <c:v>0.31349440766667019</c:v>
                </c:pt>
                <c:pt idx="8">
                  <c:v>0.47911897337772874</c:v>
                </c:pt>
                <c:pt idx="9">
                  <c:v>0.69075908603340519</c:v>
                </c:pt>
                <c:pt idx="10">
                  <c:v>0.95213916594707526</c:v>
                </c:pt>
                <c:pt idx="11">
                  <c:v>1.2662644516870174</c:v>
                </c:pt>
                <c:pt idx="12">
                  <c:v>1.6353459454415022</c:v>
                </c:pt>
                <c:pt idx="13">
                  <c:v>2.0607248201126223</c:v>
                </c:pt>
                <c:pt idx="14">
                  <c:v>2.5428007372470898</c:v>
                </c:pt>
                <c:pt idx="15">
                  <c:v>3.0809681505881286</c:v>
                </c:pt>
                <c:pt idx="16">
                  <c:v>3.6735644021853897</c:v>
                </c:pt>
                <c:pt idx="17">
                  <c:v>4.3178331556667091</c:v>
                </c:pt>
                <c:pt idx="18">
                  <c:v>5.009906397950024</c:v>
                </c:pt>
                <c:pt idx="19">
                  <c:v>5.7448078437272878</c:v>
                </c:pt>
                <c:pt idx="20">
                  <c:v>6.516480078860555</c:v>
                </c:pt>
                <c:pt idx="21">
                  <c:v>7.3178371728195879</c:v>
                </c:pt>
                <c:pt idx="22">
                  <c:v>8.1408437791198107</c:v>
                </c:pt>
                <c:pt idx="23">
                  <c:v>8.9766209373486117</c:v>
                </c:pt>
                <c:pt idx="24">
                  <c:v>9.8155779094059259</c:v>
                </c:pt>
                <c:pt idx="25">
                  <c:v>10.647568451594033</c:v>
                </c:pt>
                <c:pt idx="26">
                  <c:v>11.462068974785389</c:v>
                </c:pt>
                <c:pt idx="27">
                  <c:v>12.248375113537199</c:v>
                </c:pt>
                <c:pt idx="28">
                  <c:v>12.995812351487539</c:v>
                </c:pt>
                <c:pt idx="29">
                  <c:v>13.693955575918697</c:v>
                </c:pt>
                <c:pt idx="30">
                  <c:v>14.332851799650502</c:v>
                </c:pt>
                <c:pt idx="31">
                  <c:v>14.903239831189785</c:v>
                </c:pt>
                <c:pt idx="32">
                  <c:v>15.396760426872753</c:v>
                </c:pt>
                <c:pt idx="33">
                  <c:v>15.806150446725413</c:v>
                </c:pt>
                <c:pt idx="34">
                  <c:v>16.125414774629284</c:v>
                </c:pt>
                <c:pt idx="35">
                  <c:v>16.349970257758859</c:v>
                </c:pt>
                <c:pt idx="36">
                  <c:v>16.47675666264281</c:v>
                </c:pt>
                <c:pt idx="37">
                  <c:v>16.504310615464874</c:v>
                </c:pt>
                <c:pt idx="38">
                  <c:v>16.432799659877794</c:v>
                </c:pt>
                <c:pt idx="39">
                  <c:v>16.264014882830374</c:v>
                </c:pt>
                <c:pt idx="40">
                  <c:v>16.001321974312685</c:v>
                </c:pt>
                <c:pt idx="41">
                  <c:v>15.649572040008229</c:v>
                </c:pt>
                <c:pt idx="42">
                  <c:v>15.214974912020228</c:v>
                </c:pt>
                <c:pt idx="43">
                  <c:v>14.704939036873528</c:v>
                </c:pt>
                <c:pt idx="44">
                  <c:v>14.127883199608817</c:v>
                </c:pt>
                <c:pt idx="45">
                  <c:v>13.493026312253917</c:v>
                </c:pt>
                <c:pt idx="46">
                  <c:v>12.810162208398079</c:v>
                </c:pt>
                <c:pt idx="47">
                  <c:v>12.089426809762275</c:v>
                </c:pt>
                <c:pt idx="48">
                  <c:v>11.341065147006006</c:v>
                </c:pt>
                <c:pt idx="49">
                  <c:v>10.575205522881379</c:v>
                </c:pt>
                <c:pt idx="50">
                  <c:v>9.8016476146760976</c:v>
                </c:pt>
                <c:pt idx="51">
                  <c:v>9.029670553413311</c:v>
                </c:pt>
                <c:pt idx="52">
                  <c:v>8.2678660317617449</c:v>
                </c:pt>
                <c:pt idx="53">
                  <c:v>7.5240003342364963</c:v>
                </c:pt>
                <c:pt idx="54">
                  <c:v>6.8049079128576748</c:v>
                </c:pt>
                <c:pt idx="55">
                  <c:v>6.1164178137220597</c:v>
                </c:pt>
                <c:pt idx="56">
                  <c:v>5.4633129597063359</c:v>
                </c:pt>
                <c:pt idx="57">
                  <c:v>4.8493210727806453</c:v>
                </c:pt>
                <c:pt idx="58">
                  <c:v>4.2771349300131583</c:v>
                </c:pt>
                <c:pt idx="59">
                  <c:v>3.7484587341252475</c:v>
                </c:pt>
                <c:pt idx="60">
                  <c:v>3.2640766741776002</c:v>
                </c:pt>
                <c:pt idx="61">
                  <c:v>2.8239392731445094</c:v>
                </c:pt>
                <c:pt idx="62">
                  <c:v>2.4272628717757292</c:v>
                </c:pt>
                <c:pt idx="63">
                  <c:v>2.0726375743971328</c:v>
                </c:pt>
                <c:pt idx="64">
                  <c:v>1.7581391628764542</c:v>
                </c:pt>
                <c:pt idx="65">
                  <c:v>1.4814408412403171</c:v>
                </c:pt>
                <c:pt idx="66">
                  <c:v>1.2399211699089256</c:v>
                </c:pt>
                <c:pt idx="67">
                  <c:v>1.0307651456869917</c:v>
                </c:pt>
                <c:pt idx="68">
                  <c:v>0.85105604069835972</c:v>
                </c:pt>
                <c:pt idx="69">
                  <c:v>0.69785629087188539</c:v>
                </c:pt>
                <c:pt idx="70">
                  <c:v>0.5682763864234921</c:v>
                </c:pt>
                <c:pt idx="71">
                  <c:v>0.45953133239554417</c:v>
                </c:pt>
                <c:pt idx="72">
                  <c:v>0.36898479259708888</c:v>
                </c:pt>
                <c:pt idx="73">
                  <c:v>0.29418148827923685</c:v>
                </c:pt>
                <c:pt idx="74">
                  <c:v>0.23286878384955506</c:v>
                </c:pt>
                <c:pt idx="75">
                  <c:v>0.1830086529580584</c:v>
                </c:pt>
                <c:pt idx="76">
                  <c:v>0.14278138244866692</c:v>
                </c:pt>
                <c:pt idx="77">
                  <c:v>0.11058244693084768</c:v>
                </c:pt>
                <c:pt idx="78">
                  <c:v>8.5013984684731564E-2</c:v>
                </c:pt>
                <c:pt idx="79">
                  <c:v>6.4872240189787114E-2</c:v>
                </c:pt>
                <c:pt idx="80">
                  <c:v>4.9132224752952591E-2</c:v>
                </c:pt>
                <c:pt idx="81">
                  <c:v>3.6930699455514852E-2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54600"/>
        <c:axId val="634754208"/>
      </c:scatterChart>
      <c:valAx>
        <c:axId val="63475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54208"/>
        <c:crosses val="autoZero"/>
        <c:crossBetween val="midCat"/>
      </c:valAx>
      <c:valAx>
        <c:axId val="6347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5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62.909050142857268</c:v>
                </c:pt>
                <c:pt idx="3">
                  <c:v>125.48240628571375</c:v>
                </c:pt>
                <c:pt idx="4">
                  <c:v>185.95954014285689</c:v>
                </c:pt>
                <c:pt idx="5">
                  <c:v>247.04092300000002</c:v>
                </c:pt>
                <c:pt idx="6">
                  <c:v>309.06970899999942</c:v>
                </c:pt>
                <c:pt idx="7">
                  <c:v>371.01643628571401</c:v>
                </c:pt>
                <c:pt idx="8">
                  <c:v>433.5823325714282</c:v>
                </c:pt>
                <c:pt idx="9">
                  <c:v>497.08071214285701</c:v>
                </c:pt>
                <c:pt idx="10">
                  <c:v>561.10128228571421</c:v>
                </c:pt>
                <c:pt idx="11">
                  <c:v>624.79361828571427</c:v>
                </c:pt>
                <c:pt idx="12">
                  <c:v>688.3591367142858</c:v>
                </c:pt>
                <c:pt idx="13">
                  <c:v>752.71540071428581</c:v>
                </c:pt>
                <c:pt idx="14">
                  <c:v>817.88479028571464</c:v>
                </c:pt>
                <c:pt idx="15">
                  <c:v>883.33019485714249</c:v>
                </c:pt>
                <c:pt idx="16">
                  <c:v>948.61148228571437</c:v>
                </c:pt>
                <c:pt idx="17">
                  <c:v>1013.4600975714279</c:v>
                </c:pt>
                <c:pt idx="18">
                  <c:v>1077.9655589999998</c:v>
                </c:pt>
                <c:pt idx="19">
                  <c:v>1140.9715872857141</c:v>
                </c:pt>
                <c:pt idx="20">
                  <c:v>1203.9328565714281</c:v>
                </c:pt>
                <c:pt idx="21">
                  <c:v>1266.0884601428575</c:v>
                </c:pt>
                <c:pt idx="22">
                  <c:v>1328.0724868571424</c:v>
                </c:pt>
                <c:pt idx="23">
                  <c:v>1389.0195921428567</c:v>
                </c:pt>
                <c:pt idx="24">
                  <c:v>1449.0267542857141</c:v>
                </c:pt>
                <c:pt idx="25">
                  <c:v>1509.7202241428572</c:v>
                </c:pt>
                <c:pt idx="26">
                  <c:v>1570.7568478571434</c:v>
                </c:pt>
                <c:pt idx="27">
                  <c:v>1630.6521120000002</c:v>
                </c:pt>
                <c:pt idx="28">
                  <c:v>1691.7260351428572</c:v>
                </c:pt>
                <c:pt idx="29">
                  <c:v>1752.2479280000011</c:v>
                </c:pt>
                <c:pt idx="30">
                  <c:v>1814.0827574285709</c:v>
                </c:pt>
                <c:pt idx="31">
                  <c:v>1875.8504479999997</c:v>
                </c:pt>
                <c:pt idx="32">
                  <c:v>1937.0959479999997</c:v>
                </c:pt>
                <c:pt idx="33">
                  <c:v>1998.2892289999995</c:v>
                </c:pt>
                <c:pt idx="34">
                  <c:v>2059.7958242857135</c:v>
                </c:pt>
                <c:pt idx="35">
                  <c:v>2120.2654981428573</c:v>
                </c:pt>
                <c:pt idx="36">
                  <c:v>2180.8918292857138</c:v>
                </c:pt>
                <c:pt idx="37">
                  <c:v>2240.8020132857141</c:v>
                </c:pt>
                <c:pt idx="38">
                  <c:v>2302.1892507142843</c:v>
                </c:pt>
                <c:pt idx="39">
                  <c:v>2364.5313509999992</c:v>
                </c:pt>
                <c:pt idx="40">
                  <c:v>2427.4926201428575</c:v>
                </c:pt>
                <c:pt idx="41">
                  <c:v>2490.252473</c:v>
                </c:pt>
                <c:pt idx="42">
                  <c:v>2553.1242237142856</c:v>
                </c:pt>
                <c:pt idx="43">
                  <c:v>2616.3838875714287</c:v>
                </c:pt>
                <c:pt idx="44">
                  <c:v>2679.9568657142868</c:v>
                </c:pt>
                <c:pt idx="45">
                  <c:v>2743.2239894285717</c:v>
                </c:pt>
                <c:pt idx="46">
                  <c:v>2805.0662787142851</c:v>
                </c:pt>
                <c:pt idx="47">
                  <c:v>2866.7220712857147</c:v>
                </c:pt>
                <c:pt idx="48">
                  <c:v>2931.6751245714281</c:v>
                </c:pt>
                <c:pt idx="49">
                  <c:v>2998.8586779999991</c:v>
                </c:pt>
                <c:pt idx="50">
                  <c:v>3067.0567729999989</c:v>
                </c:pt>
                <c:pt idx="51">
                  <c:v>3135.4189851428569</c:v>
                </c:pt>
                <c:pt idx="52">
                  <c:v>3204.6913009999994</c:v>
                </c:pt>
                <c:pt idx="53">
                  <c:v>3274.8289612857138</c:v>
                </c:pt>
                <c:pt idx="54">
                  <c:v>3344.5787084285707</c:v>
                </c:pt>
                <c:pt idx="55">
                  <c:v>3414.7312884285707</c:v>
                </c:pt>
                <c:pt idx="56">
                  <c:v>3484.5854737142859</c:v>
                </c:pt>
                <c:pt idx="57">
                  <c:v>3555.2005654285717</c:v>
                </c:pt>
                <c:pt idx="58">
                  <c:v>3627.449367857143</c:v>
                </c:pt>
                <c:pt idx="59">
                  <c:v>3701.2423624285716</c:v>
                </c:pt>
                <c:pt idx="60">
                  <c:v>3778.4892749999995</c:v>
                </c:pt>
                <c:pt idx="61">
                  <c:v>3858.8021925714279</c:v>
                </c:pt>
                <c:pt idx="62">
                  <c:v>3942.031917714286</c:v>
                </c:pt>
                <c:pt idx="63">
                  <c:v>4028.5962029999996</c:v>
                </c:pt>
                <c:pt idx="64">
                  <c:v>4120.4868325714287</c:v>
                </c:pt>
                <c:pt idx="65">
                  <c:v>4216.1969134285719</c:v>
                </c:pt>
                <c:pt idx="66">
                  <c:v>4314.8685611428573</c:v>
                </c:pt>
                <c:pt idx="67">
                  <c:v>4415.9273659999999</c:v>
                </c:pt>
                <c:pt idx="68">
                  <c:v>4521.8425437142851</c:v>
                </c:pt>
                <c:pt idx="69">
                  <c:v>4633.725614142857</c:v>
                </c:pt>
                <c:pt idx="70">
                  <c:v>4753.3967847142849</c:v>
                </c:pt>
                <c:pt idx="71">
                  <c:v>4879.3566224285696</c:v>
                </c:pt>
                <c:pt idx="72">
                  <c:v>5016.1556454285692</c:v>
                </c:pt>
                <c:pt idx="73">
                  <c:v>5160.7502284285711</c:v>
                </c:pt>
                <c:pt idx="74">
                  <c:v>5308.9106272857152</c:v>
                </c:pt>
                <c:pt idx="75">
                  <c:v>5464.4413737142859</c:v>
                </c:pt>
                <c:pt idx="76">
                  <c:v>5627.8646585714287</c:v>
                </c:pt>
                <c:pt idx="77">
                  <c:v>5797.8750049999999</c:v>
                </c:pt>
                <c:pt idx="78">
                  <c:v>5974.1516388571436</c:v>
                </c:pt>
                <c:pt idx="79">
                  <c:v>6153.6733144285718</c:v>
                </c:pt>
                <c:pt idx="80">
                  <c:v>6340.9532507142867</c:v>
                </c:pt>
                <c:pt idx="81">
                  <c:v>6531.194753857144</c:v>
                </c:pt>
                <c:pt idx="82">
                  <c:v>6723.6070780000009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52640"/>
        <c:axId val="634754992"/>
      </c:scatterChart>
      <c:valAx>
        <c:axId val="6347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54992"/>
        <c:crosses val="autoZero"/>
        <c:crossBetween val="midCat"/>
      </c:valAx>
      <c:valAx>
        <c:axId val="6347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5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-0.4401320000006308</c:v>
                </c:pt>
                <c:pt idx="3">
                  <c:v>-0.77582600000141611</c:v>
                </c:pt>
                <c:pt idx="4">
                  <c:v>-2.8720482857147545</c:v>
                </c:pt>
                <c:pt idx="5">
                  <c:v>-2.2677992857147729</c:v>
                </c:pt>
                <c:pt idx="6">
                  <c:v>-1.3203961428584989</c:v>
                </c:pt>
                <c:pt idx="7">
                  <c:v>-1.4024548571433115</c:v>
                </c:pt>
                <c:pt idx="8">
                  <c:v>-0.78328585714371002</c:v>
                </c:pt>
                <c:pt idx="9">
                  <c:v>0.14919742857091478</c:v>
                </c:pt>
                <c:pt idx="10">
                  <c:v>0.67138799999929688</c:v>
                </c:pt>
                <c:pt idx="11">
                  <c:v>0.34315385714216973</c:v>
                </c:pt>
                <c:pt idx="12">
                  <c:v>0.21633628571362351</c:v>
                </c:pt>
                <c:pt idx="13">
                  <c:v>1.0070818571421114</c:v>
                </c:pt>
                <c:pt idx="14">
                  <c:v>1.8202074285709386</c:v>
                </c:pt>
                <c:pt idx="15">
                  <c:v>2.0962224285699449</c:v>
                </c:pt>
                <c:pt idx="16">
                  <c:v>1.9321052857139875</c:v>
                </c:pt>
                <c:pt idx="17">
                  <c:v>1.4994331428556507</c:v>
                </c:pt>
                <c:pt idx="18">
                  <c:v>1.1562792857139357</c:v>
                </c:pt>
                <c:pt idx="19">
                  <c:v>-0.34315385714353397</c:v>
                </c:pt>
                <c:pt idx="20">
                  <c:v>-0.38791285714387413</c:v>
                </c:pt>
                <c:pt idx="21">
                  <c:v>-1.1935785714285885</c:v>
                </c:pt>
                <c:pt idx="22">
                  <c:v>-1.3651554285729617</c:v>
                </c:pt>
                <c:pt idx="23">
                  <c:v>-2.4020768571435838</c:v>
                </c:pt>
                <c:pt idx="24">
                  <c:v>-3.3420200000005025</c:v>
                </c:pt>
                <c:pt idx="25">
                  <c:v>-2.6557122857147988</c:v>
                </c:pt>
                <c:pt idx="26">
                  <c:v>-2.3125584285717196</c:v>
                </c:pt>
                <c:pt idx="27">
                  <c:v>-3.4539180000010674</c:v>
                </c:pt>
                <c:pt idx="28">
                  <c:v>-2.275259000000915</c:v>
                </c:pt>
                <c:pt idx="29">
                  <c:v>-2.8272892857139595</c:v>
                </c:pt>
                <c:pt idx="30">
                  <c:v>-1.5143527142881794</c:v>
                </c:pt>
                <c:pt idx="31">
                  <c:v>-1.5814915714290692</c:v>
                </c:pt>
                <c:pt idx="32">
                  <c:v>-2.103682142857906</c:v>
                </c:pt>
                <c:pt idx="33">
                  <c:v>-2.1559011428580561</c:v>
                </c:pt>
                <c:pt idx="34">
                  <c:v>-1.8425868571439423</c:v>
                </c:pt>
                <c:pt idx="35">
                  <c:v>-2.8795082857141097</c:v>
                </c:pt>
                <c:pt idx="36">
                  <c:v>-2.7228510000013557</c:v>
                </c:pt>
                <c:pt idx="37">
                  <c:v>-3.4389981428575993</c:v>
                </c:pt>
                <c:pt idx="38">
                  <c:v>-1.9619447142877107</c:v>
                </c:pt>
                <c:pt idx="39">
                  <c:v>-1.0070818571430209</c:v>
                </c:pt>
                <c:pt idx="40">
                  <c:v>-0.38791299999957118</c:v>
                </c:pt>
                <c:pt idx="41">
                  <c:v>-0.58932928571539378</c:v>
                </c:pt>
                <c:pt idx="42">
                  <c:v>-0.47743142857234488</c:v>
                </c:pt>
                <c:pt idx="43">
                  <c:v>-8.9518285714802914E-2</c:v>
                </c:pt>
                <c:pt idx="44">
                  <c:v>0.22379600000022037</c:v>
                </c:pt>
                <c:pt idx="45">
                  <c:v>-8.2058428572963749E-2</c:v>
                </c:pt>
                <c:pt idx="46">
                  <c:v>-1.5068928571445213</c:v>
                </c:pt>
                <c:pt idx="47">
                  <c:v>-1.6933895714282698</c:v>
                </c:pt>
                <c:pt idx="48">
                  <c:v>1.6038711428554961</c:v>
                </c:pt>
                <c:pt idx="49">
                  <c:v>3.8343712857131322</c:v>
                </c:pt>
                <c:pt idx="50">
                  <c:v>4.8489128571418405</c:v>
                </c:pt>
                <c:pt idx="51">
                  <c:v>5.0130300000000716</c:v>
                </c:pt>
                <c:pt idx="52">
                  <c:v>5.9231337142846314</c:v>
                </c:pt>
                <c:pt idx="53">
                  <c:v>6.7884781428565475</c:v>
                </c:pt>
                <c:pt idx="54">
                  <c:v>6.4005649999990055</c:v>
                </c:pt>
                <c:pt idx="55">
                  <c:v>6.8033978571420448</c:v>
                </c:pt>
                <c:pt idx="56">
                  <c:v>6.5050031428572765</c:v>
                </c:pt>
                <c:pt idx="57">
                  <c:v>7.2659095714279829</c:v>
                </c:pt>
                <c:pt idx="58">
                  <c:v>8.899620285713354</c:v>
                </c:pt>
                <c:pt idx="59">
                  <c:v>10.443812428570709</c:v>
                </c:pt>
                <c:pt idx="60">
                  <c:v>13.897730428569957</c:v>
                </c:pt>
                <c:pt idx="61">
                  <c:v>16.963735428570544</c:v>
                </c:pt>
                <c:pt idx="62">
                  <c:v>19.880543000000216</c:v>
                </c:pt>
                <c:pt idx="63">
                  <c:v>23.215103142855696</c:v>
                </c:pt>
                <c:pt idx="64">
                  <c:v>28.541447428571701</c:v>
                </c:pt>
                <c:pt idx="65">
                  <c:v>32.360898714285213</c:v>
                </c:pt>
                <c:pt idx="66">
                  <c:v>35.322465571427529</c:v>
                </c:pt>
                <c:pt idx="67">
                  <c:v>37.709622714284706</c:v>
                </c:pt>
                <c:pt idx="68">
                  <c:v>42.565995571427266</c:v>
                </c:pt>
                <c:pt idx="69">
                  <c:v>48.533888285714056</c:v>
                </c:pt>
                <c:pt idx="70">
                  <c:v>56.321988428569057</c:v>
                </c:pt>
                <c:pt idx="71">
                  <c:v>62.610655571427742</c:v>
                </c:pt>
                <c:pt idx="72">
                  <c:v>73.44984085714168</c:v>
                </c:pt>
                <c:pt idx="73">
                  <c:v>81.245400857143977</c:v>
                </c:pt>
                <c:pt idx="74">
                  <c:v>84.811216714285365</c:v>
                </c:pt>
                <c:pt idx="75">
                  <c:v>92.181564285713648</c:v>
                </c:pt>
                <c:pt idx="76">
                  <c:v>100.07410271428489</c:v>
                </c:pt>
                <c:pt idx="77">
                  <c:v>106.6611642857124</c:v>
                </c:pt>
                <c:pt idx="78">
                  <c:v>112.92745171428578</c:v>
                </c:pt>
                <c:pt idx="79">
                  <c:v>116.17249342857031</c:v>
                </c:pt>
                <c:pt idx="80">
                  <c:v>123.93075414285704</c:v>
                </c:pt>
                <c:pt idx="81">
                  <c:v>126.89232099999936</c:v>
                </c:pt>
                <c:pt idx="82">
                  <c:v>129.06314199999906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53032"/>
        <c:axId val="634751856"/>
      </c:scatterChart>
      <c:valAx>
        <c:axId val="63475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51856"/>
        <c:crosses val="autoZero"/>
        <c:crossBetween val="midCat"/>
      </c:valAx>
      <c:valAx>
        <c:axId val="6347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5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Extreme_Type1!$Q$2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Extreme_Type1!$B$3:$B$163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</c:numCache>
            </c:numRef>
          </c:xVal>
          <c:yVal>
            <c:numRef>
              <c:f>Extreme_Type1!$Q$3:$Q$163</c:f>
              <c:numCache>
                <c:formatCode>General</c:formatCode>
                <c:ptCount val="161"/>
                <c:pt idx="0">
                  <c:v>2.2552470740659508E-11</c:v>
                </c:pt>
                <c:pt idx="1">
                  <c:v>7.1757259392385396E-11</c:v>
                </c:pt>
                <c:pt idx="2">
                  <c:v>2.1933054379119845E-10</c:v>
                </c:pt>
                <c:pt idx="3">
                  <c:v>6.4488386454629175E-10</c:v>
                </c:pt>
                <c:pt idx="4">
                  <c:v>1.82633650105078E-9</c:v>
                </c:pt>
                <c:pt idx="5">
                  <c:v>4.9882202309932908E-9</c:v>
                </c:pt>
                <c:pt idx="6">
                  <c:v>1.315546263891824E-8</c:v>
                </c:pt>
                <c:pt idx="7">
                  <c:v>3.3540891982865597E-8</c:v>
                </c:pt>
                <c:pt idx="8">
                  <c:v>8.2764881280779198E-8</c:v>
                </c:pt>
                <c:pt idx="9">
                  <c:v>1.9787865103362284E-7</c:v>
                </c:pt>
                <c:pt idx="10">
                  <c:v>4.5887603248325585E-7</c:v>
                </c:pt>
                <c:pt idx="11">
                  <c:v>1.0331944289517368E-6</c:v>
                </c:pt>
                <c:pt idx="12">
                  <c:v>2.2609480993848815E-6</c:v>
                </c:pt>
                <c:pt idx="13">
                  <c:v>4.8132459389043401E-6</c:v>
                </c:pt>
                <c:pt idx="14">
                  <c:v>9.9776312497953107E-6</c:v>
                </c:pt>
                <c:pt idx="15">
                  <c:v>2.0158036013753302E-5</c:v>
                </c:pt>
                <c:pt idx="16">
                  <c:v>3.9726167409600226E-5</c:v>
                </c:pt>
                <c:pt idx="17">
                  <c:v>7.6432213689627668E-5</c:v>
                </c:pt>
                <c:pt idx="18">
                  <c:v>1.4368085626870853E-4</c:v>
                </c:pt>
                <c:pt idx="19">
                  <c:v>2.6410925415364789E-4</c:v>
                </c:pt>
                <c:pt idx="20">
                  <c:v>4.7507116768128014E-4</c:v>
                </c:pt>
                <c:pt idx="21">
                  <c:v>8.3683747225238823E-4</c:v>
                </c:pt>
                <c:pt idx="22">
                  <c:v>1.4445657675505139E-3</c:v>
                </c:pt>
                <c:pt idx="23">
                  <c:v>2.4453628799947077E-3</c:v>
                </c:pt>
                <c:pt idx="24">
                  <c:v>4.062049161875904E-3</c:v>
                </c:pt>
                <c:pt idx="25">
                  <c:v>6.6255101969053135E-3</c:v>
                </c:pt>
                <c:pt idx="26">
                  <c:v>1.0617759503915929E-2</c:v>
                </c:pt>
                <c:pt idx="27">
                  <c:v>1.6727997772052458E-2</c:v>
                </c:pt>
                <c:pt idx="28">
                  <c:v>2.592399789271933E-2</c:v>
                </c:pt>
                <c:pt idx="29">
                  <c:v>3.9541026934630033E-2</c:v>
                </c:pt>
                <c:pt idx="30">
                  <c:v>5.9390195589144823E-2</c:v>
                </c:pt>
                <c:pt idx="31">
                  <c:v>8.7887570025704659E-2</c:v>
                </c:pt>
                <c:pt idx="32">
                  <c:v>0.12820457163809115</c:v>
                </c:pt>
                <c:pt idx="33">
                  <c:v>0.18443912641638499</c:v>
                </c:pt>
                <c:pt idx="34">
                  <c:v>0.26180572949278513</c:v>
                </c:pt>
                <c:pt idx="35">
                  <c:v>0.36684110787496038</c:v>
                </c:pt>
                <c:pt idx="36">
                  <c:v>0.50762056555940971</c:v>
                </c:pt>
                <c:pt idx="37">
                  <c:v>0.69397847134908286</c:v>
                </c:pt>
                <c:pt idx="38">
                  <c:v>0.93772480794788704</c:v>
                </c:pt>
                <c:pt idx="39">
                  <c:v>1.2528483569820894</c:v>
                </c:pt>
                <c:pt idx="40">
                  <c:v>1.6556960638846867</c:v>
                </c:pt>
                <c:pt idx="41">
                  <c:v>2.165117514554217</c:v>
                </c:pt>
                <c:pt idx="42">
                  <c:v>2.802563348623079</c:v>
                </c:pt>
                <c:pt idx="43">
                  <c:v>3.5921268909232014</c:v>
                </c:pt>
                <c:pt idx="44">
                  <c:v>4.5605193286596464</c:v>
                </c:pt>
                <c:pt idx="45">
                  <c:v>5.7369703851331604</c:v>
                </c:pt>
                <c:pt idx="46">
                  <c:v>7.1530485921195233</c:v>
                </c:pt>
                <c:pt idx="47">
                  <c:v>8.8423978574437552</c:v>
                </c:pt>
                <c:pt idx="48">
                  <c:v>10.840389946974556</c:v>
                </c:pt>
                <c:pt idx="49">
                  <c:v>13.183695613626547</c:v>
                </c:pt>
                <c:pt idx="50">
                  <c:v>15.9097802587895</c:v>
                </c:pt>
                <c:pt idx="51">
                  <c:v>19.056333048931858</c:v>
                </c:pt>
                <c:pt idx="52">
                  <c:v>22.660641183065302</c:v>
                </c:pt>
                <c:pt idx="53">
                  <c:v>26.758923381581226</c:v>
                </c:pt>
                <c:pt idx="54">
                  <c:v>31.385638532774031</c:v>
                </c:pt>
                <c:pt idx="55">
                  <c:v>36.572786707820327</c:v>
                </c:pt>
                <c:pt idx="56">
                  <c:v>42.349220387924454</c:v>
                </c:pt>
                <c:pt idx="57">
                  <c:v>48.739983722069319</c:v>
                </c:pt>
                <c:pt idx="58">
                  <c:v>55.765696966245407</c:v>
                </c:pt>
                <c:pt idx="59">
                  <c:v>63.442001990905943</c:v>
                </c:pt>
                <c:pt idx="60">
                  <c:v>71.77908295393209</c:v>
                </c:pt>
                <c:pt idx="61">
                  <c:v>80.781274012826302</c:v>
                </c:pt>
                <c:pt idx="62">
                  <c:v>90.446763397314953</c:v>
                </c:pt>
                <c:pt idx="63">
                  <c:v>100.76740039472887</c:v>
                </c:pt>
                <c:pt idx="64">
                  <c:v>111.72860892960033</c:v>
                </c:pt>
                <c:pt idx="65">
                  <c:v>123.3094085559071</c:v>
                </c:pt>
                <c:pt idx="66">
                  <c:v>135.48254092646621</c:v>
                </c:pt>
                <c:pt idx="67">
                  <c:v>148.21469724767451</c:v>
                </c:pt>
                <c:pt idx="68">
                  <c:v>161.46683994228724</c:v>
                </c:pt>
                <c:pt idx="69">
                  <c:v>175.19460978444775</c:v>
                </c:pt>
                <c:pt idx="70">
                  <c:v>189.34880817838638</c:v>
                </c:pt>
                <c:pt idx="71">
                  <c:v>203.87594304652109</c:v>
                </c:pt>
                <c:pt idx="72">
                  <c:v>218.71882597933092</c:v>
                </c:pt>
                <c:pt idx="73">
                  <c:v>233.81720786909619</c:v>
                </c:pt>
                <c:pt idx="74">
                  <c:v>249.1084401807407</c:v>
                </c:pt>
                <c:pt idx="75">
                  <c:v>264.52814927389846</c:v>
                </c:pt>
                <c:pt idx="76">
                  <c:v>280.01091174170665</c:v>
                </c:pt>
                <c:pt idx="77">
                  <c:v>295.49091952935532</c:v>
                </c:pt>
                <c:pt idx="78">
                  <c:v>310.9026245918966</c:v>
                </c:pt>
                <c:pt idx="79">
                  <c:v>326.18135399833386</c:v>
                </c:pt>
                <c:pt idx="80">
                  <c:v>341.26388764071436</c:v>
                </c:pt>
                <c:pt idx="81">
                  <c:v>356.0889920185295</c:v>
                </c:pt>
                <c:pt idx="82">
                  <c:v>370.59790489961938</c:v>
                </c:pt>
                <c:pt idx="83">
                  <c:v>384.73476697294046</c:v>
                </c:pt>
                <c:pt idx="84">
                  <c:v>398.44699787508063</c:v>
                </c:pt>
                <c:pt idx="85">
                  <c:v>411.68561516573999</c:v>
                </c:pt>
                <c:pt idx="86">
                  <c:v>424.40549592737841</c:v>
                </c:pt>
                <c:pt idx="87">
                  <c:v>436.56558165597789</c:v>
                </c:pt>
                <c:pt idx="88">
                  <c:v>448.12902798335784</c:v>
                </c:pt>
                <c:pt idx="89">
                  <c:v>459.0633015212361</c:v>
                </c:pt>
                <c:pt idx="90">
                  <c:v>469.34022674169671</c:v>
                </c:pt>
                <c:pt idx="91">
                  <c:v>478.9359863097759</c:v>
                </c:pt>
                <c:pt idx="92">
                  <c:v>487.83107866623607</c:v>
                </c:pt>
                <c:pt idx="93">
                  <c:v>496.01023692919716</c:v>
                </c:pt>
                <c:pt idx="94">
                  <c:v>503.46231335084974</c:v>
                </c:pt>
                <c:pt idx="95">
                  <c:v>510.18013363984971</c:v>
                </c:pt>
                <c:pt idx="96">
                  <c:v>516.16032545185556</c:v>
                </c:pt>
                <c:pt idx="97">
                  <c:v>521.40312527099866</c:v>
                </c:pt>
                <c:pt idx="98">
                  <c:v>525.91216776490592</c:v>
                </c:pt>
                <c:pt idx="99">
                  <c:v>529.69426150595291</c:v>
                </c:pt>
                <c:pt idx="100">
                  <c:v>532.759154721963</c:v>
                </c:pt>
                <c:pt idx="101">
                  <c:v>535.11929448016463</c:v>
                </c:pt>
                <c:pt idx="102">
                  <c:v>536.78958242766987</c:v>
                </c:pt>
                <c:pt idx="103">
                  <c:v>537.78712991793293</c:v>
                </c:pt>
                <c:pt idx="104">
                  <c:v>538.1310150526092</c:v>
                </c:pt>
                <c:pt idx="105">
                  <c:v>537.84204386801332</c:v>
                </c:pt>
                <c:pt idx="106">
                  <c:v>536.94251760013435</c:v>
                </c:pt>
                <c:pt idx="107">
                  <c:v>535.45600767617429</c:v>
                </c:pt>
                <c:pt idx="108">
                  <c:v>533.40713980728935</c:v>
                </c:pt>
                <c:pt idx="109">
                  <c:v>530.82138829930204</c:v>
                </c:pt>
                <c:pt idx="110">
                  <c:v>527.7248814576144</c:v>
                </c:pt>
                <c:pt idx="111">
                  <c:v>524.14421874074071</c:v>
                </c:pt>
                <c:pt idx="112">
                  <c:v>520.10630011461217</c:v>
                </c:pt>
                <c:pt idx="113">
                  <c:v>515.63816787743281</c:v>
                </c:pt>
                <c:pt idx="114">
                  <c:v>510.76686106231546</c:v>
                </c:pt>
                <c:pt idx="115">
                  <c:v>505.51928238182734</c:v>
                </c:pt>
                <c:pt idx="116">
                  <c:v>499.9220775542442</c:v>
                </c:pt>
                <c:pt idx="117">
                  <c:v>494.00152674489527</c:v>
                </c:pt>
                <c:pt idx="118">
                  <c:v>487.78344776643996</c:v>
                </c:pt>
                <c:pt idx="119">
                  <c:v>481.29311060810068</c:v>
                </c:pt>
                <c:pt idx="120">
                  <c:v>474.55516280457016</c:v>
                </c:pt>
                <c:pt idx="121">
                  <c:v>467.59356510925602</c:v>
                </c:pt>
                <c:pt idx="122">
                  <c:v>460.43153690244549</c:v>
                </c:pt>
                <c:pt idx="123">
                  <c:v>453.09151074161707</c:v>
                </c:pt>
                <c:pt idx="124">
                  <c:v>445.59509544726797</c:v>
                </c:pt>
                <c:pt idx="125">
                  <c:v>437.9630471120916</c:v>
                </c:pt>
                <c:pt idx="126">
                  <c:v>430.2152474230146</c:v>
                </c:pt>
                <c:pt idx="127">
                  <c:v>422.37068869343943</c:v>
                </c:pt>
                <c:pt idx="128">
                  <c:v>414.44746501606704</c:v>
                </c:pt>
                <c:pt idx="129">
                  <c:v>406.46276896399627</c:v>
                </c:pt>
                <c:pt idx="130">
                  <c:v>398.43289328860186</c:v>
                </c:pt>
                <c:pt idx="131">
                  <c:v>390.3732370862395</c:v>
                </c:pt>
                <c:pt idx="132">
                  <c:v>382.29831593145462</c:v>
                </c:pt>
                <c:pt idx="133">
                  <c:v>374.22177550149928</c:v>
                </c:pt>
                <c:pt idx="134">
                  <c:v>366.15640824506642</c:v>
                </c:pt>
                <c:pt idx="135">
                  <c:v>358.11417267679082</c:v>
                </c:pt>
                <c:pt idx="136">
                  <c:v>350.1062149078478</c:v>
                </c:pt>
                <c:pt idx="137">
                  <c:v>342.1428920515815</c:v>
                </c:pt>
                <c:pt idx="138">
                  <c:v>334.23379717123095</c:v>
                </c:pt>
                <c:pt idx="139">
                  <c:v>326.38778546427221</c:v>
                </c:pt>
                <c:pt idx="140">
                  <c:v>318.61300140446576</c:v>
                </c:pt>
                <c:pt idx="141">
                  <c:v>310.91690658825115</c:v>
                </c:pt>
                <c:pt idx="142">
                  <c:v>303.30630805654391</c:v>
                </c:pt>
                <c:pt idx="143">
                  <c:v>295.78738688619092</c:v>
                </c:pt>
                <c:pt idx="144">
                  <c:v>288.3657268672635</c:v>
                </c:pt>
                <c:pt idx="145">
                  <c:v>281.04634310298542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364-4ECC-ACE1-8EE600F7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4320"/>
        <c:axId val="628911184"/>
      </c:scatterChart>
      <c:scatterChart>
        <c:scatterStyle val="smoothMarker"/>
        <c:varyColors val="0"/>
        <c:ser>
          <c:idx val="2"/>
          <c:order val="1"/>
          <c:tx>
            <c:strRef>
              <c:f>Extreme_Type1!$P$2</c:f>
              <c:strCache>
                <c:ptCount val="1"/>
                <c:pt idx="0">
                  <c:v>y-y0P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Extreme_Type1!$B$3:$B$163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</c:numCache>
            </c:numRef>
          </c:xVal>
          <c:yVal>
            <c:numRef>
              <c:f>Extreme_Type1!$P$3:$P$163</c:f>
              <c:numCache>
                <c:formatCode>General</c:formatCode>
                <c:ptCount val="161"/>
                <c:pt idx="0">
                  <c:v>0</c:v>
                </c:pt>
                <c:pt idx="1">
                  <c:v>-0.4401320000006308</c:v>
                </c:pt>
                <c:pt idx="2">
                  <c:v>-0.77582600000141611</c:v>
                </c:pt>
                <c:pt idx="3">
                  <c:v>-2.8720482857147545</c:v>
                </c:pt>
                <c:pt idx="4">
                  <c:v>-2.2677992857147729</c:v>
                </c:pt>
                <c:pt idx="5">
                  <c:v>-1.3203961428584989</c:v>
                </c:pt>
                <c:pt idx="6">
                  <c:v>-1.4024548571433115</c:v>
                </c:pt>
                <c:pt idx="7">
                  <c:v>-0.78328585714371002</c:v>
                </c:pt>
                <c:pt idx="8">
                  <c:v>0.14919742857091478</c:v>
                </c:pt>
                <c:pt idx="9">
                  <c:v>0.67138799999929688</c:v>
                </c:pt>
                <c:pt idx="10">
                  <c:v>0.34315385714216973</c:v>
                </c:pt>
                <c:pt idx="11">
                  <c:v>0.21633628571362351</c:v>
                </c:pt>
                <c:pt idx="12">
                  <c:v>1.0070818571421114</c:v>
                </c:pt>
                <c:pt idx="13">
                  <c:v>1.8202074285709386</c:v>
                </c:pt>
                <c:pt idx="14">
                  <c:v>2.0962224285699449</c:v>
                </c:pt>
                <c:pt idx="15">
                  <c:v>1.9321052857139875</c:v>
                </c:pt>
                <c:pt idx="16">
                  <c:v>1.4994331428556507</c:v>
                </c:pt>
                <c:pt idx="17">
                  <c:v>1.1562792857139357</c:v>
                </c:pt>
                <c:pt idx="18">
                  <c:v>-0.34315385714353397</c:v>
                </c:pt>
                <c:pt idx="19">
                  <c:v>-0.38791285714387413</c:v>
                </c:pt>
                <c:pt idx="20">
                  <c:v>-1.1935785714285885</c:v>
                </c:pt>
                <c:pt idx="21">
                  <c:v>-1.3651554285729617</c:v>
                </c:pt>
                <c:pt idx="22">
                  <c:v>-2.4020768571435838</c:v>
                </c:pt>
                <c:pt idx="23">
                  <c:v>-3.3420200000005025</c:v>
                </c:pt>
                <c:pt idx="24">
                  <c:v>-2.6557122857147988</c:v>
                </c:pt>
                <c:pt idx="25">
                  <c:v>-2.3125584285717196</c:v>
                </c:pt>
                <c:pt idx="26">
                  <c:v>-3.4539180000010674</c:v>
                </c:pt>
                <c:pt idx="27">
                  <c:v>-2.275259000000915</c:v>
                </c:pt>
                <c:pt idx="28">
                  <c:v>-2.8272892857139595</c:v>
                </c:pt>
                <c:pt idx="29">
                  <c:v>-1.5143527142881794</c:v>
                </c:pt>
                <c:pt idx="30">
                  <c:v>-1.5814915714290692</c:v>
                </c:pt>
                <c:pt idx="31">
                  <c:v>-2.103682142857906</c:v>
                </c:pt>
                <c:pt idx="32">
                  <c:v>-2.1559011428580561</c:v>
                </c:pt>
                <c:pt idx="33">
                  <c:v>-1.8425868571439423</c:v>
                </c:pt>
                <c:pt idx="34">
                  <c:v>-2.8795082857141097</c:v>
                </c:pt>
                <c:pt idx="35">
                  <c:v>-2.7228510000013557</c:v>
                </c:pt>
                <c:pt idx="36">
                  <c:v>-3.4389981428575993</c:v>
                </c:pt>
                <c:pt idx="37">
                  <c:v>-1.9619447142877107</c:v>
                </c:pt>
                <c:pt idx="38">
                  <c:v>-1.0070818571430209</c:v>
                </c:pt>
                <c:pt idx="39">
                  <c:v>-0.38791299999957118</c:v>
                </c:pt>
                <c:pt idx="40">
                  <c:v>-0.58932928571539378</c:v>
                </c:pt>
                <c:pt idx="41">
                  <c:v>-0.47743142857234488</c:v>
                </c:pt>
                <c:pt idx="42">
                  <c:v>-8.9518285714802914E-2</c:v>
                </c:pt>
                <c:pt idx="43">
                  <c:v>0.22379600000022037</c:v>
                </c:pt>
                <c:pt idx="44">
                  <c:v>-8.2058428572963749E-2</c:v>
                </c:pt>
                <c:pt idx="45">
                  <c:v>-1.5068928571445213</c:v>
                </c:pt>
                <c:pt idx="46">
                  <c:v>-1.6933895714282698</c:v>
                </c:pt>
                <c:pt idx="47">
                  <c:v>1.6038711428554961</c:v>
                </c:pt>
                <c:pt idx="48">
                  <c:v>3.8343712857131322</c:v>
                </c:pt>
                <c:pt idx="49">
                  <c:v>4.8489128571418405</c:v>
                </c:pt>
                <c:pt idx="50">
                  <c:v>5.0130300000000716</c:v>
                </c:pt>
                <c:pt idx="51">
                  <c:v>5.9231337142846314</c:v>
                </c:pt>
                <c:pt idx="52">
                  <c:v>6.7884781428565475</c:v>
                </c:pt>
                <c:pt idx="53">
                  <c:v>6.4005649999990055</c:v>
                </c:pt>
                <c:pt idx="54">
                  <c:v>6.8033978571420448</c:v>
                </c:pt>
                <c:pt idx="55">
                  <c:v>6.5050031428572765</c:v>
                </c:pt>
                <c:pt idx="56">
                  <c:v>7.2659095714279829</c:v>
                </c:pt>
                <c:pt idx="57">
                  <c:v>8.899620285713354</c:v>
                </c:pt>
                <c:pt idx="58">
                  <c:v>10.443812428570709</c:v>
                </c:pt>
                <c:pt idx="59">
                  <c:v>13.897730428569957</c:v>
                </c:pt>
                <c:pt idx="60">
                  <c:v>16.963735428570544</c:v>
                </c:pt>
                <c:pt idx="61">
                  <c:v>19.880543000000216</c:v>
                </c:pt>
                <c:pt idx="62">
                  <c:v>23.215103142855696</c:v>
                </c:pt>
                <c:pt idx="63">
                  <c:v>28.541447428571701</c:v>
                </c:pt>
                <c:pt idx="64">
                  <c:v>32.360898714285213</c:v>
                </c:pt>
                <c:pt idx="65">
                  <c:v>35.322465571427529</c:v>
                </c:pt>
                <c:pt idx="66">
                  <c:v>37.709622714284706</c:v>
                </c:pt>
                <c:pt idx="67">
                  <c:v>42.565995571427266</c:v>
                </c:pt>
                <c:pt idx="68">
                  <c:v>48.533888285714056</c:v>
                </c:pt>
                <c:pt idx="69">
                  <c:v>56.321988428569057</c:v>
                </c:pt>
                <c:pt idx="70">
                  <c:v>62.610655571427742</c:v>
                </c:pt>
                <c:pt idx="71">
                  <c:v>73.44984085714168</c:v>
                </c:pt>
                <c:pt idx="72">
                  <c:v>81.245400857143977</c:v>
                </c:pt>
                <c:pt idx="73">
                  <c:v>84.811216714285365</c:v>
                </c:pt>
                <c:pt idx="74">
                  <c:v>92.181564285713648</c:v>
                </c:pt>
                <c:pt idx="75">
                  <c:v>100.07410271428489</c:v>
                </c:pt>
                <c:pt idx="76">
                  <c:v>106.6611642857124</c:v>
                </c:pt>
                <c:pt idx="77">
                  <c:v>112.92745171428578</c:v>
                </c:pt>
                <c:pt idx="78">
                  <c:v>116.17249342857031</c:v>
                </c:pt>
                <c:pt idx="79">
                  <c:v>123.93075414285704</c:v>
                </c:pt>
                <c:pt idx="80">
                  <c:v>126.89232099999936</c:v>
                </c:pt>
                <c:pt idx="81">
                  <c:v>129.06314199999906</c:v>
                </c:pt>
                <c:pt idx="82">
                  <c:v>135.26975042856975</c:v>
                </c:pt>
                <c:pt idx="83">
                  <c:v>141.90157142857061</c:v>
                </c:pt>
                <c:pt idx="84">
                  <c:v>149.37635714285534</c:v>
                </c:pt>
                <c:pt idx="85">
                  <c:v>155.41138871428666</c:v>
                </c:pt>
                <c:pt idx="86">
                  <c:v>154.92649742857066</c:v>
                </c:pt>
                <c:pt idx="87">
                  <c:v>157.74632671428662</c:v>
                </c:pt>
                <c:pt idx="88">
                  <c:v>167.62318942856837</c:v>
                </c:pt>
                <c:pt idx="89">
                  <c:v>171.31582314285697</c:v>
                </c:pt>
                <c:pt idx="90">
                  <c:v>183.09495142857122</c:v>
                </c:pt>
                <c:pt idx="91">
                  <c:v>194.4190281428564</c:v>
                </c:pt>
                <c:pt idx="92">
                  <c:v>201.81921528571365</c:v>
                </c:pt>
                <c:pt idx="93">
                  <c:v>212.77775828571248</c:v>
                </c:pt>
                <c:pt idx="94">
                  <c:v>221.70721799999956</c:v>
                </c:pt>
                <c:pt idx="95">
                  <c:v>244.15395485714362</c:v>
                </c:pt>
                <c:pt idx="96">
                  <c:v>268.83119157142391</c:v>
                </c:pt>
                <c:pt idx="97">
                  <c:v>292.94893842857346</c:v>
                </c:pt>
                <c:pt idx="98">
                  <c:v>320.65488071428445</c:v>
                </c:pt>
                <c:pt idx="99">
                  <c:v>351.86696014285553</c:v>
                </c:pt>
                <c:pt idx="100">
                  <c:v>362.51964899999984</c:v>
                </c:pt>
                <c:pt idx="101">
                  <c:v>356.54429628571233</c:v>
                </c:pt>
                <c:pt idx="102">
                  <c:v>353.34401357142997</c:v>
                </c:pt>
                <c:pt idx="103">
                  <c:v>361.90793985714117</c:v>
                </c:pt>
                <c:pt idx="104">
                  <c:v>365.10076257142646</c:v>
                </c:pt>
                <c:pt idx="105">
                  <c:v>359.34920585714099</c:v>
                </c:pt>
                <c:pt idx="106">
                  <c:v>355.79084971428892</c:v>
                </c:pt>
                <c:pt idx="107">
                  <c:v>358.35704357142822</c:v>
                </c:pt>
                <c:pt idx="108">
                  <c:v>370.97167699999773</c:v>
                </c:pt>
                <c:pt idx="109">
                  <c:v>378.11822871428376</c:v>
                </c:pt>
                <c:pt idx="110">
                  <c:v>381.62436571428771</c:v>
                </c:pt>
                <c:pt idx="111">
                  <c:v>381.37073028571103</c:v>
                </c:pt>
                <c:pt idx="112">
                  <c:v>379.75193928571025</c:v>
                </c:pt>
                <c:pt idx="113">
                  <c:v>381.43040928571281</c:v>
                </c:pt>
                <c:pt idx="114">
                  <c:v>372.03843785714344</c:v>
                </c:pt>
                <c:pt idx="115">
                  <c:v>366.63749499999903</c:v>
                </c:pt>
                <c:pt idx="116">
                  <c:v>362.84042314286125</c:v>
                </c:pt>
                <c:pt idx="117">
                  <c:v>358.88669414285687</c:v>
                </c:pt>
                <c:pt idx="118">
                  <c:v>350.65846185713963</c:v>
                </c:pt>
                <c:pt idx="119">
                  <c:v>344.89198557143027</c:v>
                </c:pt>
                <c:pt idx="120">
                  <c:v>333.32173328571662</c:v>
                </c:pt>
                <c:pt idx="121">
                  <c:v>331.21059128570778</c:v>
                </c:pt>
                <c:pt idx="122">
                  <c:v>328.36838214286036</c:v>
                </c:pt>
                <c:pt idx="123">
                  <c:v>302.40058871428118</c:v>
                </c:pt>
                <c:pt idx="124">
                  <c:v>266.42165485714213</c:v>
                </c:pt>
                <c:pt idx="125">
                  <c:v>256.39559499999814</c:v>
                </c:pt>
                <c:pt idx="126">
                  <c:v>253.13563342857015</c:v>
                </c:pt>
                <c:pt idx="127">
                  <c:v>252.673121857144</c:v>
                </c:pt>
                <c:pt idx="128">
                  <c:v>250.26358499999697</c:v>
                </c:pt>
                <c:pt idx="129">
                  <c:v>249.02524742857349</c:v>
                </c:pt>
                <c:pt idx="130">
                  <c:v>272.65064299999722</c:v>
                </c:pt>
                <c:pt idx="131">
                  <c:v>290.91985485714395</c:v>
                </c:pt>
                <c:pt idx="132">
                  <c:v>286.48869442857176</c:v>
                </c:pt>
                <c:pt idx="133">
                  <c:v>274.53798914285289</c:v>
                </c:pt>
                <c:pt idx="134">
                  <c:v>261.56528199999957</c:v>
                </c:pt>
                <c:pt idx="135">
                  <c:v>255.62722885714174</c:v>
                </c:pt>
                <c:pt idx="136">
                  <c:v>252.58360342857122</c:v>
                </c:pt>
                <c:pt idx="137">
                  <c:v>243.12449328571529</c:v>
                </c:pt>
                <c:pt idx="138">
                  <c:v>232.87463742856562</c:v>
                </c:pt>
                <c:pt idx="139">
                  <c:v>222.65462100000877</c:v>
                </c:pt>
                <c:pt idx="140">
                  <c:v>214.29957099999592</c:v>
                </c:pt>
                <c:pt idx="141">
                  <c:v>205.53422857142868</c:v>
                </c:pt>
                <c:pt idx="142">
                  <c:v>197.44027385714071</c:v>
                </c:pt>
                <c:pt idx="143">
                  <c:v>191.74839600000269</c:v>
                </c:pt>
                <c:pt idx="144">
                  <c:v>183.08003171428936</c:v>
                </c:pt>
                <c:pt idx="145">
                  <c:v>179.11138299999584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364-4ECC-ACE1-8EE600F7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3144"/>
        <c:axId val="628913536"/>
      </c:scatterChart>
      <c:valAx>
        <c:axId val="6289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1184"/>
        <c:crosses val="autoZero"/>
        <c:crossBetween val="midCat"/>
      </c:valAx>
      <c:valAx>
        <c:axId val="6289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4320"/>
        <c:crosses val="autoZero"/>
        <c:crossBetween val="midCat"/>
      </c:valAx>
      <c:valAx>
        <c:axId val="62891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3144"/>
        <c:crosses val="max"/>
        <c:crossBetween val="midCat"/>
      </c:valAx>
      <c:valAx>
        <c:axId val="6289131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353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logistic!$L$1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09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</c:strCache>
            </c:strRef>
          </c:xVal>
          <c:yVal>
            <c:numRef>
              <c:f>logistic!$L$2:$L$214</c:f>
              <c:numCache>
                <c:formatCode>General</c:formatCode>
                <c:ptCount val="213"/>
                <c:pt idx="0">
                  <c:v>0</c:v>
                </c:pt>
                <c:pt idx="1">
                  <c:v>63.349182142857899</c:v>
                </c:pt>
                <c:pt idx="2">
                  <c:v>62.909050142857268</c:v>
                </c:pt>
                <c:pt idx="3">
                  <c:v>62.573356142856483</c:v>
                </c:pt>
                <c:pt idx="4">
                  <c:v>60.477133857143144</c:v>
                </c:pt>
                <c:pt idx="5">
                  <c:v>61.081382857143126</c:v>
                </c:pt>
                <c:pt idx="6">
                  <c:v>62.0287859999994</c:v>
                </c:pt>
                <c:pt idx="7">
                  <c:v>61.946727285714587</c:v>
                </c:pt>
                <c:pt idx="8">
                  <c:v>62.565896285714189</c:v>
                </c:pt>
                <c:pt idx="9">
                  <c:v>63.498379571428814</c:v>
                </c:pt>
                <c:pt idx="10">
                  <c:v>64.020570142857196</c:v>
                </c:pt>
                <c:pt idx="11">
                  <c:v>63.692336000000068</c:v>
                </c:pt>
                <c:pt idx="12">
                  <c:v>63.565518428571522</c:v>
                </c:pt>
                <c:pt idx="13">
                  <c:v>64.35626400000001</c:v>
                </c:pt>
                <c:pt idx="14">
                  <c:v>65.169389571428837</c:v>
                </c:pt>
                <c:pt idx="15">
                  <c:v>65.445404571427844</c:v>
                </c:pt>
                <c:pt idx="16">
                  <c:v>65.281287428571886</c:v>
                </c:pt>
                <c:pt idx="17">
                  <c:v>64.848615285713549</c:v>
                </c:pt>
                <c:pt idx="18">
                  <c:v>64.505461428571834</c:v>
                </c:pt>
                <c:pt idx="19">
                  <c:v>63.006028285714365</c:v>
                </c:pt>
                <c:pt idx="20">
                  <c:v>62.961269285714025</c:v>
                </c:pt>
                <c:pt idx="21">
                  <c:v>62.15560357142931</c:v>
                </c:pt>
                <c:pt idx="22">
                  <c:v>61.984026714284937</c:v>
                </c:pt>
                <c:pt idx="23">
                  <c:v>60.947105285714315</c:v>
                </c:pt>
                <c:pt idx="24">
                  <c:v>60.007162142857396</c:v>
                </c:pt>
                <c:pt idx="25">
                  <c:v>60.6934698571431</c:v>
                </c:pt>
                <c:pt idx="26">
                  <c:v>61.036623714286179</c:v>
                </c:pt>
                <c:pt idx="27">
                  <c:v>59.895264142856831</c:v>
                </c:pt>
                <c:pt idx="28">
                  <c:v>61.073923142856984</c:v>
                </c:pt>
                <c:pt idx="29">
                  <c:v>60.521892857143939</c:v>
                </c:pt>
                <c:pt idx="30">
                  <c:v>61.834829428569719</c:v>
                </c:pt>
                <c:pt idx="31">
                  <c:v>61.76769057142883</c:v>
                </c:pt>
                <c:pt idx="32">
                  <c:v>61.245499999999993</c:v>
                </c:pt>
                <c:pt idx="33">
                  <c:v>61.193280999999843</c:v>
                </c:pt>
                <c:pt idx="34">
                  <c:v>61.506595285713956</c:v>
                </c:pt>
                <c:pt idx="35">
                  <c:v>60.469673857143789</c:v>
                </c:pt>
                <c:pt idx="36">
                  <c:v>60.626331142856543</c:v>
                </c:pt>
                <c:pt idx="37">
                  <c:v>59.910184000000299</c:v>
                </c:pt>
                <c:pt idx="38">
                  <c:v>61.387237428570188</c:v>
                </c:pt>
                <c:pt idx="39">
                  <c:v>62.342100285714878</c:v>
                </c:pt>
                <c:pt idx="40">
                  <c:v>62.961269142858328</c:v>
                </c:pt>
                <c:pt idx="41">
                  <c:v>62.759852857142505</c:v>
                </c:pt>
                <c:pt idx="42">
                  <c:v>62.871750714285554</c:v>
                </c:pt>
                <c:pt idx="43">
                  <c:v>63.259663857143096</c:v>
                </c:pt>
                <c:pt idx="44">
                  <c:v>63.572978142858119</c:v>
                </c:pt>
                <c:pt idx="45">
                  <c:v>63.267123714284935</c:v>
                </c:pt>
                <c:pt idx="46">
                  <c:v>61.842289285713377</c:v>
                </c:pt>
                <c:pt idx="47">
                  <c:v>61.655792571429629</c:v>
                </c:pt>
                <c:pt idx="48">
                  <c:v>64.953053285713395</c:v>
                </c:pt>
                <c:pt idx="49">
                  <c:v>67.183553428571031</c:v>
                </c:pt>
                <c:pt idx="50">
                  <c:v>68.198094999999739</c:v>
                </c:pt>
                <c:pt idx="51">
                  <c:v>68.36221214285797</c:v>
                </c:pt>
                <c:pt idx="52">
                  <c:v>69.27231585714253</c:v>
                </c:pt>
                <c:pt idx="53">
                  <c:v>70.137660285714446</c:v>
                </c:pt>
                <c:pt idx="54">
                  <c:v>69.749747142856904</c:v>
                </c:pt>
                <c:pt idx="55">
                  <c:v>70.152579999999944</c:v>
                </c:pt>
                <c:pt idx="56">
                  <c:v>69.854185285715175</c:v>
                </c:pt>
                <c:pt idx="57">
                  <c:v>70.615091714285882</c:v>
                </c:pt>
                <c:pt idx="58">
                  <c:v>72.248802428571253</c:v>
                </c:pt>
                <c:pt idx="59">
                  <c:v>73.792994571428608</c:v>
                </c:pt>
                <c:pt idx="60">
                  <c:v>77.246912571427856</c:v>
                </c:pt>
                <c:pt idx="61">
                  <c:v>80.312917571428443</c:v>
                </c:pt>
                <c:pt idx="62">
                  <c:v>83.229725142858115</c:v>
                </c:pt>
                <c:pt idx="63">
                  <c:v>86.564285285713595</c:v>
                </c:pt>
                <c:pt idx="64">
                  <c:v>91.890629571429599</c:v>
                </c:pt>
                <c:pt idx="65">
                  <c:v>95.710080857143112</c:v>
                </c:pt>
                <c:pt idx="66">
                  <c:v>98.671647714285427</c:v>
                </c:pt>
                <c:pt idx="67">
                  <c:v>101.0588048571426</c:v>
                </c:pt>
                <c:pt idx="68">
                  <c:v>105.91517771428516</c:v>
                </c:pt>
                <c:pt idx="69">
                  <c:v>111.88307042857195</c:v>
                </c:pt>
                <c:pt idx="70">
                  <c:v>119.67117057142696</c:v>
                </c:pt>
                <c:pt idx="71">
                  <c:v>125.95983771428564</c:v>
                </c:pt>
                <c:pt idx="72">
                  <c:v>136.79902299999958</c:v>
                </c:pt>
                <c:pt idx="73">
                  <c:v>144.59458300000188</c:v>
                </c:pt>
                <c:pt idx="74">
                  <c:v>148.16039885714326</c:v>
                </c:pt>
                <c:pt idx="75">
                  <c:v>155.53074642857155</c:v>
                </c:pt>
                <c:pt idx="76">
                  <c:v>163.42328485714279</c:v>
                </c:pt>
                <c:pt idx="77">
                  <c:v>170.0103464285703</c:v>
                </c:pt>
                <c:pt idx="78">
                  <c:v>176.27663385714368</c:v>
                </c:pt>
                <c:pt idx="79">
                  <c:v>179.5216755714282</c:v>
                </c:pt>
                <c:pt idx="80">
                  <c:v>187.27993628571494</c:v>
                </c:pt>
                <c:pt idx="81">
                  <c:v>190.24150314285725</c:v>
                </c:pt>
                <c:pt idx="82">
                  <c:v>192.41232414285696</c:v>
                </c:pt>
                <c:pt idx="83">
                  <c:v>198.61893257142765</c:v>
                </c:pt>
                <c:pt idx="84">
                  <c:v>205.2507535714285</c:v>
                </c:pt>
                <c:pt idx="85">
                  <c:v>212.72553928571324</c:v>
                </c:pt>
                <c:pt idx="86">
                  <c:v>218.76057085714456</c:v>
                </c:pt>
                <c:pt idx="87">
                  <c:v>218.27567957142855</c:v>
                </c:pt>
                <c:pt idx="88">
                  <c:v>221.09550885714452</c:v>
                </c:pt>
                <c:pt idx="89">
                  <c:v>230.97237157142627</c:v>
                </c:pt>
                <c:pt idx="90">
                  <c:v>234.66500528571487</c:v>
                </c:pt>
                <c:pt idx="91">
                  <c:v>246.44413357142912</c:v>
                </c:pt>
                <c:pt idx="92">
                  <c:v>257.7682102857143</c:v>
                </c:pt>
                <c:pt idx="93">
                  <c:v>265.16839742857155</c:v>
                </c:pt>
                <c:pt idx="94">
                  <c:v>276.12694042857038</c:v>
                </c:pt>
                <c:pt idx="95">
                  <c:v>285.05640014285746</c:v>
                </c:pt>
                <c:pt idx="96">
                  <c:v>307.50313700000152</c:v>
                </c:pt>
                <c:pt idx="97">
                  <c:v>332.18037371428181</c:v>
                </c:pt>
                <c:pt idx="98">
                  <c:v>356.29812057143135</c:v>
                </c:pt>
                <c:pt idx="99">
                  <c:v>384.00406285714234</c:v>
                </c:pt>
                <c:pt idx="100">
                  <c:v>415.21614228571343</c:v>
                </c:pt>
                <c:pt idx="101">
                  <c:v>425.86883114285774</c:v>
                </c:pt>
                <c:pt idx="102">
                  <c:v>419.89347842857023</c:v>
                </c:pt>
                <c:pt idx="103">
                  <c:v>416.69319571428787</c:v>
                </c:pt>
                <c:pt idx="104">
                  <c:v>425.25712199999907</c:v>
                </c:pt>
                <c:pt idx="105">
                  <c:v>428.44994471428436</c:v>
                </c:pt>
                <c:pt idx="106">
                  <c:v>422.69838799999889</c:v>
                </c:pt>
                <c:pt idx="107">
                  <c:v>419.14003185714682</c:v>
                </c:pt>
                <c:pt idx="108">
                  <c:v>421.70622571428612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DC-40BA-A670-A9CCC2FEC887}"/>
            </c:ext>
          </c:extLst>
        </c:ser>
        <c:ser>
          <c:idx val="1"/>
          <c:order val="1"/>
          <c:tx>
            <c:strRef>
              <c:f>logistic!$N$2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logistic!$N$2:$N$214</c:f>
              <c:numCache>
                <c:formatCode>General</c:formatCode>
                <c:ptCount val="213"/>
                <c:pt idx="0">
                  <c:v>0</c:v>
                </c:pt>
                <c:pt idx="1">
                  <c:v>66.5223478061734</c:v>
                </c:pt>
                <c:pt idx="2">
                  <c:v>66.897585899939642</c:v>
                </c:pt>
                <c:pt idx="3">
                  <c:v>67.315674477119401</c:v>
                </c:pt>
                <c:pt idx="4">
                  <c:v>67.781122162225316</c:v>
                </c:pt>
                <c:pt idx="5">
                  <c:v>68.298814387029566</c:v>
                </c:pt>
                <c:pt idx="6">
                  <c:v>68.874019243794834</c:v>
                </c:pt>
                <c:pt idx="7">
                  <c:v>69.512385435588584</c:v>
                </c:pt>
                <c:pt idx="8">
                  <c:v>70.219929777588646</c:v>
                </c:pt>
                <c:pt idx="9">
                  <c:v>71.00301121040232</c:v>
                </c:pt>
                <c:pt idx="10">
                  <c:v>71.868287759443362</c:v>
                </c:pt>
                <c:pt idx="11">
                  <c:v>72.822652336005049</c:v>
                </c:pt>
                <c:pt idx="12">
                  <c:v>73.873142761782873</c:v>
                </c:pt>
                <c:pt idx="13">
                  <c:v>75.026820962334241</c:v>
                </c:pt>
                <c:pt idx="14">
                  <c:v>76.290615990596038</c:v>
                </c:pt>
                <c:pt idx="15">
                  <c:v>77.671125508258001</c:v>
                </c:pt>
                <c:pt idx="16">
                  <c:v>79.174370696959087</c:v>
                </c:pt>
                <c:pt idx="17">
                  <c:v>80.805500446572836</c:v>
                </c:pt>
                <c:pt idx="18">
                  <c:v>82.568442250591445</c:v>
                </c:pt>
                <c:pt idx="19">
                  <c:v>84.46549971661463</c:v>
                </c:pt>
                <c:pt idx="20">
                  <c:v>86.496900152029667</c:v>
                </c:pt>
                <c:pt idx="21">
                  <c:v>88.660300448785534</c:v>
                </c:pt>
                <c:pt idx="22">
                  <c:v>90.950265517727487</c:v>
                </c:pt>
                <c:pt idx="23">
                  <c:v>93.357740718476364</c:v>
                </c:pt>
                <c:pt idx="24">
                  <c:v>95.869547790103724</c:v>
                </c:pt>
                <c:pt idx="25">
                  <c:v>98.467942128737079</c:v>
                </c:pt>
                <c:pt idx="26">
                  <c:v>101.13027697344631</c:v>
                </c:pt>
                <c:pt idx="27">
                  <c:v>103.82882591069318</c:v>
                </c:pt>
                <c:pt idx="28">
                  <c:v>106.53081757516601</c:v>
                </c:pt>
                <c:pt idx="29">
                  <c:v>109.19873387264084</c:v>
                </c:pt>
                <c:pt idx="30">
                  <c:v>111.79091397482283</c:v>
                </c:pt>
                <c:pt idx="31">
                  <c:v>114.26248972251989</c:v>
                </c:pt>
                <c:pt idx="32">
                  <c:v>116.56665380407512</c:v>
                </c:pt>
                <c:pt idx="33">
                  <c:v>118.65623130341041</c:v>
                </c:pt>
                <c:pt idx="34">
                  <c:v>120.48549058231956</c:v>
                </c:pt>
                <c:pt idx="35">
                  <c:v>122.01209505980731</c:v>
                </c:pt>
                <c:pt idx="36">
                  <c:v>123.19906837881506</c:v>
                </c:pt>
                <c:pt idx="37">
                  <c:v>124.0166270269244</c:v>
                </c:pt>
                <c:pt idx="38">
                  <c:v>124.44373117522494</c:v>
                </c:pt>
                <c:pt idx="39">
                  <c:v>124.46921884393055</c:v>
                </c:pt>
                <c:pt idx="40">
                  <c:v>124.09242023706655</c:v>
                </c:pt>
                <c:pt idx="41">
                  <c:v>123.32319488176375</c:v>
                </c:pt>
                <c:pt idx="42">
                  <c:v>122.18138807181782</c:v>
                </c:pt>
                <c:pt idx="43">
                  <c:v>120.69575747727207</c:v>
                </c:pt>
                <c:pt idx="44">
                  <c:v>118.90246796992679</c:v>
                </c:pt>
                <c:pt idx="45">
                  <c:v>116.84328646929113</c:v>
                </c:pt>
                <c:pt idx="46">
                  <c:v>114.56362523120796</c:v>
                </c:pt>
                <c:pt idx="47">
                  <c:v>112.11058083902643</c:v>
                </c:pt>
                <c:pt idx="48">
                  <c:v>109.53109942605829</c:v>
                </c:pt>
                <c:pt idx="49">
                  <c:v>106.87037064319654</c:v>
                </c:pt>
                <c:pt idx="50">
                  <c:v>104.17051886153564</c:v>
                </c:pt>
                <c:pt idx="51">
                  <c:v>101.46962524678628</c:v>
                </c:pt>
                <c:pt idx="52">
                  <c:v>98.801082905038925</c:v>
                </c:pt>
                <c:pt idx="53">
                  <c:v>96.193262115678337</c:v>
                </c:pt>
                <c:pt idx="54">
                  <c:v>93.66944507048575</c:v>
                </c:pt>
                <c:pt idx="55">
                  <c:v>91.247979551957684</c:v>
                </c:pt>
                <c:pt idx="56">
                  <c:v>88.942597684632972</c:v>
                </c:pt>
                <c:pt idx="57">
                  <c:v>86.762847817505673</c:v>
                </c:pt>
                <c:pt idx="58">
                  <c:v>84.714593105617595</c:v>
                </c:pt>
                <c:pt idx="59">
                  <c:v>82.800537913529595</c:v>
                </c:pt>
                <c:pt idx="60">
                  <c:v>81.0207514823461</c:v>
                </c:pt>
                <c:pt idx="61">
                  <c:v>79.373166435281178</c:v>
                </c:pt>
                <c:pt idx="62">
                  <c:v>77.854037023294978</c:v>
                </c:pt>
                <c:pt idx="63">
                  <c:v>76.458348195368927</c:v>
                </c:pt>
                <c:pt idx="64">
                  <c:v>75.180171500811298</c:v>
                </c:pt>
                <c:pt idx="65">
                  <c:v>74.012967529761113</c:v>
                </c:pt>
                <c:pt idx="66">
                  <c:v>72.94983720229115</c:v>
                </c:pt>
                <c:pt idx="67">
                  <c:v>71.983725901871821</c:v>
                </c:pt>
                <c:pt idx="68">
                  <c:v>71.107585403472839</c:v>
                </c:pt>
                <c:pt idx="69">
                  <c:v>70.314498948798217</c:v>
                </c:pt>
                <c:pt idx="70">
                  <c:v>69.597774827935893</c:v>
                </c:pt>
                <c:pt idx="71">
                  <c:v>68.951013568015298</c:v>
                </c:pt>
                <c:pt idx="72">
                  <c:v>68.368153407799426</c:v>
                </c:pt>
                <c:pt idx="73">
                  <c:v>67.843498229724617</c:v>
                </c:pt>
                <c:pt idx="74">
                  <c:v>67.371731583292302</c:v>
                </c:pt>
                <c:pt idx="75">
                  <c:v>66.947919903805953</c:v>
                </c:pt>
                <c:pt idx="76">
                  <c:v>66.567507532377078</c:v>
                </c:pt>
                <c:pt idx="77">
                  <c:v>66.226305690744539</c:v>
                </c:pt>
                <c:pt idx="78">
                  <c:v>65.92047716422222</c:v>
                </c:pt>
                <c:pt idx="79">
                  <c:v>65.646518099394868</c:v>
                </c:pt>
                <c:pt idx="80">
                  <c:v>65.401238028109532</c:v>
                </c:pt>
                <c:pt idx="81">
                  <c:v>65.181738981976224</c:v>
                </c:pt>
                <c:pt idx="82">
                  <c:v>64.985394357079784</c:v>
                </c:pt>
                <c:pt idx="83">
                  <c:v>64.8098280216186</c:v>
                </c:pt>
                <c:pt idx="84">
                  <c:v>64.652894024472502</c:v>
                </c:pt>
                <c:pt idx="85">
                  <c:v>64.512657155316063</c:v>
                </c:pt>
                <c:pt idx="86">
                  <c:v>64.387374522338632</c:v>
                </c:pt>
                <c:pt idx="87">
                  <c:v>64.275478247930081</c:v>
                </c:pt>
                <c:pt idx="88">
                  <c:v>64.175559332388559</c:v>
                </c:pt>
                <c:pt idx="89">
                  <c:v>64.086352697857748</c:v>
                </c:pt>
                <c:pt idx="90">
                  <c:v>64.006723396825265</c:v>
                </c:pt>
                <c:pt idx="91">
                  <c:v>63.935653949547159</c:v>
                </c:pt>
                <c:pt idx="92">
                  <c:v>63.872232761005044</c:v>
                </c:pt>
                <c:pt idx="93">
                  <c:v>63.815643559064988</c:v>
                </c:pt>
                <c:pt idx="94">
                  <c:v>63.765155790266789</c:v>
                </c:pt>
                <c:pt idx="95">
                  <c:v>63.720115907228319</c:v>
                </c:pt>
                <c:pt idx="96">
                  <c:v>63.679939481283057</c:v>
                </c:pt>
                <c:pt idx="97">
                  <c:v>63.644104075113383</c:v>
                </c:pt>
                <c:pt idx="98">
                  <c:v>63.61214281235349</c:v>
                </c:pt>
                <c:pt idx="99">
                  <c:v>63.583638584068538</c:v>
                </c:pt>
                <c:pt idx="100">
                  <c:v>63.558218835407082</c:v>
                </c:pt>
                <c:pt idx="101">
                  <c:v>63.535550879370199</c:v>
                </c:pt>
                <c:pt idx="102">
                  <c:v>63.515337688392862</c:v>
                </c:pt>
                <c:pt idx="103">
                  <c:v>63.497314118180874</c:v>
                </c:pt>
                <c:pt idx="104">
                  <c:v>63.481243521910173</c:v>
                </c:pt>
                <c:pt idx="105">
                  <c:v>63.466914716419716</c:v>
                </c:pt>
                <c:pt idx="106">
                  <c:v>63.454139265377904</c:v>
                </c:pt>
                <c:pt idx="107">
                  <c:v>63.442749047553065</c:v>
                </c:pt>
                <c:pt idx="108">
                  <c:v>63.432594081259005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2DC-40BA-A670-A9CCC2FE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49752"/>
        <c:axId val="492850928"/>
      </c:scatterChart>
      <c:valAx>
        <c:axId val="49284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0928"/>
        <c:crosses val="autoZero"/>
        <c:crossBetween val="midCat"/>
      </c:valAx>
      <c:valAx>
        <c:axId val="4928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logistic!$B$3:$B$161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logistic!$D$161</c:f>
              <c:numCache>
                <c:formatCode>General</c:formatCode>
                <c:ptCount val="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7EE-4575-B5DE-7592B975AD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logistic!$B$3:$B$161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logistic!$D$3:$D$161</c:f>
              <c:numCache>
                <c:formatCode>General</c:formatCode>
                <c:ptCount val="159"/>
                <c:pt idx="0">
                  <c:v>0</c:v>
                </c:pt>
                <c:pt idx="1">
                  <c:v>62.909050142857268</c:v>
                </c:pt>
                <c:pt idx="2">
                  <c:v>125.48240628571375</c:v>
                </c:pt>
                <c:pt idx="3">
                  <c:v>185.95954014285689</c:v>
                </c:pt>
                <c:pt idx="4">
                  <c:v>247.04092300000002</c:v>
                </c:pt>
                <c:pt idx="5">
                  <c:v>309.06970899999942</c:v>
                </c:pt>
                <c:pt idx="6">
                  <c:v>371.01643628571401</c:v>
                </c:pt>
                <c:pt idx="7">
                  <c:v>433.5823325714282</c:v>
                </c:pt>
                <c:pt idx="8">
                  <c:v>497.08071214285701</c:v>
                </c:pt>
                <c:pt idx="9">
                  <c:v>561.10128228571421</c:v>
                </c:pt>
                <c:pt idx="10">
                  <c:v>624.79361828571427</c:v>
                </c:pt>
                <c:pt idx="11">
                  <c:v>688.3591367142858</c:v>
                </c:pt>
                <c:pt idx="12">
                  <c:v>752.71540071428581</c:v>
                </c:pt>
                <c:pt idx="13">
                  <c:v>817.88479028571464</c:v>
                </c:pt>
                <c:pt idx="14">
                  <c:v>883.33019485714249</c:v>
                </c:pt>
                <c:pt idx="15">
                  <c:v>948.61148228571437</c:v>
                </c:pt>
                <c:pt idx="16">
                  <c:v>1013.4600975714279</c:v>
                </c:pt>
                <c:pt idx="17">
                  <c:v>1077.9655589999998</c:v>
                </c:pt>
                <c:pt idx="18">
                  <c:v>1140.9715872857141</c:v>
                </c:pt>
                <c:pt idx="19">
                  <c:v>1203.9328565714281</c:v>
                </c:pt>
                <c:pt idx="20">
                  <c:v>1266.0884601428575</c:v>
                </c:pt>
                <c:pt idx="21">
                  <c:v>1328.0724868571424</c:v>
                </c:pt>
                <c:pt idx="22">
                  <c:v>1389.0195921428567</c:v>
                </c:pt>
                <c:pt idx="23">
                  <c:v>1449.0267542857141</c:v>
                </c:pt>
                <c:pt idx="24">
                  <c:v>1509.7202241428572</c:v>
                </c:pt>
                <c:pt idx="25">
                  <c:v>1570.7568478571434</c:v>
                </c:pt>
                <c:pt idx="26">
                  <c:v>1630.6521120000002</c:v>
                </c:pt>
                <c:pt idx="27">
                  <c:v>1691.7260351428572</c:v>
                </c:pt>
                <c:pt idx="28">
                  <c:v>1752.2479280000011</c:v>
                </c:pt>
                <c:pt idx="29">
                  <c:v>1814.0827574285709</c:v>
                </c:pt>
                <c:pt idx="30">
                  <c:v>1875.8504479999997</c:v>
                </c:pt>
                <c:pt idx="31">
                  <c:v>1937.0959479999997</c:v>
                </c:pt>
                <c:pt idx="32">
                  <c:v>1998.2892289999995</c:v>
                </c:pt>
                <c:pt idx="33">
                  <c:v>2059.7958242857135</c:v>
                </c:pt>
                <c:pt idx="34">
                  <c:v>2120.2654981428573</c:v>
                </c:pt>
                <c:pt idx="35">
                  <c:v>2180.8918292857138</c:v>
                </c:pt>
                <c:pt idx="36">
                  <c:v>2240.8020132857141</c:v>
                </c:pt>
                <c:pt idx="37">
                  <c:v>2302.1892507142843</c:v>
                </c:pt>
                <c:pt idx="38">
                  <c:v>2364.5313509999992</c:v>
                </c:pt>
                <c:pt idx="39">
                  <c:v>2427.4926201428575</c:v>
                </c:pt>
                <c:pt idx="40">
                  <c:v>2490.252473</c:v>
                </c:pt>
                <c:pt idx="41">
                  <c:v>2553.1242237142856</c:v>
                </c:pt>
                <c:pt idx="42">
                  <c:v>2616.3838875714287</c:v>
                </c:pt>
                <c:pt idx="43">
                  <c:v>2679.9568657142868</c:v>
                </c:pt>
                <c:pt idx="44">
                  <c:v>2743.2239894285717</c:v>
                </c:pt>
                <c:pt idx="45">
                  <c:v>2805.0662787142851</c:v>
                </c:pt>
                <c:pt idx="46">
                  <c:v>2866.7220712857147</c:v>
                </c:pt>
                <c:pt idx="47">
                  <c:v>2931.6751245714281</c:v>
                </c:pt>
                <c:pt idx="48">
                  <c:v>2998.8586779999991</c:v>
                </c:pt>
                <c:pt idx="49">
                  <c:v>3067.0567729999989</c:v>
                </c:pt>
                <c:pt idx="50">
                  <c:v>3135.4189851428569</c:v>
                </c:pt>
                <c:pt idx="51">
                  <c:v>3204.6913009999994</c:v>
                </c:pt>
                <c:pt idx="52">
                  <c:v>3274.8289612857138</c:v>
                </c:pt>
                <c:pt idx="53">
                  <c:v>3344.5787084285707</c:v>
                </c:pt>
                <c:pt idx="54">
                  <c:v>3414.7312884285707</c:v>
                </c:pt>
                <c:pt idx="55">
                  <c:v>3484.5854737142859</c:v>
                </c:pt>
                <c:pt idx="56">
                  <c:v>3555.2005654285717</c:v>
                </c:pt>
                <c:pt idx="57">
                  <c:v>3627.449367857143</c:v>
                </c:pt>
                <c:pt idx="58">
                  <c:v>3701.2423624285716</c:v>
                </c:pt>
                <c:pt idx="59">
                  <c:v>3778.4892749999995</c:v>
                </c:pt>
                <c:pt idx="60">
                  <c:v>3858.8021925714279</c:v>
                </c:pt>
                <c:pt idx="61">
                  <c:v>3942.031917714286</c:v>
                </c:pt>
                <c:pt idx="62">
                  <c:v>4028.5962029999996</c:v>
                </c:pt>
                <c:pt idx="63">
                  <c:v>4120.4868325714287</c:v>
                </c:pt>
                <c:pt idx="64">
                  <c:v>4216.1969134285719</c:v>
                </c:pt>
                <c:pt idx="65">
                  <c:v>4314.8685611428573</c:v>
                </c:pt>
                <c:pt idx="66">
                  <c:v>4415.9273659999999</c:v>
                </c:pt>
                <c:pt idx="67">
                  <c:v>4521.8425437142851</c:v>
                </c:pt>
                <c:pt idx="68">
                  <c:v>4633.725614142857</c:v>
                </c:pt>
                <c:pt idx="69">
                  <c:v>4753.3967847142849</c:v>
                </c:pt>
                <c:pt idx="70">
                  <c:v>4879.3566224285696</c:v>
                </c:pt>
                <c:pt idx="71">
                  <c:v>5016.1556454285692</c:v>
                </c:pt>
                <c:pt idx="72">
                  <c:v>5160.7502284285711</c:v>
                </c:pt>
                <c:pt idx="73">
                  <c:v>5308.9106272857152</c:v>
                </c:pt>
                <c:pt idx="74">
                  <c:v>5464.4413737142859</c:v>
                </c:pt>
                <c:pt idx="75">
                  <c:v>5627.8646585714287</c:v>
                </c:pt>
                <c:pt idx="76">
                  <c:v>5797.8750049999999</c:v>
                </c:pt>
                <c:pt idx="77">
                  <c:v>5974.1516388571436</c:v>
                </c:pt>
                <c:pt idx="78">
                  <c:v>6153.6733144285718</c:v>
                </c:pt>
                <c:pt idx="79">
                  <c:v>6340.9532507142867</c:v>
                </c:pt>
                <c:pt idx="80">
                  <c:v>6531.194753857144</c:v>
                </c:pt>
                <c:pt idx="81">
                  <c:v>6723.6070780000009</c:v>
                </c:pt>
                <c:pt idx="82">
                  <c:v>6922.2260105714286</c:v>
                </c:pt>
                <c:pt idx="83">
                  <c:v>7127.4767641428571</c:v>
                </c:pt>
                <c:pt idx="84">
                  <c:v>7340.2023034285703</c:v>
                </c:pt>
                <c:pt idx="85">
                  <c:v>7558.9628742857149</c:v>
                </c:pt>
                <c:pt idx="86">
                  <c:v>7777.2385538571434</c:v>
                </c:pt>
                <c:pt idx="87">
                  <c:v>7998.3340627142879</c:v>
                </c:pt>
                <c:pt idx="88">
                  <c:v>8229.3064342857142</c:v>
                </c:pt>
                <c:pt idx="89">
                  <c:v>8463.9714395714291</c:v>
                </c:pt>
                <c:pt idx="90">
                  <c:v>8710.4155731428582</c:v>
                </c:pt>
                <c:pt idx="91">
                  <c:v>8968.1837834285725</c:v>
                </c:pt>
                <c:pt idx="92">
                  <c:v>9233.352180857144</c:v>
                </c:pt>
                <c:pt idx="93">
                  <c:v>9509.4791212857144</c:v>
                </c:pt>
                <c:pt idx="94">
                  <c:v>9794.5355214285719</c:v>
                </c:pt>
                <c:pt idx="95">
                  <c:v>10102.038658428573</c:v>
                </c:pt>
                <c:pt idx="96">
                  <c:v>10434.219032142855</c:v>
                </c:pt>
                <c:pt idx="97">
                  <c:v>10790.517152714287</c:v>
                </c:pt>
                <c:pt idx="98">
                  <c:v>11174.521215571429</c:v>
                </c:pt>
                <c:pt idx="99">
                  <c:v>11589.737357857142</c:v>
                </c:pt>
                <c:pt idx="100">
                  <c:v>12015.606189</c:v>
                </c:pt>
                <c:pt idx="101">
                  <c:v>12435.49966742857</c:v>
                </c:pt>
                <c:pt idx="102">
                  <c:v>12852.192863142858</c:v>
                </c:pt>
                <c:pt idx="103">
                  <c:v>13277.449985142857</c:v>
                </c:pt>
                <c:pt idx="104">
                  <c:v>13705.899929857142</c:v>
                </c:pt>
                <c:pt idx="105">
                  <c:v>14128.598317857141</c:v>
                </c:pt>
                <c:pt idx="106">
                  <c:v>14547.738349714287</c:v>
                </c:pt>
                <c:pt idx="107">
                  <c:v>14969.444575428573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7EE-4575-B5DE-7592B975AD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logistic!$B$3:$B$161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logistic!$E$3:$E$161</c:f>
              <c:numCache>
                <c:formatCode>General</c:formatCode>
                <c:ptCount val="159"/>
                <c:pt idx="0">
                  <c:v>27.967933103411539</c:v>
                </c:pt>
                <c:pt idx="1">
                  <c:v>31.325325053645454</c:v>
                </c:pt>
                <c:pt idx="2">
                  <c:v>35.079020049461455</c:v>
                </c:pt>
                <c:pt idx="3">
                  <c:v>39.274091897133921</c:v>
                </c:pt>
                <c:pt idx="4">
                  <c:v>43.960310672616231</c:v>
                </c:pt>
                <c:pt idx="5">
                  <c:v>49.192523020067625</c:v>
                </c:pt>
                <c:pt idx="6">
                  <c:v>55.031034544964768</c:v>
                </c:pt>
                <c:pt idx="7">
                  <c:v>61.541985165089741</c:v>
                </c:pt>
                <c:pt idx="8">
                  <c:v>68.797705493651833</c:v>
                </c:pt>
                <c:pt idx="9">
                  <c:v>76.877039028406372</c:v>
                </c:pt>
                <c:pt idx="10">
                  <c:v>85.865611085160069</c:v>
                </c:pt>
                <c:pt idx="11">
                  <c:v>95.856021048786047</c:v>
                </c:pt>
                <c:pt idx="12">
                  <c:v>106.94792966928269</c:v>
                </c:pt>
                <c:pt idx="13">
                  <c:v>119.24800791732847</c:v>
                </c:pt>
                <c:pt idx="14">
                  <c:v>132.86970853248482</c:v>
                </c:pt>
                <c:pt idx="15">
                  <c:v>147.93281615961649</c:v>
                </c:pt>
                <c:pt idx="16">
                  <c:v>164.56272732739873</c:v>
                </c:pt>
                <c:pt idx="17">
                  <c:v>182.88940809468906</c:v>
                </c:pt>
                <c:pt idx="18">
                  <c:v>203.04597577715126</c:v>
                </c:pt>
                <c:pt idx="19">
                  <c:v>225.16685275439156</c:v>
                </c:pt>
                <c:pt idx="20">
                  <c:v>249.38544609502361</c:v>
                </c:pt>
                <c:pt idx="21">
                  <c:v>275.83131787024018</c:v>
                </c:pt>
                <c:pt idx="22">
                  <c:v>304.62682878624247</c:v>
                </c:pt>
                <c:pt idx="23">
                  <c:v>335.88326318908639</c:v>
                </c:pt>
                <c:pt idx="24">
                  <c:v>369.69647718033758</c:v>
                </c:pt>
                <c:pt idx="25">
                  <c:v>406.14215338460002</c:v>
                </c:pt>
                <c:pt idx="26">
                  <c:v>445.2707946110898</c:v>
                </c:pt>
                <c:pt idx="27">
                  <c:v>487.10264164526814</c:v>
                </c:pt>
                <c:pt idx="28">
                  <c:v>531.62275349375068</c:v>
                </c:pt>
                <c:pt idx="29">
                  <c:v>578.77653578992647</c:v>
                </c:pt>
                <c:pt idx="30">
                  <c:v>628.46603766077646</c:v>
                </c:pt>
                <c:pt idx="31">
                  <c:v>680.54735146877192</c:v>
                </c:pt>
                <c:pt idx="32">
                  <c:v>734.82943627851273</c:v>
                </c:pt>
                <c:pt idx="33">
                  <c:v>791.07463934848658</c:v>
                </c:pt>
                <c:pt idx="34">
                  <c:v>849.00110849102407</c:v>
                </c:pt>
                <c:pt idx="35">
                  <c:v>908.28717450008594</c:v>
                </c:pt>
                <c:pt idx="36">
                  <c:v>968.57764502955547</c:v>
                </c:pt>
                <c:pt idx="37">
                  <c:v>1029.4918023172909</c:v>
                </c:pt>
                <c:pt idx="38">
                  <c:v>1090.6327535799173</c:v>
                </c:pt>
                <c:pt idx="39">
                  <c:v>1151.5976625223452</c:v>
                </c:pt>
                <c:pt idx="40">
                  <c:v>1211.9883091885881</c:v>
                </c:pt>
                <c:pt idx="41">
                  <c:v>1271.4213945774172</c:v>
                </c:pt>
                <c:pt idx="42">
                  <c:v>1329.5380304158766</c:v>
                </c:pt>
                <c:pt idx="43">
                  <c:v>1386.0119298301843</c:v>
                </c:pt>
                <c:pt idx="44">
                  <c:v>1440.5559308997142</c:v>
                </c:pt>
                <c:pt idx="45">
                  <c:v>1492.9266266953323</c:v>
                </c:pt>
                <c:pt idx="46">
                  <c:v>1542.9270246730434</c:v>
                </c:pt>
                <c:pt idx="47">
                  <c:v>1590.4072983309343</c:v>
                </c:pt>
                <c:pt idx="48">
                  <c:v>1635.263811285615</c:v>
                </c:pt>
                <c:pt idx="49">
                  <c:v>1677.4366797022399</c:v>
                </c:pt>
                <c:pt idx="50">
                  <c:v>1716.906189948561</c:v>
                </c:pt>
                <c:pt idx="51">
                  <c:v>1753.6884058354294</c:v>
                </c:pt>
                <c:pt idx="52">
                  <c:v>1787.8302888149096</c:v>
                </c:pt>
                <c:pt idx="53">
                  <c:v>1819.4046220737971</c:v>
                </c:pt>
                <c:pt idx="54">
                  <c:v>1848.5049832792802</c:v>
                </c:pt>
                <c:pt idx="55">
                  <c:v>1875.2409580154413</c:v>
                </c:pt>
                <c:pt idx="56">
                  <c:v>1899.7337326779098</c:v>
                </c:pt>
                <c:pt idx="57">
                  <c:v>1922.1121561755313</c:v>
                </c:pt>
                <c:pt idx="58">
                  <c:v>1942.5093170210655</c:v>
                </c:pt>
                <c:pt idx="59">
                  <c:v>1961.0596476561966</c:v>
                </c:pt>
                <c:pt idx="60">
                  <c:v>1977.8965414106187</c:v>
                </c:pt>
                <c:pt idx="61">
                  <c:v>1993.1504488183516</c:v>
                </c:pt>
                <c:pt idx="62">
                  <c:v>2006.9474081104929</c:v>
                </c:pt>
                <c:pt idx="63">
                  <c:v>2019.4079583549358</c:v>
                </c:pt>
                <c:pt idx="64">
                  <c:v>2030.6463816680071</c:v>
                </c:pt>
                <c:pt idx="65">
                  <c:v>2040.7702220155504</c:v>
                </c:pt>
                <c:pt idx="66">
                  <c:v>2049.8800313427964</c:v>
                </c:pt>
                <c:pt idx="67">
                  <c:v>2058.0692982985743</c:v>
                </c:pt>
                <c:pt idx="68">
                  <c:v>2065.4245200099067</c:v>
                </c:pt>
                <c:pt idx="69">
                  <c:v>2072.0253827460301</c:v>
                </c:pt>
                <c:pt idx="70">
                  <c:v>2077.9450225582646</c:v>
                </c:pt>
                <c:pt idx="71">
                  <c:v>2083.2503418819165</c:v>
                </c:pt>
                <c:pt idx="72">
                  <c:v>2088.002362516148</c:v>
                </c:pt>
                <c:pt idx="73">
                  <c:v>2092.2565993011576</c:v>
                </c:pt>
                <c:pt idx="74">
                  <c:v>2096.0634421791306</c:v>
                </c:pt>
                <c:pt idx="75">
                  <c:v>2099.4685371770152</c:v>
                </c:pt>
                <c:pt idx="76">
                  <c:v>2102.5131592247485</c:v>
                </c:pt>
                <c:pt idx="77">
                  <c:v>2105.2345716715145</c:v>
                </c:pt>
                <c:pt idx="78">
                  <c:v>2107.6663689381558</c:v>
                </c:pt>
                <c:pt idx="79">
                  <c:v>2109.8387999988086</c:v>
                </c:pt>
                <c:pt idx="80">
                  <c:v>2111.7790713688973</c:v>
                </c:pt>
                <c:pt idx="81">
                  <c:v>2113.5116290352503</c:v>
                </c:pt>
                <c:pt idx="82">
                  <c:v>2115.0584193373998</c:v>
                </c:pt>
                <c:pt idx="83">
                  <c:v>2116.4391292320051</c:v>
                </c:pt>
                <c:pt idx="84">
                  <c:v>2117.6714066745749</c:v>
                </c:pt>
                <c:pt idx="85">
                  <c:v>2118.7710620592648</c:v>
                </c:pt>
                <c:pt idx="86">
                  <c:v>2119.7522517893162</c:v>
                </c:pt>
                <c:pt idx="87">
                  <c:v>2120.6276451247777</c:v>
                </c:pt>
                <c:pt idx="88">
                  <c:v>2121.4085754843181</c:v>
                </c:pt>
                <c:pt idx="89">
                  <c:v>2122.1051773755089</c:v>
                </c:pt>
                <c:pt idx="90">
                  <c:v>2122.7265101016924</c:v>
                </c:pt>
                <c:pt idx="91">
                  <c:v>2123.28066935059</c:v>
                </c:pt>
                <c:pt idx="92">
                  <c:v>2123.7748877156037</c:v>
                </c:pt>
                <c:pt idx="93">
                  <c:v>2124.2156251395199</c:v>
                </c:pt>
                <c:pt idx="94">
                  <c:v>2124.6086502053604</c:v>
                </c:pt>
                <c:pt idx="95">
                  <c:v>2124.9591131327538</c:v>
                </c:pt>
                <c:pt idx="96">
                  <c:v>2125.2716112723006</c:v>
                </c:pt>
                <c:pt idx="97">
                  <c:v>2125.550247826196</c:v>
                </c:pt>
                <c:pt idx="98">
                  <c:v>2125.7986844617676</c:v>
                </c:pt>
                <c:pt idx="99">
                  <c:v>2126.0201884261473</c:v>
                </c:pt>
                <c:pt idx="100">
                  <c:v>2126.2176747154294</c:v>
                </c:pt>
                <c:pt idx="101">
                  <c:v>2126.3937438004491</c:v>
                </c:pt>
                <c:pt idx="102">
                  <c:v>2126.5507153639142</c:v>
                </c:pt>
                <c:pt idx="103">
                  <c:v>2126.6906584598978</c:v>
                </c:pt>
                <c:pt idx="104">
                  <c:v>2126.8154184665796</c:v>
                </c:pt>
                <c:pt idx="105">
                  <c:v>2126.9266411664526</c:v>
                </c:pt>
                <c:pt idx="106">
                  <c:v>2127.0257942547782</c:v>
                </c:pt>
                <c:pt idx="107">
                  <c:v>2127.1141865466925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7EE-4575-B5DE-7592B975A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48968"/>
        <c:axId val="492850144"/>
      </c:scatterChart>
      <c:valAx>
        <c:axId val="49284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0144"/>
        <c:crosses val="autoZero"/>
        <c:crossBetween val="midCat"/>
      </c:valAx>
      <c:valAx>
        <c:axId val="4928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8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09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62.573356142856483</c:v>
                </c:pt>
                <c:pt idx="4">
                  <c:v>123.05048999999963</c:v>
                </c:pt>
                <c:pt idx="5">
                  <c:v>184.13187285714275</c:v>
                </c:pt>
                <c:pt idx="6">
                  <c:v>246.16065885714215</c:v>
                </c:pt>
                <c:pt idx="7">
                  <c:v>308.10738614285674</c:v>
                </c:pt>
                <c:pt idx="8">
                  <c:v>370.67328242857093</c:v>
                </c:pt>
                <c:pt idx="9">
                  <c:v>434.17166199999974</c:v>
                </c:pt>
                <c:pt idx="10">
                  <c:v>498.19223214285694</c:v>
                </c:pt>
                <c:pt idx="11">
                  <c:v>561.88456814285701</c:v>
                </c:pt>
                <c:pt idx="12">
                  <c:v>625.45008657142853</c:v>
                </c:pt>
                <c:pt idx="13">
                  <c:v>689.80635057142854</c:v>
                </c:pt>
                <c:pt idx="14">
                  <c:v>754.97574014285738</c:v>
                </c:pt>
                <c:pt idx="15">
                  <c:v>820.42114471428522</c:v>
                </c:pt>
                <c:pt idx="16">
                  <c:v>885.70243214285711</c:v>
                </c:pt>
                <c:pt idx="17">
                  <c:v>950.55104742857066</c:v>
                </c:pt>
                <c:pt idx="18">
                  <c:v>1015.0565088571425</c:v>
                </c:pt>
                <c:pt idx="19">
                  <c:v>1078.0625371428569</c:v>
                </c:pt>
                <c:pt idx="20">
                  <c:v>1141.0238064285709</c:v>
                </c:pt>
                <c:pt idx="21">
                  <c:v>1203.1794100000002</c:v>
                </c:pt>
                <c:pt idx="22">
                  <c:v>1265.1634367142851</c:v>
                </c:pt>
                <c:pt idx="23">
                  <c:v>1326.1105419999994</c:v>
                </c:pt>
                <c:pt idx="24">
                  <c:v>1386.1177041428568</c:v>
                </c:pt>
                <c:pt idx="25">
                  <c:v>1446.8111739999999</c:v>
                </c:pt>
                <c:pt idx="26">
                  <c:v>1507.8477977142861</c:v>
                </c:pt>
                <c:pt idx="27">
                  <c:v>1567.7430618571429</c:v>
                </c:pt>
                <c:pt idx="28">
                  <c:v>1628.8169849999999</c:v>
                </c:pt>
                <c:pt idx="29">
                  <c:v>1689.3388778571439</c:v>
                </c:pt>
                <c:pt idx="30">
                  <c:v>1751.1737072857136</c:v>
                </c:pt>
                <c:pt idx="31">
                  <c:v>1812.9413978571424</c:v>
                </c:pt>
                <c:pt idx="32">
                  <c:v>1874.1868978571424</c:v>
                </c:pt>
                <c:pt idx="33">
                  <c:v>1935.3801788571423</c:v>
                </c:pt>
                <c:pt idx="34">
                  <c:v>1996.8867741428562</c:v>
                </c:pt>
                <c:pt idx="35">
                  <c:v>2057.356448</c:v>
                </c:pt>
                <c:pt idx="36">
                  <c:v>2117.9827791428565</c:v>
                </c:pt>
                <c:pt idx="37">
                  <c:v>2177.8929631428568</c:v>
                </c:pt>
                <c:pt idx="38">
                  <c:v>2239.280200571427</c:v>
                </c:pt>
                <c:pt idx="39">
                  <c:v>2301.6223008571419</c:v>
                </c:pt>
                <c:pt idx="40">
                  <c:v>2364.5835700000002</c:v>
                </c:pt>
                <c:pt idx="41">
                  <c:v>2427.3434228571427</c:v>
                </c:pt>
                <c:pt idx="42">
                  <c:v>2490.2151735714283</c:v>
                </c:pt>
                <c:pt idx="43">
                  <c:v>2553.4748374285714</c:v>
                </c:pt>
                <c:pt idx="44">
                  <c:v>2617.0478155714295</c:v>
                </c:pt>
                <c:pt idx="45">
                  <c:v>2680.3149392857144</c:v>
                </c:pt>
                <c:pt idx="46">
                  <c:v>2742.1572285714278</c:v>
                </c:pt>
                <c:pt idx="47">
                  <c:v>2803.8130211428575</c:v>
                </c:pt>
                <c:pt idx="48">
                  <c:v>2868.7660744285708</c:v>
                </c:pt>
                <c:pt idx="49">
                  <c:v>2935.9496278571419</c:v>
                </c:pt>
                <c:pt idx="50">
                  <c:v>3004.1477228571416</c:v>
                </c:pt>
                <c:pt idx="51">
                  <c:v>3072.5099349999996</c:v>
                </c:pt>
                <c:pt idx="52">
                  <c:v>3141.7822508571421</c:v>
                </c:pt>
                <c:pt idx="53">
                  <c:v>3211.9199111428566</c:v>
                </c:pt>
                <c:pt idx="54">
                  <c:v>3281.6696582857135</c:v>
                </c:pt>
                <c:pt idx="55">
                  <c:v>3351.8222382857134</c:v>
                </c:pt>
                <c:pt idx="56">
                  <c:v>3421.6764235714286</c:v>
                </c:pt>
                <c:pt idx="57">
                  <c:v>3492.2915152857145</c:v>
                </c:pt>
                <c:pt idx="58">
                  <c:v>3564.5403177142857</c:v>
                </c:pt>
                <c:pt idx="59">
                  <c:v>3638.3333122857143</c:v>
                </c:pt>
                <c:pt idx="60">
                  <c:v>3715.5802248571422</c:v>
                </c:pt>
                <c:pt idx="61">
                  <c:v>3795.8931424285706</c:v>
                </c:pt>
                <c:pt idx="62">
                  <c:v>3879.1228675714287</c:v>
                </c:pt>
                <c:pt idx="63">
                  <c:v>3965.6871528571423</c:v>
                </c:pt>
                <c:pt idx="64">
                  <c:v>4057.5777824285719</c:v>
                </c:pt>
                <c:pt idx="65">
                  <c:v>4153.2878632857155</c:v>
                </c:pt>
                <c:pt idx="66">
                  <c:v>4251.9595110000009</c:v>
                </c:pt>
                <c:pt idx="67">
                  <c:v>4353.0183158571435</c:v>
                </c:pt>
                <c:pt idx="68">
                  <c:v>4458.9334935714287</c:v>
                </c:pt>
                <c:pt idx="69">
                  <c:v>4570.8165640000007</c:v>
                </c:pt>
                <c:pt idx="70">
                  <c:v>4690.4877345714267</c:v>
                </c:pt>
                <c:pt idx="71">
                  <c:v>4816.4475722857132</c:v>
                </c:pt>
                <c:pt idx="72">
                  <c:v>4953.2465952857128</c:v>
                </c:pt>
                <c:pt idx="73">
                  <c:v>5097.8411782857147</c:v>
                </c:pt>
                <c:pt idx="74">
                  <c:v>5246.0015771428571</c:v>
                </c:pt>
                <c:pt idx="75">
                  <c:v>5401.5323235714295</c:v>
                </c:pt>
                <c:pt idx="76">
                  <c:v>5564.9556084285723</c:v>
                </c:pt>
                <c:pt idx="77">
                  <c:v>5734.9659548571417</c:v>
                </c:pt>
                <c:pt idx="78">
                  <c:v>5911.2425887142854</c:v>
                </c:pt>
                <c:pt idx="79">
                  <c:v>6090.7642642857136</c:v>
                </c:pt>
                <c:pt idx="80">
                  <c:v>6278.0442005714285</c:v>
                </c:pt>
                <c:pt idx="81">
                  <c:v>6468.2857037142858</c:v>
                </c:pt>
                <c:pt idx="82">
                  <c:v>6660.6980278571427</c:v>
                </c:pt>
                <c:pt idx="83">
                  <c:v>6859.3169604285704</c:v>
                </c:pt>
                <c:pt idx="84">
                  <c:v>7064.5677139999989</c:v>
                </c:pt>
                <c:pt idx="85">
                  <c:v>7277.2932532857121</c:v>
                </c:pt>
                <c:pt idx="86">
                  <c:v>7496.0538241428567</c:v>
                </c:pt>
                <c:pt idx="87">
                  <c:v>7714.3295037142852</c:v>
                </c:pt>
                <c:pt idx="88">
                  <c:v>7935.4250125714298</c:v>
                </c:pt>
                <c:pt idx="89">
                  <c:v>8166.397384142856</c:v>
                </c:pt>
                <c:pt idx="90">
                  <c:v>8401.0623894285709</c:v>
                </c:pt>
                <c:pt idx="91">
                  <c:v>8647.506523</c:v>
                </c:pt>
                <c:pt idx="92">
                  <c:v>8905.2747332857143</c:v>
                </c:pt>
                <c:pt idx="93">
                  <c:v>9170.4431307142859</c:v>
                </c:pt>
                <c:pt idx="94">
                  <c:v>9446.5700711428562</c:v>
                </c:pt>
                <c:pt idx="95">
                  <c:v>9731.6264712857137</c:v>
                </c:pt>
                <c:pt idx="96">
                  <c:v>10039.129608285715</c:v>
                </c:pt>
                <c:pt idx="97">
                  <c:v>10371.309981999997</c:v>
                </c:pt>
                <c:pt idx="98">
                  <c:v>10727.608102571428</c:v>
                </c:pt>
                <c:pt idx="99">
                  <c:v>11111.612165428571</c:v>
                </c:pt>
                <c:pt idx="100">
                  <c:v>11526.828307714284</c:v>
                </c:pt>
                <c:pt idx="101">
                  <c:v>11952.697138857142</c:v>
                </c:pt>
                <c:pt idx="102">
                  <c:v>12372.590617285712</c:v>
                </c:pt>
                <c:pt idx="103">
                  <c:v>12789.283813</c:v>
                </c:pt>
                <c:pt idx="104">
                  <c:v>13214.540934999999</c:v>
                </c:pt>
                <c:pt idx="105">
                  <c:v>13642.990879714283</c:v>
                </c:pt>
                <c:pt idx="106">
                  <c:v>14065.689267714282</c:v>
                </c:pt>
                <c:pt idx="107">
                  <c:v>14484.829299571429</c:v>
                </c:pt>
                <c:pt idx="108">
                  <c:v>14906.535525285715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09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2.9914452378828497E-13</c:v>
                </c:pt>
                <c:pt idx="3">
                  <c:v>4.4645696007909882E-8</c:v>
                </c:pt>
                <c:pt idx="4">
                  <c:v>1.3852098424996398E-5</c:v>
                </c:pt>
                <c:pt idx="5">
                  <c:v>4.7837345441627271E-4</c:v>
                </c:pt>
                <c:pt idx="6">
                  <c:v>5.6561784031166004E-3</c:v>
                </c:pt>
                <c:pt idx="7">
                  <c:v>3.590691512036337E-2</c:v>
                </c:pt>
                <c:pt idx="8">
                  <c:v>0.15243877478862747</c:v>
                </c:pt>
                <c:pt idx="9">
                  <c:v>0.48939078273033609</c:v>
                </c:pt>
                <c:pt idx="10">
                  <c:v>1.281302436168448</c:v>
                </c:pt>
                <c:pt idx="11">
                  <c:v>2.8747749039092874</c:v>
                </c:pt>
                <c:pt idx="12">
                  <c:v>5.7193875334522408</c:v>
                </c:pt>
                <c:pt idx="13">
                  <c:v>10.339916666592748</c:v>
                </c:pt>
                <c:pt idx="14">
                  <c:v>17.29644337419565</c:v>
                </c:pt>
                <c:pt idx="15">
                  <c:v>27.140328588667678</c:v>
                </c:pt>
                <c:pt idx="16">
                  <c:v>40.373061669945301</c:v>
                </c:pt>
                <c:pt idx="17">
                  <c:v>57.412833641832769</c:v>
                </c:pt>
                <c:pt idx="18">
                  <c:v>78.571318298612837</c:v>
                </c:pt>
                <c:pt idx="19">
                  <c:v>104.04113881123018</c:v>
                </c:pt>
                <c:pt idx="20">
                  <c:v>133.89308476432268</c:v>
                </c:pt>
                <c:pt idx="21">
                  <c:v>168.08132981900408</c:v>
                </c:pt>
                <c:pt idx="22">
                  <c:v>206.45457521843093</c:v>
                </c:pt>
                <c:pt idx="23">
                  <c:v>248.77106548802917</c:v>
                </c:pt>
                <c:pt idx="24">
                  <c:v>294.71565472473196</c:v>
                </c:pt>
                <c:pt idx="25">
                  <c:v>343.91743716688092</c:v>
                </c:pt>
                <c:pt idx="26">
                  <c:v>395.96681830909307</c:v>
                </c:pt>
                <c:pt idx="27">
                  <c:v>450.43124493019059</c:v>
                </c:pt>
                <c:pt idx="28">
                  <c:v>506.86910825869336</c:v>
                </c:pt>
                <c:pt idx="29">
                  <c:v>564.84157379064675</c:v>
                </c:pt>
                <c:pt idx="30">
                  <c:v>623.92227358266621</c:v>
                </c:pt>
                <c:pt idx="31">
                  <c:v>683.70492741374801</c:v>
                </c:pt>
                <c:pt idx="32">
                  <c:v>743.80904597182985</c:v>
                </c:pt>
                <c:pt idx="33">
                  <c:v>803.88392085790417</c:v>
                </c:pt>
                <c:pt idx="34">
                  <c:v>863.61113100208718</c:v>
                </c:pt>
                <c:pt idx="35">
                  <c:v>922.70580035446426</c:v>
                </c:pt>
                <c:pt idx="36">
                  <c:v>980.91683352606162</c:v>
                </c:pt>
                <c:pt idx="37">
                  <c:v>1038.0263392470931</c:v>
                </c:pt>
                <c:pt idx="38">
                  <c:v>1093.8484297772229</c:v>
                </c:pt>
                <c:pt idx="39">
                  <c:v>1148.2275604634094</c:v>
                </c:pt>
                <c:pt idx="40">
                  <c:v>1201.0365494089078</c:v>
                </c:pt>
                <c:pt idx="41">
                  <c:v>1252.1743939711105</c:v>
                </c:pt>
                <c:pt idx="42">
                  <c:v>1301.5639793396351</c:v>
                </c:pt>
                <c:pt idx="43">
                  <c:v>1349.1497551938364</c:v>
                </c:pt>
                <c:pt idx="44">
                  <c:v>1394.8954395783612</c:v>
                </c:pt>
                <c:pt idx="45">
                  <c:v>1438.7817946679529</c:v>
                </c:pt>
                <c:pt idx="46">
                  <c:v>1480.8045069050856</c:v>
                </c:pt>
                <c:pt idx="47">
                  <c:v>1520.9721939038029</c:v>
                </c:pt>
                <c:pt idx="48">
                  <c:v>1559.3045523018891</c:v>
                </c:pt>
                <c:pt idx="49">
                  <c:v>1595.8306541798247</c:v>
                </c:pt>
                <c:pt idx="50">
                  <c:v>1630.5873945199739</c:v>
                </c:pt>
                <c:pt idx="51">
                  <c:v>1663.6180882366848</c:v>
                </c:pt>
                <c:pt idx="52">
                  <c:v>1694.9712123691374</c:v>
                </c:pt>
                <c:pt idx="53">
                  <c:v>1724.6992869165558</c:v>
                </c:pt>
                <c:pt idx="54">
                  <c:v>1752.8578863543498</c:v>
                </c:pt>
                <c:pt idx="55">
                  <c:v>1779.5047729657649</c:v>
                </c:pt>
                <c:pt idx="56">
                  <c:v>1804.699142642655</c:v>
                </c:pt>
                <c:pt idx="57">
                  <c:v>1828.5009736552911</c:v>
                </c:pt>
                <c:pt idx="58">
                  <c:v>1850.9704689852492</c:v>
                </c:pt>
                <c:pt idx="59">
                  <c:v>1872.1675830922409</c:v>
                </c:pt>
                <c:pt idx="60">
                  <c:v>1892.1516243924505</c:v>
                </c:pt>
                <c:pt idx="61">
                  <c:v>1910.9809252202574</c:v>
                </c:pt>
                <c:pt idx="62">
                  <c:v>1928.7125715937032</c:v>
                </c:pt>
                <c:pt idx="63">
                  <c:v>1945.4021856807024</c:v>
                </c:pt>
                <c:pt idx="64">
                  <c:v>1961.1037544478386</c:v>
                </c:pt>
                <c:pt idx="65">
                  <c:v>1975.8694985516988</c:v>
                </c:pt>
                <c:pt idx="66">
                  <c:v>1989.7497760931569</c:v>
                </c:pt>
                <c:pt idx="67">
                  <c:v>2002.7930163901581</c:v>
                </c:pt>
                <c:pt idx="68">
                  <c:v>2015.0456794292554</c:v>
                </c:pt>
                <c:pt idx="69">
                  <c:v>2026.5522371273166</c:v>
                </c:pt>
                <c:pt idx="70">
                  <c:v>2037.3551729708918</c:v>
                </c:pt>
                <c:pt idx="71">
                  <c:v>2047.4949970013333</c:v>
                </c:pt>
                <c:pt idx="72">
                  <c:v>2057.0102734794027</c:v>
                </c:pt>
                <c:pt idx="73">
                  <c:v>2065.937658894889</c:v>
                </c:pt>
                <c:pt idx="74">
                  <c:v>2074.3119482862994</c:v>
                </c:pt>
                <c:pt idx="75">
                  <c:v>2082.1661281048091</c:v>
                </c:pt>
                <c:pt idx="76">
                  <c:v>2089.5314340974069</c:v>
                </c:pt>
                <c:pt idx="77">
                  <c:v>2096.4374128986706</c:v>
                </c:pt>
                <c:pt idx="78">
                  <c:v>2102.9119862109692</c:v>
                </c:pt>
                <c:pt idx="79">
                  <c:v>2108.981516621202</c:v>
                </c:pt>
                <c:pt idx="80">
                  <c:v>2114.6708742504907</c:v>
                </c:pt>
                <c:pt idx="81">
                  <c:v>2120.0035035634264</c:v>
                </c:pt>
                <c:pt idx="82">
                  <c:v>2125.0014897773858</c:v>
                </c:pt>
                <c:pt idx="83">
                  <c:v>2129.6856244117103</c:v>
                </c:pt>
                <c:pt idx="84">
                  <c:v>2134.0754696027966</c:v>
                </c:pt>
                <c:pt idx="85">
                  <c:v>2138.189420885773</c:v>
                </c:pt>
                <c:pt idx="86">
                  <c:v>2142.044768207752</c:v>
                </c:pt>
                <c:pt idx="87">
                  <c:v>2145.6577549928693</c:v>
                </c:pt>
                <c:pt idx="88">
                  <c:v>2149.0436351264707</c:v>
                </c:pt>
                <c:pt idx="89">
                  <c:v>2152.2167277659146</c:v>
                </c:pt>
                <c:pt idx="90">
                  <c:v>2155.1904699193533</c:v>
                </c:pt>
                <c:pt idx="91">
                  <c:v>2157.977466762331</c:v>
                </c:pt>
                <c:pt idx="92">
                  <c:v>2160.5895396857973</c:v>
                </c:pt>
                <c:pt idx="93">
                  <c:v>2163.0377720887741</c:v>
                </c:pt>
                <c:pt idx="94">
                  <c:v>2165.3325529450117</c:v>
                </c:pt>
                <c:pt idx="95">
                  <c:v>2167.4836181859746</c:v>
                </c:pt>
                <c:pt idx="96">
                  <c:v>2169.5000899528854</c:v>
                </c:pt>
                <c:pt idx="97">
                  <c:v>2171.3905137786373</c:v>
                </c:pt>
                <c:pt idx="98">
                  <c:v>2173.1628937665655</c:v>
                </c:pt>
                <c:pt idx="99">
                  <c:v>2174.8247258375768</c:v>
                </c:pt>
                <c:pt idx="100">
                  <c:v>2176.3830291202567</c:v>
                </c:pt>
                <c:pt idx="101">
                  <c:v>2177.844375560519</c:v>
                </c:pt>
                <c:pt idx="102">
                  <c:v>2179.2149178283344</c:v>
                </c:pt>
                <c:pt idx="103">
                  <c:v>2180.5004155992037</c:v>
                </c:pt>
                <c:pt idx="104">
                  <c:v>2181.7062602875385</c:v>
                </c:pt>
                <c:pt idx="105">
                  <c:v>2182.8374983080171</c:v>
                </c:pt>
                <c:pt idx="106">
                  <c:v>2183.8988529394883</c:v>
                </c:pt>
                <c:pt idx="107">
                  <c:v>2184.894744864117</c:v>
                </c:pt>
                <c:pt idx="108">
                  <c:v>2185.8293114523385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49360"/>
        <c:axId val="492847792"/>
      </c:scatterChart>
      <c:valAx>
        <c:axId val="4928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7792"/>
        <c:crosses val="autoZero"/>
        <c:crossBetween val="midCat"/>
      </c:valAx>
      <c:valAx>
        <c:axId val="4928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63.34918214</c:v>
                </c:pt>
                <c:pt idx="1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LogNormal!$A$2:$A$194</c:f>
              <c:strCache>
                <c:ptCount val="109"/>
                <c:pt idx="0">
                  <c:v>t(original)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</c:strCache>
            </c:strRef>
          </c:cat>
          <c: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-0.33569400000078531</c:v>
                </c:pt>
                <c:pt idx="4">
                  <c:v>-2.4319162857141237</c:v>
                </c:pt>
                <c:pt idx="5">
                  <c:v>-1.8276672857141421</c:v>
                </c:pt>
                <c:pt idx="6">
                  <c:v>-0.88026414285786814</c:v>
                </c:pt>
                <c:pt idx="7">
                  <c:v>-0.96232285714268073</c:v>
                </c:pt>
                <c:pt idx="8">
                  <c:v>-0.34315385714307922</c:v>
                </c:pt>
                <c:pt idx="9">
                  <c:v>0.58932942857154558</c:v>
                </c:pt>
                <c:pt idx="10">
                  <c:v>1.1115199999999277</c:v>
                </c:pt>
                <c:pt idx="11">
                  <c:v>0.78328585714280052</c:v>
                </c:pt>
                <c:pt idx="12">
                  <c:v>0.65646828571425431</c:v>
                </c:pt>
                <c:pt idx="13">
                  <c:v>1.4472138571427422</c:v>
                </c:pt>
                <c:pt idx="14">
                  <c:v>2.2603394285715694</c:v>
                </c:pt>
                <c:pt idx="15">
                  <c:v>2.5363544285705757</c:v>
                </c:pt>
                <c:pt idx="16">
                  <c:v>2.3722372857146183</c:v>
                </c:pt>
                <c:pt idx="17">
                  <c:v>1.9395651428562815</c:v>
                </c:pt>
                <c:pt idx="18">
                  <c:v>1.5964112857145665</c:v>
                </c:pt>
                <c:pt idx="19">
                  <c:v>9.6978142857096827E-2</c:v>
                </c:pt>
                <c:pt idx="20">
                  <c:v>5.2219142856756662E-2</c:v>
                </c:pt>
                <c:pt idx="21">
                  <c:v>-0.75344657142795768</c:v>
                </c:pt>
                <c:pt idx="22">
                  <c:v>-0.92502342857233089</c:v>
                </c:pt>
                <c:pt idx="23">
                  <c:v>-1.961944857142953</c:v>
                </c:pt>
                <c:pt idx="24">
                  <c:v>-2.9018879999998717</c:v>
                </c:pt>
                <c:pt idx="25">
                  <c:v>-2.215580285714168</c:v>
                </c:pt>
                <c:pt idx="26">
                  <c:v>-1.8724264285710888</c:v>
                </c:pt>
                <c:pt idx="27">
                  <c:v>-3.0137860000004366</c:v>
                </c:pt>
                <c:pt idx="28">
                  <c:v>-1.8351270000002842</c:v>
                </c:pt>
                <c:pt idx="29">
                  <c:v>-2.3871572857133287</c:v>
                </c:pt>
                <c:pt idx="30">
                  <c:v>-1.0742207142875486</c:v>
                </c:pt>
                <c:pt idx="31">
                  <c:v>-1.1413595714284384</c:v>
                </c:pt>
                <c:pt idx="32">
                  <c:v>-1.6635501428572752</c:v>
                </c:pt>
                <c:pt idx="33">
                  <c:v>-1.7157691428574253</c:v>
                </c:pt>
                <c:pt idx="34">
                  <c:v>-1.4024548571433115</c:v>
                </c:pt>
                <c:pt idx="35">
                  <c:v>-2.4393762857134789</c:v>
                </c:pt>
                <c:pt idx="36">
                  <c:v>-2.2827190000007249</c:v>
                </c:pt>
                <c:pt idx="37">
                  <c:v>-2.9988661428569685</c:v>
                </c:pt>
                <c:pt idx="38">
                  <c:v>-1.5218127142870799</c:v>
                </c:pt>
                <c:pt idx="39">
                  <c:v>-0.5669498571423901</c:v>
                </c:pt>
                <c:pt idx="40">
                  <c:v>5.2219000001059612E-2</c:v>
                </c:pt>
                <c:pt idx="41">
                  <c:v>-0.14919728571476298</c:v>
                </c:pt>
                <c:pt idx="42">
                  <c:v>-3.7299428571714088E-2</c:v>
                </c:pt>
                <c:pt idx="43">
                  <c:v>0.35061371428582788</c:v>
                </c:pt>
                <c:pt idx="44">
                  <c:v>0.66392800000085117</c:v>
                </c:pt>
                <c:pt idx="45">
                  <c:v>0.35807357142766705</c:v>
                </c:pt>
                <c:pt idx="46">
                  <c:v>-1.0667608571438905</c:v>
                </c:pt>
                <c:pt idx="47">
                  <c:v>-1.253257571427639</c:v>
                </c:pt>
                <c:pt idx="48">
                  <c:v>2.0440031428561269</c:v>
                </c:pt>
                <c:pt idx="49">
                  <c:v>4.274503285713763</c:v>
                </c:pt>
                <c:pt idx="50">
                  <c:v>5.2890448571424713</c:v>
                </c:pt>
                <c:pt idx="51">
                  <c:v>5.4531620000007024</c:v>
                </c:pt>
                <c:pt idx="52">
                  <c:v>6.3632657142852622</c:v>
                </c:pt>
                <c:pt idx="53">
                  <c:v>7.2286101428571783</c:v>
                </c:pt>
                <c:pt idx="54">
                  <c:v>6.8406969999996363</c:v>
                </c:pt>
                <c:pt idx="55">
                  <c:v>7.2435298571426756</c:v>
                </c:pt>
                <c:pt idx="56">
                  <c:v>6.9451351428579073</c:v>
                </c:pt>
                <c:pt idx="57">
                  <c:v>7.7060415714286137</c:v>
                </c:pt>
                <c:pt idx="58">
                  <c:v>9.3397522857139847</c:v>
                </c:pt>
                <c:pt idx="59">
                  <c:v>10.88394442857134</c:v>
                </c:pt>
                <c:pt idx="60">
                  <c:v>14.337862428570588</c:v>
                </c:pt>
                <c:pt idx="61">
                  <c:v>17.403867428571175</c:v>
                </c:pt>
                <c:pt idx="62">
                  <c:v>20.320675000000847</c:v>
                </c:pt>
                <c:pt idx="63">
                  <c:v>23.655235142856327</c:v>
                </c:pt>
                <c:pt idx="64">
                  <c:v>28.981579428572331</c:v>
                </c:pt>
                <c:pt idx="65">
                  <c:v>32.801030714285844</c:v>
                </c:pt>
                <c:pt idx="66">
                  <c:v>35.762597571428159</c:v>
                </c:pt>
                <c:pt idx="67">
                  <c:v>38.149754714285336</c:v>
                </c:pt>
                <c:pt idx="68">
                  <c:v>43.006127571427896</c:v>
                </c:pt>
                <c:pt idx="69">
                  <c:v>48.974020285714687</c:v>
                </c:pt>
                <c:pt idx="70">
                  <c:v>56.762120428569688</c:v>
                </c:pt>
                <c:pt idx="71">
                  <c:v>63.050787571428373</c:v>
                </c:pt>
                <c:pt idx="72">
                  <c:v>73.889972857142311</c:v>
                </c:pt>
                <c:pt idx="73">
                  <c:v>81.685532857144608</c:v>
                </c:pt>
                <c:pt idx="74">
                  <c:v>85.251348714285996</c:v>
                </c:pt>
                <c:pt idx="75">
                  <c:v>92.621696285714279</c:v>
                </c:pt>
                <c:pt idx="76">
                  <c:v>100.51423471428552</c:v>
                </c:pt>
                <c:pt idx="77">
                  <c:v>107.10129628571303</c:v>
                </c:pt>
                <c:pt idx="78">
                  <c:v>113.36758371428641</c:v>
                </c:pt>
                <c:pt idx="79">
                  <c:v>116.61262542857094</c:v>
                </c:pt>
                <c:pt idx="80">
                  <c:v>124.37088614285767</c:v>
                </c:pt>
                <c:pt idx="81">
                  <c:v>127.33245299999999</c:v>
                </c:pt>
                <c:pt idx="82">
                  <c:v>129.50327399999969</c:v>
                </c:pt>
                <c:pt idx="83">
                  <c:v>135.70988242857038</c:v>
                </c:pt>
                <c:pt idx="84">
                  <c:v>142.34170342857124</c:v>
                </c:pt>
                <c:pt idx="85">
                  <c:v>149.81648914285597</c:v>
                </c:pt>
                <c:pt idx="86">
                  <c:v>155.85152071428729</c:v>
                </c:pt>
                <c:pt idx="87">
                  <c:v>155.36662942857129</c:v>
                </c:pt>
                <c:pt idx="88">
                  <c:v>158.18645871428726</c:v>
                </c:pt>
                <c:pt idx="89">
                  <c:v>168.063321428569</c:v>
                </c:pt>
                <c:pt idx="90">
                  <c:v>171.7559551428576</c:v>
                </c:pt>
                <c:pt idx="91">
                  <c:v>183.53508342857185</c:v>
                </c:pt>
                <c:pt idx="92">
                  <c:v>194.85916014285704</c:v>
                </c:pt>
                <c:pt idx="93">
                  <c:v>202.25934728571428</c:v>
                </c:pt>
                <c:pt idx="94">
                  <c:v>213.21789028571311</c:v>
                </c:pt>
                <c:pt idx="95">
                  <c:v>222.14735000000019</c:v>
                </c:pt>
                <c:pt idx="96">
                  <c:v>244.59408685714425</c:v>
                </c:pt>
                <c:pt idx="97">
                  <c:v>269.27132357142455</c:v>
                </c:pt>
                <c:pt idx="98">
                  <c:v>293.38907042857409</c:v>
                </c:pt>
                <c:pt idx="99">
                  <c:v>321.09501271428508</c:v>
                </c:pt>
                <c:pt idx="100">
                  <c:v>352.30709214285616</c:v>
                </c:pt>
                <c:pt idx="101">
                  <c:v>362.95978100000048</c:v>
                </c:pt>
                <c:pt idx="102">
                  <c:v>356.98442828571297</c:v>
                </c:pt>
                <c:pt idx="103">
                  <c:v>353.7841455714306</c:v>
                </c:pt>
                <c:pt idx="104">
                  <c:v>362.3480718571418</c:v>
                </c:pt>
                <c:pt idx="105">
                  <c:v>365.54089457142709</c:v>
                </c:pt>
                <c:pt idx="106">
                  <c:v>359.78933785714162</c:v>
                </c:pt>
                <c:pt idx="107">
                  <c:v>356.23098171428956</c:v>
                </c:pt>
                <c:pt idx="108">
                  <c:v>358.79717557142885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648080"/>
        <c:axId val="251648472"/>
      </c:barChart>
      <c:scatterChart>
        <c:scatterStyle val="smoothMarker"/>
        <c:varyColors val="0"/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09"/>
                <c:pt idx="0">
                  <c:v>t(original)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2.9914452378828497E-13</c:v>
                </c:pt>
                <c:pt idx="3">
                  <c:v>4.4645396863386097E-8</c:v>
                </c:pt>
                <c:pt idx="4">
                  <c:v>1.3807452728988487E-5</c:v>
                </c:pt>
                <c:pt idx="5">
                  <c:v>4.645213559912763E-4</c:v>
                </c:pt>
                <c:pt idx="6">
                  <c:v>5.1778049487003278E-3</c:v>
                </c:pt>
                <c:pt idx="7">
                  <c:v>3.0250736717246766E-2</c:v>
                </c:pt>
                <c:pt idx="8">
                  <c:v>0.1165318596682641</c:v>
                </c:pt>
                <c:pt idx="9">
                  <c:v>0.3369520079417086</c:v>
                </c:pt>
                <c:pt idx="10">
                  <c:v>0.79191165343811187</c:v>
                </c:pt>
                <c:pt idx="11">
                  <c:v>1.5934724677408394</c:v>
                </c:pt>
                <c:pt idx="12">
                  <c:v>2.8446126295429535</c:v>
                </c:pt>
                <c:pt idx="13">
                  <c:v>4.6205291331405069</c:v>
                </c:pt>
                <c:pt idx="14">
                  <c:v>6.9565267076029027</c:v>
                </c:pt>
                <c:pt idx="15">
                  <c:v>9.8438852144720261</c:v>
                </c:pt>
                <c:pt idx="16">
                  <c:v>13.232733081277619</c:v>
                </c:pt>
                <c:pt idx="17">
                  <c:v>17.039771971887468</c:v>
                </c:pt>
                <c:pt idx="18">
                  <c:v>21.158484656780065</c:v>
                </c:pt>
                <c:pt idx="19">
                  <c:v>25.46982051261735</c:v>
                </c:pt>
                <c:pt idx="20">
                  <c:v>29.851945953092507</c:v>
                </c:pt>
                <c:pt idx="21">
                  <c:v>34.188245054681396</c:v>
                </c:pt>
                <c:pt idx="22">
                  <c:v>38.373245399426857</c:v>
                </c:pt>
                <c:pt idx="23">
                  <c:v>42.316490269598241</c:v>
                </c:pt>
                <c:pt idx="24">
                  <c:v>45.944589236702811</c:v>
                </c:pt>
                <c:pt idx="25">
                  <c:v>49.201782442148954</c:v>
                </c:pt>
                <c:pt idx="26">
                  <c:v>52.049381142212134</c:v>
                </c:pt>
                <c:pt idx="27">
                  <c:v>54.464426621097488</c:v>
                </c:pt>
                <c:pt idx="28">
                  <c:v>56.437863328502786</c:v>
                </c:pt>
                <c:pt idx="29">
                  <c:v>57.972465531953368</c:v>
                </c:pt>
                <c:pt idx="30">
                  <c:v>59.080699792019502</c:v>
                </c:pt>
                <c:pt idx="31">
                  <c:v>59.782653831081817</c:v>
                </c:pt>
                <c:pt idx="32">
                  <c:v>60.104118558081787</c:v>
                </c:pt>
                <c:pt idx="33">
                  <c:v>60.07487488607434</c:v>
                </c:pt>
                <c:pt idx="34">
                  <c:v>59.727210144183019</c:v>
                </c:pt>
                <c:pt idx="35">
                  <c:v>59.09466935237711</c:v>
                </c:pt>
                <c:pt idx="36">
                  <c:v>58.211033171597315</c:v>
                </c:pt>
                <c:pt idx="37">
                  <c:v>57.109505721031503</c:v>
                </c:pt>
                <c:pt idx="38">
                  <c:v>55.822090530129721</c:v>
                </c:pt>
                <c:pt idx="39">
                  <c:v>54.3791306861864</c:v>
                </c:pt>
                <c:pt idx="40">
                  <c:v>52.80898894549847</c:v>
                </c:pt>
                <c:pt idx="41">
                  <c:v>51.137844562202567</c:v>
                </c:pt>
                <c:pt idx="42">
                  <c:v>49.389585368524692</c:v>
                </c:pt>
                <c:pt idx="43">
                  <c:v>47.58577585420133</c:v>
                </c:pt>
                <c:pt idx="44">
                  <c:v>45.745684384524829</c:v>
                </c:pt>
                <c:pt idx="45">
                  <c:v>43.886355089591632</c:v>
                </c:pt>
                <c:pt idx="46">
                  <c:v>42.022712237132843</c:v>
                </c:pt>
                <c:pt idx="47">
                  <c:v>40.167686998717265</c:v>
                </c:pt>
                <c:pt idx="48">
                  <c:v>38.332358398086228</c:v>
                </c:pt>
                <c:pt idx="49">
                  <c:v>36.526101877935631</c:v>
                </c:pt>
                <c:pt idx="50">
                  <c:v>34.756740340149157</c:v>
                </c:pt>
                <c:pt idx="51">
                  <c:v>33.030693716710793</c:v>
                </c:pt>
                <c:pt idx="52">
                  <c:v>31.353124132452542</c:v>
                </c:pt>
                <c:pt idx="53">
                  <c:v>29.72807454741843</c:v>
                </c:pt>
                <c:pt idx="54">
                  <c:v>28.158599437793995</c:v>
                </c:pt>
                <c:pt idx="55">
                  <c:v>26.64688661141507</c:v>
                </c:pt>
                <c:pt idx="56">
                  <c:v>25.194369676890105</c:v>
                </c:pt>
                <c:pt idx="57">
                  <c:v>23.80183101263605</c:v>
                </c:pt>
                <c:pt idx="58">
                  <c:v>22.469495329958189</c:v>
                </c:pt>
                <c:pt idx="59">
                  <c:v>21.197114106991577</c:v>
                </c:pt>
                <c:pt idx="60">
                  <c:v>19.984041300209519</c:v>
                </c:pt>
                <c:pt idx="61">
                  <c:v>18.829300827806897</c:v>
                </c:pt>
                <c:pt idx="62">
                  <c:v>17.73164637344582</c:v>
                </c:pt>
                <c:pt idx="63">
                  <c:v>16.689614086999178</c:v>
                </c:pt>
                <c:pt idx="64">
                  <c:v>15.701568767136258</c:v>
                </c:pt>
                <c:pt idx="65">
                  <c:v>14.765744103860238</c:v>
                </c:pt>
                <c:pt idx="66">
                  <c:v>13.880277541458183</c:v>
                </c:pt>
                <c:pt idx="67">
                  <c:v>13.043240297001185</c:v>
                </c:pt>
                <c:pt idx="68">
                  <c:v>12.252663039097254</c:v>
                </c:pt>
                <c:pt idx="69">
                  <c:v>11.5065576980613</c:v>
                </c:pt>
                <c:pt idx="70">
                  <c:v>10.802935843575069</c:v>
                </c:pt>
                <c:pt idx="71">
                  <c:v>10.139824030441458</c:v>
                </c:pt>
                <c:pt idx="72">
                  <c:v>9.5152764780693602</c:v>
                </c:pt>
                <c:pt idx="73">
                  <c:v>8.9273854154862544</c:v>
                </c:pt>
                <c:pt idx="74">
                  <c:v>8.3742893914105885</c:v>
                </c:pt>
                <c:pt idx="75">
                  <c:v>7.85417981850979</c:v>
                </c:pt>
                <c:pt idx="76">
                  <c:v>7.3653059925975608</c:v>
                </c:pt>
                <c:pt idx="77">
                  <c:v>6.9059788012636316</c:v>
                </c:pt>
                <c:pt idx="78">
                  <c:v>6.4745733122985731</c:v>
                </c:pt>
                <c:pt idx="79">
                  <c:v>6.0695304102329617</c:v>
                </c:pt>
                <c:pt idx="80">
                  <c:v>5.6893576292884607</c:v>
                </c:pt>
                <c:pt idx="81">
                  <c:v>5.3326293129356301</c:v>
                </c:pt>
                <c:pt idx="82">
                  <c:v>4.9979862139592459</c:v>
                </c:pt>
                <c:pt idx="83">
                  <c:v>4.684134634324292</c:v>
                </c:pt>
                <c:pt idx="84">
                  <c:v>4.3898451910864118</c:v>
                </c:pt>
                <c:pt idx="85">
                  <c:v>4.1139512829761387</c:v>
                </c:pt>
                <c:pt idx="86">
                  <c:v>3.8553473219789094</c:v>
                </c:pt>
                <c:pt idx="87">
                  <c:v>3.6129867851173199</c:v>
                </c:pt>
                <c:pt idx="88">
                  <c:v>3.3858801336014088</c:v>
                </c:pt>
                <c:pt idx="89">
                  <c:v>3.1730926394440191</c:v>
                </c:pt>
                <c:pt idx="90">
                  <c:v>2.9737421534385553</c:v>
                </c:pt>
                <c:pt idx="91">
                  <c:v>2.786996842977584</c:v>
                </c:pt>
                <c:pt idx="92">
                  <c:v>2.6120729234661617</c:v>
                </c:pt>
                <c:pt idx="93">
                  <c:v>2.4482324029770428</c:v>
                </c:pt>
                <c:pt idx="94">
                  <c:v>2.2947808562374363</c:v>
                </c:pt>
                <c:pt idx="95">
                  <c:v>2.151065240963121</c:v>
                </c:pt>
                <c:pt idx="96">
                  <c:v>2.0164717669109837</c:v>
                </c:pt>
                <c:pt idx="97">
                  <c:v>1.8904238257519506</c:v>
                </c:pt>
                <c:pt idx="98">
                  <c:v>1.7723799879283622</c:v>
                </c:pt>
                <c:pt idx="99">
                  <c:v>1.66183207101149</c:v>
                </c:pt>
                <c:pt idx="100">
                  <c:v>1.5583032826796179</c:v>
                </c:pt>
                <c:pt idx="101">
                  <c:v>1.4613464402624692</c:v>
                </c:pt>
                <c:pt idx="102">
                  <c:v>1.3705422678153227</c:v>
                </c:pt>
                <c:pt idx="103">
                  <c:v>1.2854977708695894</c:v>
                </c:pt>
                <c:pt idx="104">
                  <c:v>1.2058446883347911</c:v>
                </c:pt>
                <c:pt idx="105">
                  <c:v>1.1312380204787069</c:v>
                </c:pt>
                <c:pt idx="106">
                  <c:v>1.0613546314712787</c:v>
                </c:pt>
                <c:pt idx="107">
                  <c:v>0.99589192462855936</c:v>
                </c:pt>
                <c:pt idx="108">
                  <c:v>0.93456658822151917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8080"/>
        <c:axId val="251648472"/>
      </c:scatterChart>
      <c:catAx>
        <c:axId val="25164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472"/>
        <c:crosses val="autoZero"/>
        <c:auto val="1"/>
        <c:lblAlgn val="ctr"/>
        <c:lblOffset val="100"/>
        <c:noMultiLvlLbl val="1"/>
      </c:catAx>
      <c:valAx>
        <c:axId val="25164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62.909050142857268</c:v>
                </c:pt>
                <c:pt idx="3">
                  <c:v>125.48240628571375</c:v>
                </c:pt>
                <c:pt idx="4">
                  <c:v>185.95954014285689</c:v>
                </c:pt>
                <c:pt idx="5">
                  <c:v>247.04092300000002</c:v>
                </c:pt>
                <c:pt idx="6">
                  <c:v>309.06970899999942</c:v>
                </c:pt>
                <c:pt idx="7">
                  <c:v>371.01643628571401</c:v>
                </c:pt>
                <c:pt idx="8">
                  <c:v>433.5823325714282</c:v>
                </c:pt>
                <c:pt idx="9">
                  <c:v>497.08071214285701</c:v>
                </c:pt>
                <c:pt idx="10">
                  <c:v>561.10128228571421</c:v>
                </c:pt>
                <c:pt idx="11">
                  <c:v>624.79361828571427</c:v>
                </c:pt>
                <c:pt idx="12">
                  <c:v>688.3591367142858</c:v>
                </c:pt>
                <c:pt idx="13">
                  <c:v>752.71540071428581</c:v>
                </c:pt>
                <c:pt idx="14">
                  <c:v>817.88479028571464</c:v>
                </c:pt>
                <c:pt idx="15">
                  <c:v>883.33019485714249</c:v>
                </c:pt>
                <c:pt idx="16">
                  <c:v>948.61148228571437</c:v>
                </c:pt>
                <c:pt idx="17">
                  <c:v>1013.4600975714279</c:v>
                </c:pt>
                <c:pt idx="18">
                  <c:v>1077.9655589999998</c:v>
                </c:pt>
                <c:pt idx="19">
                  <c:v>1140.9715872857141</c:v>
                </c:pt>
                <c:pt idx="20">
                  <c:v>1203.9328565714281</c:v>
                </c:pt>
                <c:pt idx="21">
                  <c:v>1266.0884601428575</c:v>
                </c:pt>
                <c:pt idx="22">
                  <c:v>1328.0724868571424</c:v>
                </c:pt>
                <c:pt idx="23">
                  <c:v>1389.0195921428567</c:v>
                </c:pt>
                <c:pt idx="24">
                  <c:v>1449.0267542857141</c:v>
                </c:pt>
                <c:pt idx="25">
                  <c:v>1509.7202241428572</c:v>
                </c:pt>
                <c:pt idx="26">
                  <c:v>1570.7568478571434</c:v>
                </c:pt>
                <c:pt idx="27">
                  <c:v>1630.6521120000002</c:v>
                </c:pt>
                <c:pt idx="28">
                  <c:v>1691.7260351428572</c:v>
                </c:pt>
                <c:pt idx="29">
                  <c:v>1752.2479280000011</c:v>
                </c:pt>
                <c:pt idx="30">
                  <c:v>1814.0827574285709</c:v>
                </c:pt>
                <c:pt idx="31">
                  <c:v>1875.8504479999997</c:v>
                </c:pt>
                <c:pt idx="32">
                  <c:v>1937.0959479999997</c:v>
                </c:pt>
                <c:pt idx="33">
                  <c:v>1998.2892289999995</c:v>
                </c:pt>
                <c:pt idx="34">
                  <c:v>2059.7958242857135</c:v>
                </c:pt>
                <c:pt idx="35">
                  <c:v>2120.2654981428573</c:v>
                </c:pt>
                <c:pt idx="36">
                  <c:v>2180.8918292857138</c:v>
                </c:pt>
                <c:pt idx="37">
                  <c:v>2240.8020132857141</c:v>
                </c:pt>
                <c:pt idx="38">
                  <c:v>2302.1892507142843</c:v>
                </c:pt>
                <c:pt idx="39">
                  <c:v>2364.5313509999992</c:v>
                </c:pt>
                <c:pt idx="40">
                  <c:v>2427.4926201428575</c:v>
                </c:pt>
                <c:pt idx="41">
                  <c:v>2490.252473</c:v>
                </c:pt>
                <c:pt idx="42">
                  <c:v>2553.1242237142856</c:v>
                </c:pt>
                <c:pt idx="43">
                  <c:v>2616.3838875714287</c:v>
                </c:pt>
                <c:pt idx="44">
                  <c:v>2679.9568657142868</c:v>
                </c:pt>
                <c:pt idx="45">
                  <c:v>2743.2239894285717</c:v>
                </c:pt>
                <c:pt idx="46">
                  <c:v>2805.0662787142851</c:v>
                </c:pt>
                <c:pt idx="47">
                  <c:v>2866.7220712857147</c:v>
                </c:pt>
                <c:pt idx="48">
                  <c:v>2931.6751245714281</c:v>
                </c:pt>
                <c:pt idx="49">
                  <c:v>2998.8586779999991</c:v>
                </c:pt>
                <c:pt idx="50">
                  <c:v>3067.0567729999989</c:v>
                </c:pt>
                <c:pt idx="51">
                  <c:v>3135.4189851428569</c:v>
                </c:pt>
                <c:pt idx="52">
                  <c:v>3204.6913009999994</c:v>
                </c:pt>
                <c:pt idx="53">
                  <c:v>3274.8289612857138</c:v>
                </c:pt>
                <c:pt idx="54">
                  <c:v>3344.5787084285707</c:v>
                </c:pt>
                <c:pt idx="55">
                  <c:v>3414.7312884285707</c:v>
                </c:pt>
                <c:pt idx="56">
                  <c:v>3484.5854737142859</c:v>
                </c:pt>
                <c:pt idx="57">
                  <c:v>3555.2005654285717</c:v>
                </c:pt>
                <c:pt idx="58">
                  <c:v>3627.449367857143</c:v>
                </c:pt>
                <c:pt idx="59">
                  <c:v>3701.2423624285716</c:v>
                </c:pt>
                <c:pt idx="60">
                  <c:v>3778.4892749999995</c:v>
                </c:pt>
                <c:pt idx="61">
                  <c:v>3858.8021925714279</c:v>
                </c:pt>
                <c:pt idx="62">
                  <c:v>3942.031917714286</c:v>
                </c:pt>
                <c:pt idx="63">
                  <c:v>4028.5962029999996</c:v>
                </c:pt>
                <c:pt idx="64">
                  <c:v>4120.4868325714287</c:v>
                </c:pt>
                <c:pt idx="65">
                  <c:v>4216.1969134285719</c:v>
                </c:pt>
                <c:pt idx="66">
                  <c:v>4314.8685611428573</c:v>
                </c:pt>
                <c:pt idx="67">
                  <c:v>4415.9273659999999</c:v>
                </c:pt>
                <c:pt idx="68">
                  <c:v>4521.8425437142851</c:v>
                </c:pt>
                <c:pt idx="69">
                  <c:v>4633.725614142857</c:v>
                </c:pt>
                <c:pt idx="70">
                  <c:v>4753.3967847142849</c:v>
                </c:pt>
                <c:pt idx="71">
                  <c:v>4879.3566224285696</c:v>
                </c:pt>
                <c:pt idx="72">
                  <c:v>5016.1556454285692</c:v>
                </c:pt>
                <c:pt idx="73">
                  <c:v>5160.7502284285711</c:v>
                </c:pt>
                <c:pt idx="74">
                  <c:v>5308.9106272857152</c:v>
                </c:pt>
                <c:pt idx="75">
                  <c:v>5464.4413737142859</c:v>
                </c:pt>
                <c:pt idx="76">
                  <c:v>5627.8646585714287</c:v>
                </c:pt>
                <c:pt idx="77">
                  <c:v>5797.8750049999999</c:v>
                </c:pt>
                <c:pt idx="78">
                  <c:v>5974.1516388571436</c:v>
                </c:pt>
                <c:pt idx="79">
                  <c:v>6153.6733144285718</c:v>
                </c:pt>
                <c:pt idx="80">
                  <c:v>6340.9532507142867</c:v>
                </c:pt>
                <c:pt idx="81">
                  <c:v>6531.194753857144</c:v>
                </c:pt>
                <c:pt idx="82">
                  <c:v>6723.6070780000009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3.3066404803098086</c:v>
                </c:pt>
                <c:pt idx="4">
                  <c:v>5.5738929896874936</c:v>
                </c:pt>
                <c:pt idx="5">
                  <c:v>8.3591147409768158</c:v>
                </c:pt>
                <c:pt idx="6">
                  <c:v>11.758264575968479</c:v>
                </c:pt>
                <c:pt idx="7">
                  <c:v>15.879538517390518</c:v>
                </c:pt>
                <c:pt idx="8">
                  <c:v>20.843670287472655</c:v>
                </c:pt>
                <c:pt idx="9">
                  <c:v>26.783934509867052</c:v>
                </c:pt>
                <c:pt idx="10">
                  <c:v>33.845790683518558</c:v>
                </c:pt>
                <c:pt idx="11">
                  <c:v>42.186108828427585</c:v>
                </c:pt>
                <c:pt idx="12">
                  <c:v>51.971924028943178</c:v>
                </c:pt>
                <c:pt idx="13">
                  <c:v>63.37867726783557</c:v>
                </c:pt>
                <c:pt idx="14">
                  <c:v>76.587914098881242</c:v>
                </c:pt>
                <c:pt idx="15">
                  <c:v>91.78443076484777</c:v>
                </c:pt>
                <c:pt idx="16">
                  <c:v>109.15287898715344</c:v>
                </c:pt>
                <c:pt idx="17">
                  <c:v>128.87386520545633</c:v>
                </c:pt>
                <c:pt idx="18">
                  <c:v>151.11960661649607</c:v>
                </c:pt>
                <c:pt idx="19">
                  <c:v>176.04923377119272</c:v>
                </c:pt>
                <c:pt idx="20">
                  <c:v>203.80385633207743</c:v>
                </c:pt>
                <c:pt idx="21">
                  <c:v>234.50153330516889</c:v>
                </c:pt>
                <c:pt idx="22">
                  <c:v>268.23231000451699</c:v>
                </c:pt>
                <c:pt idx="23">
                  <c:v>305.05349957800513</c:v>
                </c:pt>
                <c:pt idx="24">
                  <c:v>344.98539565893395</c:v>
                </c:pt>
                <c:pt idx="25">
                  <c:v>388.00760341014899</c:v>
                </c:pt>
                <c:pt idx="26">
                  <c:v>434.05616806758695</c:v>
                </c:pt>
                <c:pt idx="27">
                  <c:v>483.02166270326666</c:v>
                </c:pt>
                <c:pt idx="28">
                  <c:v>534.74837047963774</c:v>
                </c:pt>
                <c:pt idx="29">
                  <c:v>589.03466188745801</c:v>
                </c:pt>
                <c:pt idx="30">
                  <c:v>645.63462563581209</c:v>
                </c:pt>
                <c:pt idx="31">
                  <c:v>704.26096479415128</c:v>
                </c:pt>
                <c:pt idx="32">
                  <c:v>764.58911969364794</c:v>
                </c:pt>
                <c:pt idx="33">
                  <c:v>826.26252849836567</c:v>
                </c:pt>
                <c:pt idx="34">
                  <c:v>888.89888792095405</c:v>
                </c:pt>
                <c:pt idx="35">
                  <c:v>952.09723292322792</c:v>
                </c:pt>
                <c:pt idx="36">
                  <c:v>1015.4456178495877</c:v>
                </c:pt>
                <c:pt idx="37">
                  <c:v>1078.5291543649823</c:v>
                </c:pt>
                <c:pt idx="38">
                  <c:v>1140.9381453727894</c:v>
                </c:pt>
                <c:pt idx="39">
                  <c:v>1202.2760497147865</c:v>
                </c:pt>
                <c:pt idx="40">
                  <c:v>1262.167020160939</c:v>
                </c:pt>
                <c:pt idx="41">
                  <c:v>1320.2627765308935</c:v>
                </c:pt>
                <c:pt idx="42">
                  <c:v>1376.2486056279538</c:v>
                </c:pt>
                <c:pt idx="43">
                  <c:v>1429.8483182920352</c:v>
                </c:pt>
                <c:pt idx="44">
                  <c:v>1480.8280390992707</c:v>
                </c:pt>
                <c:pt idx="45">
                  <c:v>1528.9987535394196</c:v>
                </c:pt>
                <c:pt idx="46">
                  <c:v>1574.2175882230604</c:v>
                </c:pt>
                <c:pt idx="47">
                  <c:v>1616.3878491673754</c:v>
                </c:pt>
                <c:pt idx="48">
                  <c:v>1655.4578890309006</c:v>
                </c:pt>
                <c:pt idx="49">
                  <c:v>1691.4189141987072</c:v>
                </c:pt>
                <c:pt idx="50">
                  <c:v>1724.3018751959098</c:v>
                </c:pt>
                <c:pt idx="51">
                  <c:v>1754.1736078930526</c:v>
                </c:pt>
                <c:pt idx="52">
                  <c:v>1781.1324077896688</c:v>
                </c:pt>
                <c:pt idx="53">
                  <c:v>1805.3032253083427</c:v>
                </c:pt>
                <c:pt idx="54">
                  <c:v>1826.8326670022236</c:v>
                </c:pt>
                <c:pt idx="55">
                  <c:v>1845.8839768155342</c:v>
                </c:pt>
                <c:pt idx="56">
                  <c:v>1862.6321543223075</c:v>
                </c:pt>
                <c:pt idx="57">
                  <c:v>1877.2593447160218</c:v>
                </c:pt>
                <c:pt idx="58">
                  <c:v>1889.950609857515</c:v>
                </c:pt>
                <c:pt idx="59">
                  <c:v>1900.8901625371129</c:v>
                </c:pt>
                <c:pt idx="60">
                  <c:v>1910.2581187974558</c:v>
                </c:pt>
                <c:pt idx="61">
                  <c:v>1918.2277970445716</c:v>
                </c:pt>
                <c:pt idx="62">
                  <c:v>1924.9635688560347</c:v>
                </c:pt>
                <c:pt idx="63">
                  <c:v>1930.6192457117763</c:v>
                </c:pt>
                <c:pt idx="64">
                  <c:v>1935.3369688732985</c:v>
                </c:pt>
                <c:pt idx="65">
                  <c:v>1939.2465565896816</c:v>
                </c:pt>
                <c:pt idx="66">
                  <c:v>1942.4652537290999</c:v>
                </c:pt>
                <c:pt idx="67">
                  <c:v>1945.0978236222518</c:v>
                </c:pt>
                <c:pt idx="68">
                  <c:v>1947.2369199896307</c:v>
                </c:pt>
                <c:pt idx="69">
                  <c:v>1948.9636778189699</c:v>
                </c:pt>
                <c:pt idx="70">
                  <c:v>1950.3484654034644</c:v>
                </c:pt>
                <c:pt idx="71">
                  <c:v>1951.4517448616546</c:v>
                </c:pt>
                <c:pt idx="72">
                  <c:v>1952.3249947663462</c:v>
                </c:pt>
                <c:pt idx="73">
                  <c:v>1953.0116554875726</c:v>
                </c:pt>
                <c:pt idx="74">
                  <c:v>1953.5480650452562</c:v>
                </c:pt>
                <c:pt idx="75">
                  <c:v>1953.9643602930885</c:v>
                </c:pt>
                <c:pt idx="76">
                  <c:v>1954.2853248245003</c:v>
                </c:pt>
                <c:pt idx="77">
                  <c:v>1954.531170897784</c:v>
                </c:pt>
                <c:pt idx="78">
                  <c:v>1954.7182477927079</c:v>
                </c:pt>
                <c:pt idx="79">
                  <c:v>1954.8596732766603</c:v>
                </c:pt>
                <c:pt idx="80">
                  <c:v>1954.9658882728515</c:v>
                </c:pt>
                <c:pt idx="81">
                  <c:v>1955.0451374288855</c:v>
                </c:pt>
                <c:pt idx="82">
                  <c:v>1955.1038801550455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9648"/>
        <c:axId val="251650040"/>
      </c:scatterChart>
      <c:valAx>
        <c:axId val="2516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0040"/>
        <c:crosses val="autoZero"/>
        <c:crossBetween val="midCat"/>
      </c:valAx>
      <c:valAx>
        <c:axId val="25165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-0.4401320000006308</c:v>
                </c:pt>
                <c:pt idx="3">
                  <c:v>-0.77582600000141611</c:v>
                </c:pt>
                <c:pt idx="4">
                  <c:v>-2.8720482857147545</c:v>
                </c:pt>
                <c:pt idx="5">
                  <c:v>-2.2677992857147729</c:v>
                </c:pt>
                <c:pt idx="6">
                  <c:v>-1.3203961428584989</c:v>
                </c:pt>
                <c:pt idx="7">
                  <c:v>-1.4024548571433115</c:v>
                </c:pt>
                <c:pt idx="8">
                  <c:v>-0.78328585714371002</c:v>
                </c:pt>
                <c:pt idx="9">
                  <c:v>0.14919742857091478</c:v>
                </c:pt>
                <c:pt idx="10">
                  <c:v>0.67138799999929688</c:v>
                </c:pt>
                <c:pt idx="11">
                  <c:v>0.34315385714216973</c:v>
                </c:pt>
                <c:pt idx="12">
                  <c:v>0.21633628571362351</c:v>
                </c:pt>
                <c:pt idx="13">
                  <c:v>1.0070818571421114</c:v>
                </c:pt>
                <c:pt idx="14">
                  <c:v>1.8202074285709386</c:v>
                </c:pt>
                <c:pt idx="15">
                  <c:v>2.0962224285699449</c:v>
                </c:pt>
                <c:pt idx="16">
                  <c:v>1.9321052857139875</c:v>
                </c:pt>
                <c:pt idx="17">
                  <c:v>1.4994331428556507</c:v>
                </c:pt>
                <c:pt idx="18">
                  <c:v>1.1562792857139357</c:v>
                </c:pt>
                <c:pt idx="19">
                  <c:v>-0.34315385714353397</c:v>
                </c:pt>
                <c:pt idx="20">
                  <c:v>-0.38791285714387413</c:v>
                </c:pt>
                <c:pt idx="21">
                  <c:v>-1.1935785714285885</c:v>
                </c:pt>
                <c:pt idx="22">
                  <c:v>-1.3651554285729617</c:v>
                </c:pt>
                <c:pt idx="23">
                  <c:v>-2.4020768571435838</c:v>
                </c:pt>
                <c:pt idx="24">
                  <c:v>-3.3420200000005025</c:v>
                </c:pt>
                <c:pt idx="25">
                  <c:v>-2.6557122857147988</c:v>
                </c:pt>
                <c:pt idx="26">
                  <c:v>-2.3125584285717196</c:v>
                </c:pt>
                <c:pt idx="27">
                  <c:v>-3.4539180000010674</c:v>
                </c:pt>
                <c:pt idx="28">
                  <c:v>-2.275259000000915</c:v>
                </c:pt>
                <c:pt idx="29">
                  <c:v>-2.8272892857139595</c:v>
                </c:pt>
                <c:pt idx="30">
                  <c:v>-1.5143527142881794</c:v>
                </c:pt>
                <c:pt idx="31">
                  <c:v>-1.5814915714290692</c:v>
                </c:pt>
                <c:pt idx="32">
                  <c:v>-2.103682142857906</c:v>
                </c:pt>
                <c:pt idx="33">
                  <c:v>-2.1559011428580561</c:v>
                </c:pt>
                <c:pt idx="34">
                  <c:v>-1.8425868571439423</c:v>
                </c:pt>
                <c:pt idx="35">
                  <c:v>-2.8795082857141097</c:v>
                </c:pt>
                <c:pt idx="36">
                  <c:v>-2.7228510000013557</c:v>
                </c:pt>
                <c:pt idx="37">
                  <c:v>-3.4389981428575993</c:v>
                </c:pt>
                <c:pt idx="38">
                  <c:v>-1.9619447142877107</c:v>
                </c:pt>
                <c:pt idx="39">
                  <c:v>-1.0070818571430209</c:v>
                </c:pt>
                <c:pt idx="40">
                  <c:v>-0.38791299999957118</c:v>
                </c:pt>
                <c:pt idx="41">
                  <c:v>-0.58932928571539378</c:v>
                </c:pt>
                <c:pt idx="42">
                  <c:v>-0.47743142857234488</c:v>
                </c:pt>
                <c:pt idx="43">
                  <c:v>-8.9518285714802914E-2</c:v>
                </c:pt>
                <c:pt idx="44">
                  <c:v>0.22379600000022037</c:v>
                </c:pt>
                <c:pt idx="45">
                  <c:v>-8.2058428572963749E-2</c:v>
                </c:pt>
                <c:pt idx="46">
                  <c:v>-1.5068928571445213</c:v>
                </c:pt>
                <c:pt idx="47">
                  <c:v>-1.6933895714282698</c:v>
                </c:pt>
                <c:pt idx="48">
                  <c:v>1.6038711428554961</c:v>
                </c:pt>
                <c:pt idx="49">
                  <c:v>3.8343712857131322</c:v>
                </c:pt>
                <c:pt idx="50">
                  <c:v>4.8489128571418405</c:v>
                </c:pt>
                <c:pt idx="51">
                  <c:v>5.0130300000000716</c:v>
                </c:pt>
                <c:pt idx="52">
                  <c:v>5.9231337142846314</c:v>
                </c:pt>
                <c:pt idx="53">
                  <c:v>6.7884781428565475</c:v>
                </c:pt>
                <c:pt idx="54">
                  <c:v>6.4005649999990055</c:v>
                </c:pt>
                <c:pt idx="55">
                  <c:v>6.8033978571420448</c:v>
                </c:pt>
                <c:pt idx="56">
                  <c:v>6.5050031428572765</c:v>
                </c:pt>
                <c:pt idx="57">
                  <c:v>7.2659095714279829</c:v>
                </c:pt>
                <c:pt idx="58">
                  <c:v>8.899620285713354</c:v>
                </c:pt>
                <c:pt idx="59">
                  <c:v>10.443812428570709</c:v>
                </c:pt>
                <c:pt idx="60">
                  <c:v>13.897730428569957</c:v>
                </c:pt>
                <c:pt idx="61">
                  <c:v>16.963735428570544</c:v>
                </c:pt>
                <c:pt idx="62">
                  <c:v>19.880543000000216</c:v>
                </c:pt>
                <c:pt idx="63">
                  <c:v>23.215103142855696</c:v>
                </c:pt>
                <c:pt idx="64">
                  <c:v>28.541447428571701</c:v>
                </c:pt>
                <c:pt idx="65">
                  <c:v>32.360898714285213</c:v>
                </c:pt>
                <c:pt idx="66">
                  <c:v>35.322465571427529</c:v>
                </c:pt>
                <c:pt idx="67">
                  <c:v>37.709622714284706</c:v>
                </c:pt>
                <c:pt idx="68">
                  <c:v>42.565995571427266</c:v>
                </c:pt>
                <c:pt idx="69">
                  <c:v>48.533888285714056</c:v>
                </c:pt>
                <c:pt idx="70">
                  <c:v>56.321988428569057</c:v>
                </c:pt>
                <c:pt idx="71">
                  <c:v>62.610655571427742</c:v>
                </c:pt>
                <c:pt idx="72">
                  <c:v>73.44984085714168</c:v>
                </c:pt>
                <c:pt idx="73">
                  <c:v>81.245400857143977</c:v>
                </c:pt>
                <c:pt idx="74">
                  <c:v>84.811216714285365</c:v>
                </c:pt>
                <c:pt idx="75">
                  <c:v>92.181564285713648</c:v>
                </c:pt>
                <c:pt idx="76">
                  <c:v>100.07410271428489</c:v>
                </c:pt>
                <c:pt idx="77">
                  <c:v>106.6611642857124</c:v>
                </c:pt>
                <c:pt idx="78">
                  <c:v>112.92745171428578</c:v>
                </c:pt>
                <c:pt idx="79">
                  <c:v>116.17249342857031</c:v>
                </c:pt>
                <c:pt idx="80">
                  <c:v>123.93075414285704</c:v>
                </c:pt>
                <c:pt idx="81">
                  <c:v>126.89232099999936</c:v>
                </c:pt>
                <c:pt idx="82">
                  <c:v>129.06314199999906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1.8335410942396306</c:v>
                </c:pt>
                <c:pt idx="4">
                  <c:v>2.267252509377685</c:v>
                </c:pt>
                <c:pt idx="5">
                  <c:v>2.7852217512893227</c:v>
                </c:pt>
                <c:pt idx="6">
                  <c:v>3.3991498349916633</c:v>
                </c:pt>
                <c:pt idx="7">
                  <c:v>4.1212739414220385</c:v>
                </c:pt>
                <c:pt idx="8">
                  <c:v>4.9641317700821368</c:v>
                </c:pt>
                <c:pt idx="9">
                  <c:v>5.940264222394398</c:v>
                </c:pt>
                <c:pt idx="10">
                  <c:v>7.0618561736515044</c:v>
                </c:pt>
                <c:pt idx="11">
                  <c:v>8.3403181449090269</c:v>
                </c:pt>
                <c:pt idx="12">
                  <c:v>9.7858152005155912</c:v>
                </c:pt>
                <c:pt idx="13">
                  <c:v>11.406753238892396</c:v>
                </c:pt>
                <c:pt idx="14">
                  <c:v>13.209236831045677</c:v>
                </c:pt>
                <c:pt idx="15">
                  <c:v>15.196516665966522</c:v>
                </c:pt>
                <c:pt idx="16">
                  <c:v>17.36844822230567</c:v>
                </c:pt>
                <c:pt idx="17">
                  <c:v>19.720986218302887</c:v>
                </c:pt>
                <c:pt idx="18">
                  <c:v>22.245741411039738</c:v>
                </c:pt>
                <c:pt idx="19">
                  <c:v>24.92962715469665</c:v>
                </c:pt>
                <c:pt idx="20">
                  <c:v>27.754622560884716</c:v>
                </c:pt>
                <c:pt idx="21">
                  <c:v>30.697676973091468</c:v>
                </c:pt>
                <c:pt idx="22">
                  <c:v>33.73077669934812</c:v>
                </c:pt>
                <c:pt idx="23">
                  <c:v>36.821189573488113</c:v>
                </c:pt>
                <c:pt idx="24">
                  <c:v>39.931896080928837</c:v>
                </c:pt>
                <c:pt idx="25">
                  <c:v>43.022207751215014</c:v>
                </c:pt>
                <c:pt idx="26">
                  <c:v>46.048564657437957</c:v>
                </c:pt>
                <c:pt idx="27">
                  <c:v>48.965494635679725</c:v>
                </c:pt>
                <c:pt idx="28">
                  <c:v>51.726707776371128</c:v>
                </c:pt>
                <c:pt idx="29">
                  <c:v>54.286291407820229</c:v>
                </c:pt>
                <c:pt idx="30">
                  <c:v>56.599963748354092</c:v>
                </c:pt>
                <c:pt idx="31">
                  <c:v>58.626339158339235</c:v>
                </c:pt>
                <c:pt idx="32">
                  <c:v>60.328154899496674</c:v>
                </c:pt>
                <c:pt idx="33">
                  <c:v>61.673408804717752</c:v>
                </c:pt>
                <c:pt idx="34">
                  <c:v>62.636359422588349</c:v>
                </c:pt>
                <c:pt idx="35">
                  <c:v>63.198345002273861</c:v>
                </c:pt>
                <c:pt idx="36">
                  <c:v>63.348384926359806</c:v>
                </c:pt>
                <c:pt idx="37">
                  <c:v>63.083536515394556</c:v>
                </c:pt>
                <c:pt idx="38">
                  <c:v>62.408991007807145</c:v>
                </c:pt>
                <c:pt idx="39">
                  <c:v>61.337904341997152</c:v>
                </c:pt>
                <c:pt idx="40">
                  <c:v>59.890970446152565</c:v>
                </c:pt>
                <c:pt idx="41">
                  <c:v>58.095756369954302</c:v>
                </c:pt>
                <c:pt idx="42">
                  <c:v>55.985829097060417</c:v>
                </c:pt>
                <c:pt idx="43">
                  <c:v>53.599712664081352</c:v>
                </c:pt>
                <c:pt idx="44">
                  <c:v>50.979720807235545</c:v>
                </c:pt>
                <c:pt idx="45">
                  <c:v>48.170714440148942</c:v>
                </c:pt>
                <c:pt idx="46">
                  <c:v>45.218834683640701</c:v>
                </c:pt>
                <c:pt idx="47">
                  <c:v>42.170260944315054</c:v>
                </c:pt>
                <c:pt idx="48">
                  <c:v>39.07003986352511</c:v>
                </c:pt>
                <c:pt idx="49">
                  <c:v>35.961025167806696</c:v>
                </c:pt>
                <c:pt idx="50">
                  <c:v>32.882960997202595</c:v>
                </c:pt>
                <c:pt idx="51">
                  <c:v>29.871732697142658</c:v>
                </c:pt>
                <c:pt idx="52">
                  <c:v>26.958799896616284</c:v>
                </c:pt>
                <c:pt idx="53">
                  <c:v>24.170817518673939</c:v>
                </c:pt>
                <c:pt idx="54">
                  <c:v>21.52944169388088</c:v>
                </c:pt>
                <c:pt idx="55">
                  <c:v>19.051309813310606</c:v>
                </c:pt>
                <c:pt idx="56">
                  <c:v>16.748177506773303</c:v>
                </c:pt>
                <c:pt idx="57">
                  <c:v>14.627190393714361</c:v>
                </c:pt>
                <c:pt idx="58">
                  <c:v>12.691265141493163</c:v>
                </c:pt>
                <c:pt idx="59">
                  <c:v>10.939552679597876</c:v>
                </c:pt>
                <c:pt idx="60">
                  <c:v>9.3679562603430124</c:v>
                </c:pt>
                <c:pt idx="61">
                  <c:v>7.9696782471158043</c:v>
                </c:pt>
                <c:pt idx="62">
                  <c:v>6.7357718114631515</c:v>
                </c:pt>
                <c:pt idx="63">
                  <c:v>5.6556768557417119</c:v>
                </c:pt>
                <c:pt idx="64">
                  <c:v>4.7177231615221142</c:v>
                </c:pt>
                <c:pt idx="65">
                  <c:v>3.9095877163830934</c:v>
                </c:pt>
                <c:pt idx="66">
                  <c:v>3.2186971394183641</c:v>
                </c:pt>
                <c:pt idx="67">
                  <c:v>2.6325698931519605</c:v>
                </c:pt>
                <c:pt idx="68">
                  <c:v>2.1390963673788548</c:v>
                </c:pt>
                <c:pt idx="69">
                  <c:v>1.7267578293392905</c:v>
                </c:pt>
                <c:pt idx="70">
                  <c:v>1.3847875844943713</c:v>
                </c:pt>
                <c:pt idx="71">
                  <c:v>1.1032794581902508</c:v>
                </c:pt>
                <c:pt idx="72">
                  <c:v>0.87324990469168084</c:v>
                </c:pt>
                <c:pt idx="73">
                  <c:v>0.68666072122632704</c:v>
                </c:pt>
                <c:pt idx="74">
                  <c:v>0.53640955768352327</c:v>
                </c:pt>
                <c:pt idx="75">
                  <c:v>0.41629524783223454</c:v>
                </c:pt>
                <c:pt idx="76">
                  <c:v>0.32096453141176501</c:v>
                </c:pt>
                <c:pt idx="77">
                  <c:v>0.24584607328366054</c:v>
                </c:pt>
                <c:pt idx="78">
                  <c:v>0.1870768949237975</c:v>
                </c:pt>
                <c:pt idx="79">
                  <c:v>0.14142548395249327</c:v>
                </c:pt>
                <c:pt idx="80">
                  <c:v>0.10621499619128323</c:v>
                </c:pt>
                <c:pt idx="81">
                  <c:v>7.9249156033927542E-2</c:v>
                </c:pt>
                <c:pt idx="82">
                  <c:v>5.8742726159951568E-2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69392"/>
        <c:axId val="641468216"/>
      </c:scatterChart>
      <c:valAx>
        <c:axId val="64146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68216"/>
        <c:crosses val="autoZero"/>
        <c:crossBetween val="midCat"/>
      </c:valAx>
      <c:valAx>
        <c:axId val="64146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6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54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</c:strCache>
            </c:strRef>
          </c:xVal>
          <c:yVal>
            <c:numRef>
              <c:f>Cauchy!$D$2:$D$199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62.909050142857268</c:v>
                </c:pt>
                <c:pt idx="3">
                  <c:v>125.48240628571375</c:v>
                </c:pt>
                <c:pt idx="4">
                  <c:v>185.95954014285689</c:v>
                </c:pt>
                <c:pt idx="5">
                  <c:v>247.04092300000002</c:v>
                </c:pt>
                <c:pt idx="6">
                  <c:v>309.06970899999942</c:v>
                </c:pt>
                <c:pt idx="7">
                  <c:v>371.01643628571401</c:v>
                </c:pt>
                <c:pt idx="8">
                  <c:v>433.5823325714282</c:v>
                </c:pt>
                <c:pt idx="9">
                  <c:v>497.08071214285701</c:v>
                </c:pt>
                <c:pt idx="10">
                  <c:v>561.10128228571421</c:v>
                </c:pt>
                <c:pt idx="11">
                  <c:v>624.79361828571427</c:v>
                </c:pt>
                <c:pt idx="12">
                  <c:v>688.3591367142858</c:v>
                </c:pt>
                <c:pt idx="13">
                  <c:v>752.71540071428581</c:v>
                </c:pt>
                <c:pt idx="14">
                  <c:v>817.88479028571464</c:v>
                </c:pt>
                <c:pt idx="15">
                  <c:v>883.33019485714249</c:v>
                </c:pt>
                <c:pt idx="16">
                  <c:v>948.61148228571437</c:v>
                </c:pt>
                <c:pt idx="17">
                  <c:v>1013.4600975714279</c:v>
                </c:pt>
                <c:pt idx="18">
                  <c:v>1077.9655589999998</c:v>
                </c:pt>
                <c:pt idx="19">
                  <c:v>1140.9715872857141</c:v>
                </c:pt>
                <c:pt idx="20">
                  <c:v>1203.9328565714281</c:v>
                </c:pt>
                <c:pt idx="21">
                  <c:v>1266.0884601428575</c:v>
                </c:pt>
                <c:pt idx="22">
                  <c:v>1328.0724868571424</c:v>
                </c:pt>
                <c:pt idx="23">
                  <c:v>1389.0195921428567</c:v>
                </c:pt>
                <c:pt idx="24">
                  <c:v>1449.0267542857141</c:v>
                </c:pt>
                <c:pt idx="25">
                  <c:v>1509.7202241428572</c:v>
                </c:pt>
                <c:pt idx="26">
                  <c:v>1570.7568478571434</c:v>
                </c:pt>
                <c:pt idx="27">
                  <c:v>1630.6521120000002</c:v>
                </c:pt>
                <c:pt idx="28">
                  <c:v>1691.7260351428572</c:v>
                </c:pt>
                <c:pt idx="29">
                  <c:v>1752.2479280000011</c:v>
                </c:pt>
                <c:pt idx="30">
                  <c:v>1814.0827574285709</c:v>
                </c:pt>
                <c:pt idx="31">
                  <c:v>1875.8504479999997</c:v>
                </c:pt>
                <c:pt idx="32">
                  <c:v>1937.0959479999997</c:v>
                </c:pt>
                <c:pt idx="33">
                  <c:v>1998.2892289999995</c:v>
                </c:pt>
                <c:pt idx="34">
                  <c:v>2059.7958242857135</c:v>
                </c:pt>
                <c:pt idx="35">
                  <c:v>2120.2654981428573</c:v>
                </c:pt>
                <c:pt idx="36">
                  <c:v>2180.8918292857138</c:v>
                </c:pt>
                <c:pt idx="37">
                  <c:v>2240.8020132857141</c:v>
                </c:pt>
                <c:pt idx="38">
                  <c:v>2302.1892507142843</c:v>
                </c:pt>
                <c:pt idx="39">
                  <c:v>2364.5313509999992</c:v>
                </c:pt>
                <c:pt idx="40">
                  <c:v>2427.4926201428575</c:v>
                </c:pt>
                <c:pt idx="41">
                  <c:v>2490.252473</c:v>
                </c:pt>
                <c:pt idx="42">
                  <c:v>2553.1242237142856</c:v>
                </c:pt>
                <c:pt idx="43">
                  <c:v>2616.3838875714287</c:v>
                </c:pt>
                <c:pt idx="44">
                  <c:v>2679.9568657142868</c:v>
                </c:pt>
                <c:pt idx="45">
                  <c:v>2743.2239894285717</c:v>
                </c:pt>
                <c:pt idx="46">
                  <c:v>2805.0662787142851</c:v>
                </c:pt>
                <c:pt idx="47">
                  <c:v>2866.7220712857147</c:v>
                </c:pt>
                <c:pt idx="48">
                  <c:v>2931.6751245714281</c:v>
                </c:pt>
                <c:pt idx="49">
                  <c:v>2998.8586779999991</c:v>
                </c:pt>
                <c:pt idx="50">
                  <c:v>3067.0567729999989</c:v>
                </c:pt>
                <c:pt idx="51">
                  <c:v>3135.4189851428569</c:v>
                </c:pt>
                <c:pt idx="52">
                  <c:v>3204.6913009999994</c:v>
                </c:pt>
                <c:pt idx="53">
                  <c:v>3274.8289612857138</c:v>
                </c:pt>
                <c:pt idx="54">
                  <c:v>3344.5787084285707</c:v>
                </c:pt>
                <c:pt idx="55">
                  <c:v>3414.7312884285707</c:v>
                </c:pt>
                <c:pt idx="56">
                  <c:v>3484.5854737142859</c:v>
                </c:pt>
                <c:pt idx="57">
                  <c:v>3555.2005654285717</c:v>
                </c:pt>
                <c:pt idx="58">
                  <c:v>3627.449367857143</c:v>
                </c:pt>
                <c:pt idx="59">
                  <c:v>3701.2423624285716</c:v>
                </c:pt>
                <c:pt idx="60">
                  <c:v>3778.4892749999995</c:v>
                </c:pt>
                <c:pt idx="61">
                  <c:v>3858.8021925714279</c:v>
                </c:pt>
                <c:pt idx="62">
                  <c:v>3942.031917714286</c:v>
                </c:pt>
                <c:pt idx="63">
                  <c:v>4028.5962029999996</c:v>
                </c:pt>
                <c:pt idx="64">
                  <c:v>4120.4868325714287</c:v>
                </c:pt>
                <c:pt idx="65">
                  <c:v>4216.1969134285719</c:v>
                </c:pt>
                <c:pt idx="66">
                  <c:v>4314.8685611428573</c:v>
                </c:pt>
                <c:pt idx="67">
                  <c:v>4415.9273659999999</c:v>
                </c:pt>
                <c:pt idx="68">
                  <c:v>4521.8425437142851</c:v>
                </c:pt>
                <c:pt idx="69">
                  <c:v>4633.725614142857</c:v>
                </c:pt>
                <c:pt idx="70">
                  <c:v>4753.3967847142849</c:v>
                </c:pt>
                <c:pt idx="71">
                  <c:v>4879.3566224285696</c:v>
                </c:pt>
                <c:pt idx="72">
                  <c:v>5016.1556454285692</c:v>
                </c:pt>
                <c:pt idx="73">
                  <c:v>5160.7502284285711</c:v>
                </c:pt>
                <c:pt idx="74">
                  <c:v>5308.9106272857152</c:v>
                </c:pt>
                <c:pt idx="75">
                  <c:v>5464.4413737142859</c:v>
                </c:pt>
                <c:pt idx="76">
                  <c:v>5627.8646585714287</c:v>
                </c:pt>
                <c:pt idx="77">
                  <c:v>5797.8750049999999</c:v>
                </c:pt>
                <c:pt idx="78">
                  <c:v>5974.1516388571436</c:v>
                </c:pt>
                <c:pt idx="79">
                  <c:v>6153.6733144285718</c:v>
                </c:pt>
                <c:pt idx="80">
                  <c:v>6340.9532507142867</c:v>
                </c:pt>
                <c:pt idx="81">
                  <c:v>6531.194753857144</c:v>
                </c:pt>
                <c:pt idx="82">
                  <c:v>6723.6070780000009</c:v>
                </c:pt>
                <c:pt idx="83">
                  <c:v>6922.2260105714286</c:v>
                </c:pt>
                <c:pt idx="84">
                  <c:v>7127.4767641428571</c:v>
                </c:pt>
                <c:pt idx="85">
                  <c:v>7340.2023034285703</c:v>
                </c:pt>
                <c:pt idx="86">
                  <c:v>7558.9628742857149</c:v>
                </c:pt>
                <c:pt idx="87">
                  <c:v>7777.2385538571434</c:v>
                </c:pt>
                <c:pt idx="88">
                  <c:v>7998.3340627142879</c:v>
                </c:pt>
                <c:pt idx="89">
                  <c:v>8229.3064342857142</c:v>
                </c:pt>
                <c:pt idx="90">
                  <c:v>8463.9714395714291</c:v>
                </c:pt>
                <c:pt idx="91">
                  <c:v>8710.4155731428582</c:v>
                </c:pt>
                <c:pt idx="92">
                  <c:v>8968.1837834285725</c:v>
                </c:pt>
                <c:pt idx="93">
                  <c:v>9233.352180857144</c:v>
                </c:pt>
                <c:pt idx="94">
                  <c:v>9509.4791212857144</c:v>
                </c:pt>
                <c:pt idx="95">
                  <c:v>9794.5355214285719</c:v>
                </c:pt>
                <c:pt idx="96">
                  <c:v>10102.038658428573</c:v>
                </c:pt>
                <c:pt idx="97">
                  <c:v>10434.219032142855</c:v>
                </c:pt>
                <c:pt idx="98">
                  <c:v>10790.517152714287</c:v>
                </c:pt>
                <c:pt idx="99">
                  <c:v>11174.521215571429</c:v>
                </c:pt>
                <c:pt idx="100">
                  <c:v>11589.737357857142</c:v>
                </c:pt>
                <c:pt idx="101">
                  <c:v>12015.606189</c:v>
                </c:pt>
                <c:pt idx="102">
                  <c:v>12435.49966742857</c:v>
                </c:pt>
                <c:pt idx="103">
                  <c:v>12852.192863142858</c:v>
                </c:pt>
                <c:pt idx="104">
                  <c:v>13277.449985142857</c:v>
                </c:pt>
                <c:pt idx="105">
                  <c:v>13705.899929857142</c:v>
                </c:pt>
                <c:pt idx="106">
                  <c:v>14128.598317857141</c:v>
                </c:pt>
                <c:pt idx="107">
                  <c:v>14547.738349714287</c:v>
                </c:pt>
                <c:pt idx="108">
                  <c:v>14969.444575428573</c:v>
                </c:pt>
                <c:pt idx="109">
                  <c:v>15403.765434571429</c:v>
                </c:pt>
                <c:pt idx="110">
                  <c:v>15845.232845428571</c:v>
                </c:pt>
                <c:pt idx="111">
                  <c:v>16290.206393285716</c:v>
                </c:pt>
                <c:pt idx="112">
                  <c:v>16734.926305714285</c:v>
                </c:pt>
                <c:pt idx="113">
                  <c:v>17178.027427142853</c:v>
                </c:pt>
                <c:pt idx="114">
                  <c:v>17622.807018571424</c:v>
                </c:pt>
                <c:pt idx="115">
                  <c:v>18058.194638571425</c:v>
                </c:pt>
                <c:pt idx="116">
                  <c:v>18488.181315714282</c:v>
                </c:pt>
                <c:pt idx="117">
                  <c:v>18914.370921000002</c:v>
                </c:pt>
                <c:pt idx="118">
                  <c:v>19336.606797285716</c:v>
                </c:pt>
                <c:pt idx="119">
                  <c:v>19750.614441285714</c:v>
                </c:pt>
                <c:pt idx="120">
                  <c:v>20158.855609000002</c:v>
                </c:pt>
                <c:pt idx="121">
                  <c:v>20555.526524428577</c:v>
                </c:pt>
                <c:pt idx="122">
                  <c:v>20950.086297857142</c:v>
                </c:pt>
                <c:pt idx="123">
                  <c:v>21341.80386214286</c:v>
                </c:pt>
                <c:pt idx="124">
                  <c:v>21707.553633</c:v>
                </c:pt>
                <c:pt idx="125">
                  <c:v>22037.32447</c:v>
                </c:pt>
                <c:pt idx="126">
                  <c:v>22357.069247142856</c:v>
                </c:pt>
                <c:pt idx="127">
                  <c:v>22673.554062714284</c:v>
                </c:pt>
                <c:pt idx="128">
                  <c:v>22989.576366714286</c:v>
                </c:pt>
                <c:pt idx="129">
                  <c:v>23303.18913385714</c:v>
                </c:pt>
                <c:pt idx="130">
                  <c:v>23615.563563428572</c:v>
                </c:pt>
                <c:pt idx="131">
                  <c:v>23951.563388571427</c:v>
                </c:pt>
                <c:pt idx="132">
                  <c:v>24305.832425571429</c:v>
                </c:pt>
                <c:pt idx="133">
                  <c:v>24655.670302142858</c:v>
                </c:pt>
                <c:pt idx="134">
                  <c:v>24993.557473428569</c:v>
                </c:pt>
                <c:pt idx="135">
                  <c:v>25318.471937571427</c:v>
                </c:pt>
                <c:pt idx="136">
                  <c:v>25637.448348571426</c:v>
                </c:pt>
                <c:pt idx="137">
                  <c:v>25953.381134142855</c:v>
                </c:pt>
                <c:pt idx="138">
                  <c:v>26259.854809571429</c:v>
                </c:pt>
                <c:pt idx="139">
                  <c:v>26556.078629142852</c:v>
                </c:pt>
                <c:pt idx="140">
                  <c:v>26842.082432285719</c:v>
                </c:pt>
                <c:pt idx="141">
                  <c:v>27119.731185428573</c:v>
                </c:pt>
                <c:pt idx="142">
                  <c:v>27388.614596142859</c:v>
                </c:pt>
                <c:pt idx="143">
                  <c:v>27649.404052142858</c:v>
                </c:pt>
                <c:pt idx="144">
                  <c:v>27904.501630285718</c:v>
                </c:pt>
                <c:pt idx="145">
                  <c:v>28150.930844142866</c:v>
                </c:pt>
                <c:pt idx="146">
                  <c:v>28393.391409285719</c:v>
                </c:pt>
                <c:pt idx="147">
                  <c:v>28625.505140285717</c:v>
                </c:pt>
                <c:pt idx="148">
                  <c:v>28846.220196142858</c:v>
                </c:pt>
                <c:pt idx="149">
                  <c:v>29038.804097142853</c:v>
                </c:pt>
                <c:pt idx="150">
                  <c:v>29221.68271242857</c:v>
                </c:pt>
                <c:pt idx="151">
                  <c:v>29405.538570285709</c:v>
                </c:pt>
                <c:pt idx="152">
                  <c:v>29586.619358000004</c:v>
                </c:pt>
                <c:pt idx="153">
                  <c:v>29763.343583857139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54A-43DA-AA2E-9276F5B8C465}"/>
            </c:ext>
          </c:extLst>
        </c:ser>
        <c:ser>
          <c:idx val="1"/>
          <c:order val="1"/>
          <c:tx>
            <c:strRef>
              <c:f>Cauchy!$E$1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54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</c:strCache>
            </c:strRef>
          </c:xVal>
          <c:yVal>
            <c:numRef>
              <c:f>Cauchy!$E$2:$E$199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28.904922622525962</c:v>
                </c:pt>
                <c:pt idx="3">
                  <c:v>58.294870400997418</c:v>
                </c:pt>
                <c:pt idx="4">
                  <c:v>88.18185809866911</c:v>
                </c:pt>
                <c:pt idx="5">
                  <c:v>118.5782900863224</c:v>
                </c:pt>
                <c:pt idx="6">
                  <c:v>149.4969757901068</c:v>
                </c:pt>
                <c:pt idx="7">
                  <c:v>180.9511458542535</c:v>
                </c:pt>
                <c:pt idx="8">
                  <c:v>212.95446905585521</c:v>
                </c:pt>
                <c:pt idx="9">
                  <c:v>245.52107001100561</c:v>
                </c:pt>
                <c:pt idx="10">
                  <c:v>278.66554771381038</c:v>
                </c:pt>
                <c:pt idx="11">
                  <c:v>312.40299495213259</c:v>
                </c:pt>
                <c:pt idx="12">
                  <c:v>346.74901864641879</c:v>
                </c:pt>
                <c:pt idx="13">
                  <c:v>381.71976116058238</c:v>
                </c:pt>
                <c:pt idx="14">
                  <c:v>417.33192263669957</c:v>
                </c:pt>
                <c:pt idx="15">
                  <c:v>453.60278440821088</c:v>
                </c:pt>
                <c:pt idx="16">
                  <c:v>490.55023354942659</c:v>
                </c:pt>
                <c:pt idx="17">
                  <c:v>528.19278862241163</c:v>
                </c:pt>
                <c:pt idx="18">
                  <c:v>566.54962668578753</c:v>
                </c:pt>
                <c:pt idx="19">
                  <c:v>605.64061163363874</c:v>
                </c:pt>
                <c:pt idx="20">
                  <c:v>645.48632393656055</c:v>
                </c:pt>
                <c:pt idx="21">
                  <c:v>686.10809186093877</c:v>
                </c:pt>
                <c:pt idx="22">
                  <c:v>727.52802424682011</c:v>
                </c:pt>
                <c:pt idx="23">
                  <c:v>769.76904492921699</c:v>
                </c:pt>
                <c:pt idx="24">
                  <c:v>812.85492889240265</c:v>
                </c:pt>
                <c:pt idx="25">
                  <c:v>856.81034025169413</c:v>
                </c:pt>
                <c:pt idx="26">
                  <c:v>901.66087216239418</c:v>
                </c:pt>
                <c:pt idx="27">
                  <c:v>947.43308876097512</c:v>
                </c:pt>
                <c:pt idx="28">
                  <c:v>994.15456924923092</c:v>
                </c:pt>
                <c:pt idx="29">
                  <c:v>1041.8539542380011</c:v>
                </c:pt>
                <c:pt idx="30">
                  <c:v>1090.5609944731734</c:v>
                </c:pt>
                <c:pt idx="31">
                  <c:v>1140.3066020729882</c:v>
                </c:pt>
                <c:pt idx="32">
                  <c:v>1191.1229044121885</c:v>
                </c:pt>
                <c:pt idx="33">
                  <c:v>1243.0433007952558</c:v>
                </c:pt>
                <c:pt idx="34">
                  <c:v>1296.1025220678227</c:v>
                </c:pt>
                <c:pt idx="35">
                  <c:v>1350.3366933223199</c:v>
                </c:pt>
                <c:pt idx="36">
                  <c:v>1405.7833998609487</c:v>
                </c:pt>
                <c:pt idx="37">
                  <c:v>1462.4817565861197</c:v>
                </c:pt>
                <c:pt idx="38">
                  <c:v>1520.4724809954791</c:v>
                </c:pt>
                <c:pt idx="39">
                  <c:v>1579.7979699654868</c:v>
                </c:pt>
                <c:pt idx="40">
                  <c:v>1640.5023805140791</c:v>
                </c:pt>
                <c:pt idx="41">
                  <c:v>1702.6317147391412</c:v>
                </c:pt>
                <c:pt idx="42">
                  <c:v>1766.2339091351423</c:v>
                </c:pt>
                <c:pt idx="43">
                  <c:v>1831.3589284951781</c:v>
                </c:pt>
                <c:pt idx="44">
                  <c:v>1898.0588646095812</c:v>
                </c:pt>
                <c:pt idx="45">
                  <c:v>1966.3880399749198</c:v>
                </c:pt>
                <c:pt idx="46">
                  <c:v>2036.4031167282981</c:v>
                </c:pt>
                <c:pt idx="47">
                  <c:v>2108.1632110209812</c:v>
                </c:pt>
                <c:pt idx="48">
                  <c:v>2181.7300130420685</c:v>
                </c:pt>
                <c:pt idx="49">
                  <c:v>2257.1679128966575</c:v>
                </c:pt>
                <c:pt idx="50">
                  <c:v>2334.544132533043</c:v>
                </c:pt>
                <c:pt idx="51">
                  <c:v>2413.9288638992557</c:v>
                </c:pt>
                <c:pt idx="52">
                  <c:v>2495.395413489734</c:v>
                </c:pt>
                <c:pt idx="53">
                  <c:v>2579.0203534171515</c:v>
                </c:pt>
                <c:pt idx="54">
                  <c:v>2664.8836791111553</c:v>
                </c:pt>
                <c:pt idx="55">
                  <c:v>2753.0689737036214</c:v>
                </c:pt>
                <c:pt idx="56">
                  <c:v>2843.6635791073518</c:v>
                </c:pt>
                <c:pt idx="57">
                  <c:v>2936.75877373004</c:v>
                </c:pt>
                <c:pt idx="58">
                  <c:v>3032.4499566856121</c:v>
                </c:pt>
                <c:pt idx="59">
                  <c:v>3130.836838268182</c:v>
                </c:pt>
                <c:pt idx="60">
                  <c:v>3232.0236363369272</c:v>
                </c:pt>
                <c:pt idx="61">
                  <c:v>3336.1192781198347</c:v>
                </c:pt>
                <c:pt idx="62">
                  <c:v>3443.2376067766736</c:v>
                </c:pt>
                <c:pt idx="63">
                  <c:v>3553.4975918623559</c:v>
                </c:pt>
                <c:pt idx="64">
                  <c:v>3667.0235425961073</c:v>
                </c:pt>
                <c:pt idx="65">
                  <c:v>3783.9453225639995</c:v>
                </c:pt>
                <c:pt idx="66">
                  <c:v>3904.3985641561585</c:v>
                </c:pt>
                <c:pt idx="67">
                  <c:v>4028.5248806583777</c:v>
                </c:pt>
                <c:pt idx="68">
                  <c:v>4156.4720734732409</c:v>
                </c:pt>
                <c:pt idx="69">
                  <c:v>4288.3943314297794</c:v>
                </c:pt>
                <c:pt idx="70">
                  <c:v>4424.4524185440696</c:v>
                </c:pt>
                <c:pt idx="71">
                  <c:v>4564.8138459063239</c:v>
                </c:pt>
                <c:pt idx="72">
                  <c:v>4709.6530225828737</c:v>
                </c:pt>
                <c:pt idx="73">
                  <c:v>4859.1513795237124</c:v>
                </c:pt>
                <c:pt idx="74">
                  <c:v>5013.4974594479272</c:v>
                </c:pt>
                <c:pt idx="75">
                  <c:v>5172.8869645311288</c:v>
                </c:pt>
                <c:pt idx="76">
                  <c:v>5337.5227524330494</c:v>
                </c:pt>
                <c:pt idx="77">
                  <c:v>5507.6147697745137</c:v>
                </c:pt>
                <c:pt idx="78">
                  <c:v>5683.3799105994121</c:v>
                </c:pt>
                <c:pt idx="79">
                  <c:v>5865.0417856429312</c:v>
                </c:pt>
                <c:pt idx="80">
                  <c:v>6052.8303863834735</c:v>
                </c:pt>
                <c:pt idx="81">
                  <c:v>6246.9816259038507</c:v>
                </c:pt>
                <c:pt idx="82">
                  <c:v>6447.7367365621085</c:v>
                </c:pt>
                <c:pt idx="83">
                  <c:v>6655.3415024253572</c:v>
                </c:pt>
                <c:pt idx="84">
                  <c:v>6870.0453024241151</c:v>
                </c:pt>
                <c:pt idx="85">
                  <c:v>7092.0999383387771</c:v>
                </c:pt>
                <c:pt idx="86">
                  <c:v>7321.7582201640935</c:v>
                </c:pt>
                <c:pt idx="87">
                  <c:v>7559.2722802783373</c:v>
                </c:pt>
                <c:pt idx="88">
                  <c:v>7804.8915873787364</c:v>
                </c:pt>
                <c:pt idx="89">
                  <c:v>8058.8606315858369</c:v>
                </c:pt>
                <c:pt idx="90">
                  <c:v>8321.4162537648754</c:v>
                </c:pt>
                <c:pt idx="91">
                  <c:v>8592.7845953038068</c:v>
                </c:pt>
                <c:pt idx="92">
                  <c:v>8873.1776497038209</c:v>
                </c:pt>
                <c:pt idx="93">
                  <c:v>9162.789404779247</c:v>
                </c:pt>
                <c:pt idx="94">
                  <c:v>9461.7915744283346</c:v>
                </c:pt>
                <c:pt idx="95">
                  <c:v>9770.3289321860775</c:v>
                </c:pt>
                <c:pt idx="96">
                  <c:v>10088.514275381473</c:v>
                </c:pt>
                <c:pt idx="97">
                  <c:v>10416.423068823997</c:v>
                </c:pt>
                <c:pt idx="98">
                  <c:v>10754.087840446258</c:v>
                </c:pt>
                <c:pt idx="99">
                  <c:v>11101.492427836349</c:v>
                </c:pt>
                <c:pt idx="100">
                  <c:v>11458.566203321756</c:v>
                </c:pt>
                <c:pt idx="101">
                  <c:v>11825.178434972671</c:v>
                </c:pt>
                <c:pt idx="102">
                  <c:v>12201.13296982441</c:v>
                </c:pt>
                <c:pt idx="103">
                  <c:v>12586.163451515375</c:v>
                </c:pt>
                <c:pt idx="104">
                  <c:v>12979.929304694468</c:v>
                </c:pt>
                <c:pt idx="105">
                  <c:v>13382.012729973716</c:v>
                </c:pt>
                <c:pt idx="106">
                  <c:v>13791.916952847243</c:v>
                </c:pt>
                <c:pt idx="107">
                  <c:v>14209.065955121385</c:v>
                </c:pt>
                <c:pt idx="108">
                  <c:v>14632.805885965347</c:v>
                </c:pt>
                <c:pt idx="109">
                  <c:v>15062.408300804791</c:v>
                </c:pt>
                <c:pt idx="110">
                  <c:v>15497.075310590451</c:v>
                </c:pt>
                <c:pt idx="111">
                  <c:v>15935.946643943267</c:v>
                </c:pt>
                <c:pt idx="112">
                  <c:v>16378.108534653276</c:v>
                </c:pt>
                <c:pt idx="113">
                  <c:v>16822.604253025693</c:v>
                </c:pt>
                <c:pt idx="114">
                  <c:v>17268.446008860006</c:v>
                </c:pt>
                <c:pt idx="115">
                  <c:v>17714.627874111622</c:v>
                </c:pt>
                <c:pt idx="116">
                  <c:v>18160.139311766165</c:v>
                </c:pt>
                <c:pt idx="117">
                  <c:v>18603.978860014031</c:v>
                </c:pt>
                <c:pt idx="118">
                  <c:v>19045.167511119027</c:v>
                </c:pt>
                <c:pt idx="119">
                  <c:v>19482.761343392824</c:v>
                </c:pt>
                <c:pt idx="120">
                  <c:v>19915.863010532103</c:v>
                </c:pt>
                <c:pt idx="121">
                  <c:v>20343.631760786142</c:v>
                </c:pt>
                <c:pt idx="122">
                  <c:v>20765.291742587604</c:v>
                </c:pt>
                <c:pt idx="123">
                  <c:v>21180.138445900986</c:v>
                </c:pt>
                <c:pt idx="124">
                  <c:v>21587.543221982287</c:v>
                </c:pt>
                <c:pt idx="125">
                  <c:v>21986.955911586891</c:v>
                </c:pt>
                <c:pt idx="126">
                  <c:v>22377.905687389095</c:v>
                </c:pt>
                <c:pt idx="127">
                  <c:v>22760.000276747884</c:v>
                </c:pt>
                <c:pt idx="128">
                  <c:v>23132.923774119619</c:v>
                </c:pt>
                <c:pt idx="129">
                  <c:v>23496.433278272703</c:v>
                </c:pt>
                <c:pt idx="130">
                  <c:v>23850.354599316379</c:v>
                </c:pt>
                <c:pt idx="131">
                  <c:v>24194.577276732802</c:v>
                </c:pt>
                <c:pt idx="132">
                  <c:v>24529.049134982582</c:v>
                </c:pt>
                <c:pt idx="133">
                  <c:v>24853.770580898963</c:v>
                </c:pt>
                <c:pt idx="134">
                  <c:v>25168.788819917747</c:v>
                </c:pt>
                <c:pt idx="135">
                  <c:v>25474.192138780123</c:v>
                </c:pt>
                <c:pt idx="136">
                  <c:v>25770.104372791986</c:v>
                </c:pt>
                <c:pt idx="137">
                  <c:v>26056.679647608769</c:v>
                </c:pt>
                <c:pt idx="138">
                  <c:v>26334.097459925626</c:v>
                </c:pt>
                <c:pt idx="139">
                  <c:v>26602.558139036129</c:v>
                </c:pt>
                <c:pt idx="140">
                  <c:v>26862.278712264884</c:v>
                </c:pt>
                <c:pt idx="141">
                  <c:v>27113.489181790952</c:v>
                </c:pt>
                <c:pt idx="142">
                  <c:v>27356.429208174493</c:v>
                </c:pt>
                <c:pt idx="143">
                  <c:v>27591.345186668033</c:v>
                </c:pt>
                <c:pt idx="144">
                  <c:v>27818.487695757973</c:v>
                </c:pt>
                <c:pt idx="145">
                  <c:v>28038.109292938894</c:v>
                </c:pt>
                <c:pt idx="146">
                  <c:v>28250.46263007764</c:v>
                </c:pt>
                <c:pt idx="147">
                  <c:v>28455.798859508417</c:v>
                </c:pt>
                <c:pt idx="148">
                  <c:v>28654.36630188613</c:v>
                </c:pt>
                <c:pt idx="149">
                  <c:v>28846.409347529821</c:v>
                </c:pt>
                <c:pt idx="150">
                  <c:v>29032.167564274183</c:v>
                </c:pt>
                <c:pt idx="151">
                  <c:v>29211.874986520925</c:v>
                </c:pt>
                <c:pt idx="152">
                  <c:v>29385.759562089443</c:v>
                </c:pt>
                <c:pt idx="153">
                  <c:v>29554.042735488354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54A-43DA-AA2E-9276F5B8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70176"/>
        <c:axId val="641470568"/>
      </c:scatterChart>
      <c:valAx>
        <c:axId val="6414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70568"/>
        <c:crosses val="autoZero"/>
        <c:crossBetween val="midCat"/>
      </c:valAx>
      <c:valAx>
        <c:axId val="64147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7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4</xdr:row>
      <xdr:rowOff>163830</xdr:rowOff>
    </xdr:from>
    <xdr:to>
      <xdr:col>12</xdr:col>
      <xdr:colOff>426720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5B0EFD9-11C6-4727-B230-7BCA50E88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5</xdr:row>
      <xdr:rowOff>110490</xdr:rowOff>
    </xdr:from>
    <xdr:to>
      <xdr:col>23</xdr:col>
      <xdr:colOff>228600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EC13471-ECE4-420F-829B-21F34527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370217</xdr:colOff>
      <xdr:row>4</xdr:row>
      <xdr:rowOff>80513</xdr:rowOff>
    </xdr:from>
    <xdr:to>
      <xdr:col>17</xdr:col>
      <xdr:colOff>607444</xdr:colOff>
      <xdr:row>19</xdr:row>
      <xdr:rowOff>127959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53E8DF2-4C5D-49FE-AA7D-C1E54747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305519</xdr:colOff>
      <xdr:row>3</xdr:row>
      <xdr:rowOff>116456</xdr:rowOff>
    </xdr:from>
    <xdr:to>
      <xdr:col>10</xdr:col>
      <xdr:colOff>377406</xdr:colOff>
      <xdr:row>18</xdr:row>
      <xdr:rowOff>163902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5111B43-3434-4DBB-804C-98AC05173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7</xdr:row>
      <xdr:rowOff>109538</xdr:rowOff>
    </xdr:from>
    <xdr:to>
      <xdr:col>9</xdr:col>
      <xdr:colOff>47625</xdr:colOff>
      <xdr:row>22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12E2300-DD40-40E7-BA01-D034DF2E0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9</xdr:row>
      <xdr:rowOff>109538</xdr:rowOff>
    </xdr:from>
    <xdr:to>
      <xdr:col>16</xdr:col>
      <xdr:colOff>171450</xdr:colOff>
      <xdr:row>24</xdr:row>
      <xdr:rowOff>138113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84B27AA8-34EF-45E9-9D3F-054C8BDF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workbookViewId="0">
      <selection activeCell="J139" sqref="J5:J139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32" t="s">
        <v>471</v>
      </c>
      <c r="B1" s="32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33" t="s">
        <v>469</v>
      </c>
      <c r="G2" s="33"/>
      <c r="H2" s="33"/>
      <c r="I2" s="33"/>
      <c r="J2" s="33"/>
      <c r="K2" s="33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3">
      <c r="A4" s="9" t="s">
        <v>44</v>
      </c>
      <c r="B4" s="9"/>
      <c r="C4" s="10">
        <f>[1]Sheet1_Raw!N3</f>
        <v>0</v>
      </c>
      <c r="F4" t="s">
        <v>234</v>
      </c>
      <c r="G4">
        <v>142</v>
      </c>
      <c r="H4">
        <v>2657.2191939999998</v>
      </c>
      <c r="I4">
        <v>2462.8225454285716</v>
      </c>
      <c r="J4">
        <v>63.349182142857899</v>
      </c>
    </row>
    <row r="5" spans="1:12" ht="24" x14ac:dyDescent="0.3">
      <c r="A5" s="9" t="s">
        <v>45</v>
      </c>
      <c r="B5" s="9"/>
      <c r="C5" s="10">
        <f>[1]Sheet1_Raw!N4</f>
        <v>0</v>
      </c>
      <c r="F5" t="s">
        <v>235</v>
      </c>
      <c r="G5">
        <v>143</v>
      </c>
      <c r="H5">
        <v>2721.1875449999998</v>
      </c>
      <c r="I5">
        <v>2525.7315955714289</v>
      </c>
      <c r="J5">
        <v>62.909050142857268</v>
      </c>
    </row>
    <row r="6" spans="1:12" ht="24" x14ac:dyDescent="0.3">
      <c r="A6" s="9" t="s">
        <v>46</v>
      </c>
      <c r="B6" s="9"/>
      <c r="C6" s="10">
        <f>[1]Sheet1_Raw!N5</f>
        <v>0</v>
      </c>
      <c r="F6" t="s">
        <v>236</v>
      </c>
      <c r="G6">
        <v>144</v>
      </c>
      <c r="H6">
        <v>2777.3230370000001</v>
      </c>
      <c r="I6">
        <v>2588.3049517142854</v>
      </c>
      <c r="J6">
        <v>62.573356142856483</v>
      </c>
    </row>
    <row r="7" spans="1:12" ht="24" x14ac:dyDescent="0.3">
      <c r="A7" s="9" t="s">
        <v>47</v>
      </c>
      <c r="B7" s="9"/>
      <c r="C7" s="10">
        <f>[1]Sheet1_Raw!N6</f>
        <v>0</v>
      </c>
      <c r="F7" t="s">
        <v>237</v>
      </c>
      <c r="G7">
        <v>145</v>
      </c>
      <c r="H7">
        <v>2820.299325</v>
      </c>
      <c r="I7">
        <v>2648.7820855714285</v>
      </c>
      <c r="J7">
        <v>60.477133857143144</v>
      </c>
    </row>
    <row r="8" spans="1:12" ht="24" x14ac:dyDescent="0.3">
      <c r="A8" s="9" t="s">
        <v>48</v>
      </c>
      <c r="B8" s="9"/>
      <c r="C8" s="10">
        <f>[1]Sheet1_Raw!N7</f>
        <v>1.191E-2</v>
      </c>
      <c r="F8" t="s">
        <v>238</v>
      </c>
      <c r="G8">
        <v>146</v>
      </c>
      <c r="H8">
        <v>2884.6332090000001</v>
      </c>
      <c r="I8">
        <v>2709.8634684285717</v>
      </c>
      <c r="J8">
        <v>61.081382857143126</v>
      </c>
    </row>
    <row r="9" spans="1:12" ht="24" x14ac:dyDescent="0.3">
      <c r="A9" s="9" t="s">
        <v>49</v>
      </c>
      <c r="B9" s="9"/>
      <c r="C9" s="10">
        <f>[1]Sheet1_Raw!N8</f>
        <v>4.7638E-2</v>
      </c>
      <c r="F9" t="s">
        <v>239</v>
      </c>
      <c r="G9">
        <v>147</v>
      </c>
      <c r="H9">
        <v>2952.9879620000002</v>
      </c>
      <c r="I9">
        <v>2771.8922544285711</v>
      </c>
      <c r="J9">
        <v>62.0287859999994</v>
      </c>
    </row>
    <row r="10" spans="1:12" ht="24" x14ac:dyDescent="0.3">
      <c r="A10" s="9" t="s">
        <v>50</v>
      </c>
      <c r="B10" s="9"/>
      <c r="C10" s="10">
        <f>[1]Sheet1_Raw!N9</f>
        <v>4.7638E-2</v>
      </c>
      <c r="F10" t="s">
        <v>240</v>
      </c>
      <c r="G10">
        <v>148</v>
      </c>
      <c r="H10">
        <v>3023.2226000000001</v>
      </c>
      <c r="I10">
        <v>2833.8389817142856</v>
      </c>
      <c r="J10">
        <v>61.946727285714587</v>
      </c>
    </row>
    <row r="11" spans="1:12" ht="24" x14ac:dyDescent="0.3">
      <c r="A11" s="9" t="s">
        <v>51</v>
      </c>
      <c r="B11" s="9"/>
      <c r="C11" s="10">
        <f>[1]Sheet1_Raw!N10</f>
        <v>4.7638E-2</v>
      </c>
      <c r="F11" t="s">
        <v>241</v>
      </c>
      <c r="G11">
        <v>149</v>
      </c>
      <c r="H11">
        <v>3095.180468</v>
      </c>
      <c r="I11">
        <v>2896.4048779999998</v>
      </c>
      <c r="J11">
        <v>62.565896285714189</v>
      </c>
    </row>
    <row r="12" spans="1:12" ht="24" x14ac:dyDescent="0.3">
      <c r="A12" s="9" t="s">
        <v>52</v>
      </c>
      <c r="B12" s="9"/>
      <c r="C12" s="10">
        <f>[1]Sheet1_Raw!N11</f>
        <v>5.9547999999999997E-2</v>
      </c>
      <c r="F12" t="s">
        <v>242</v>
      </c>
      <c r="G12">
        <v>150</v>
      </c>
      <c r="H12">
        <v>3165.6762020000001</v>
      </c>
      <c r="I12">
        <v>2959.9032575714286</v>
      </c>
      <c r="J12">
        <v>63.498379571428814</v>
      </c>
    </row>
    <row r="13" spans="1:12" ht="24" x14ac:dyDescent="0.3">
      <c r="A13" s="9" t="s">
        <v>53</v>
      </c>
      <c r="B13" s="9"/>
      <c r="C13" s="10">
        <f>[1]Sheet1_Raw!N12</f>
        <v>9.5277000000000001E-2</v>
      </c>
      <c r="F13" t="s">
        <v>243</v>
      </c>
      <c r="G13">
        <v>151</v>
      </c>
      <c r="H13">
        <v>3225.467028</v>
      </c>
      <c r="I13">
        <v>3023.9238277142858</v>
      </c>
      <c r="J13">
        <v>64.020570142857196</v>
      </c>
    </row>
    <row r="14" spans="1:12" ht="24" x14ac:dyDescent="0.3">
      <c r="A14" s="9" t="s">
        <v>54</v>
      </c>
      <c r="B14" s="9"/>
      <c r="C14" s="10">
        <f>[1]Sheet1_Raw!N13</f>
        <v>0.11909599999999999</v>
      </c>
      <c r="F14" t="s">
        <v>244</v>
      </c>
      <c r="G14">
        <v>152</v>
      </c>
      <c r="H14">
        <v>3266.145677</v>
      </c>
      <c r="I14">
        <v>3087.6161637142859</v>
      </c>
      <c r="J14">
        <v>63.692336000000068</v>
      </c>
    </row>
    <row r="15" spans="1:12" ht="24" x14ac:dyDescent="0.3">
      <c r="A15" s="9" t="s">
        <v>55</v>
      </c>
      <c r="B15" s="9"/>
      <c r="C15" s="10">
        <f>[1]Sheet1_Raw!N14</f>
        <v>0.14291499999999999</v>
      </c>
      <c r="F15" t="s">
        <v>245</v>
      </c>
      <c r="G15">
        <v>153</v>
      </c>
      <c r="H15">
        <v>3329.5918379999998</v>
      </c>
      <c r="I15">
        <v>3151.1816821428574</v>
      </c>
      <c r="J15">
        <v>63.565518428571522</v>
      </c>
    </row>
    <row r="16" spans="1:12" ht="24" x14ac:dyDescent="0.3">
      <c r="A16" s="9" t="s">
        <v>56</v>
      </c>
      <c r="B16" s="9"/>
      <c r="C16" s="10">
        <f>[1]Sheet1_Raw!N15</f>
        <v>0.14291499999999999</v>
      </c>
      <c r="F16" t="s">
        <v>246</v>
      </c>
      <c r="G16">
        <v>154</v>
      </c>
      <c r="H16">
        <v>3403.4818100000002</v>
      </c>
      <c r="I16">
        <v>3215.5379461428574</v>
      </c>
      <c r="J16">
        <v>64.35626400000001</v>
      </c>
    </row>
    <row r="17" spans="1:10" ht="24" x14ac:dyDescent="0.3">
      <c r="A17" s="9" t="s">
        <v>57</v>
      </c>
      <c r="B17" s="9"/>
      <c r="C17" s="10">
        <f>[1]Sheet1_Raw!N16</f>
        <v>0.14291499999999999</v>
      </c>
      <c r="F17" t="s">
        <v>247</v>
      </c>
      <c r="G17">
        <v>155</v>
      </c>
      <c r="H17">
        <v>3479.4083270000001</v>
      </c>
      <c r="I17">
        <v>3280.7073357142863</v>
      </c>
      <c r="J17">
        <v>65.169389571428837</v>
      </c>
    </row>
    <row r="18" spans="1:10" ht="24" x14ac:dyDescent="0.3">
      <c r="A18" s="9" t="s">
        <v>58</v>
      </c>
      <c r="B18" s="9"/>
      <c r="C18" s="10">
        <f>[1]Sheet1_Raw!N17</f>
        <v>0.14291499999999999</v>
      </c>
      <c r="F18" t="s">
        <v>248</v>
      </c>
      <c r="G18">
        <v>156</v>
      </c>
      <c r="H18">
        <v>3553.2982999999999</v>
      </c>
      <c r="I18">
        <v>3346.1527402857141</v>
      </c>
      <c r="J18">
        <v>65.445404571427844</v>
      </c>
    </row>
    <row r="19" spans="1:10" ht="24" x14ac:dyDescent="0.3">
      <c r="A19" s="9" t="s">
        <v>59</v>
      </c>
      <c r="B19" s="9"/>
      <c r="C19" s="10">
        <f>[1]Sheet1_Raw!N18</f>
        <v>0.15482499999999999</v>
      </c>
      <c r="F19" t="s">
        <v>249</v>
      </c>
      <c r="G19">
        <v>157</v>
      </c>
      <c r="H19">
        <v>3622.6452140000001</v>
      </c>
      <c r="I19">
        <v>3411.434027714286</v>
      </c>
      <c r="J19">
        <v>65.281287428571886</v>
      </c>
    </row>
    <row r="20" spans="1:10" ht="24" x14ac:dyDescent="0.3">
      <c r="A20" s="9" t="s">
        <v>60</v>
      </c>
      <c r="B20" s="9"/>
      <c r="C20" s="10">
        <f>[1]Sheet1_Raw!N19</f>
        <v>0.15482499999999999</v>
      </c>
      <c r="F20" t="s">
        <v>250</v>
      </c>
      <c r="G20">
        <v>158</v>
      </c>
      <c r="H20">
        <v>3679.4073349999999</v>
      </c>
      <c r="I20">
        <v>3476.2826429999996</v>
      </c>
      <c r="J20">
        <v>64.848615285713549</v>
      </c>
    </row>
    <row r="21" spans="1:10" ht="24" x14ac:dyDescent="0.3">
      <c r="A21" s="9" t="s">
        <v>61</v>
      </c>
      <c r="B21" s="9"/>
      <c r="C21" s="10">
        <f>[1]Sheet1_Raw!N20</f>
        <v>0.16673399999999999</v>
      </c>
      <c r="F21" t="s">
        <v>251</v>
      </c>
      <c r="G21">
        <v>159</v>
      </c>
      <c r="H21">
        <v>3717.6839070000001</v>
      </c>
      <c r="I21">
        <v>3540.7881044285714</v>
      </c>
      <c r="J21">
        <v>64.505461428571834</v>
      </c>
    </row>
    <row r="22" spans="1:10" ht="24" x14ac:dyDescent="0.3">
      <c r="A22" s="9" t="s">
        <v>62</v>
      </c>
      <c r="B22" s="9"/>
      <c r="C22" s="10">
        <f>[1]Sheet1_Raw!N21</f>
        <v>0.16673399999999999</v>
      </c>
      <c r="F22" t="s">
        <v>252</v>
      </c>
      <c r="G22">
        <v>160</v>
      </c>
      <c r="H22">
        <v>3770.6340359999999</v>
      </c>
      <c r="I22">
        <v>3603.7941327142858</v>
      </c>
      <c r="J22">
        <v>63.006028285714365</v>
      </c>
    </row>
    <row r="23" spans="1:10" ht="24" x14ac:dyDescent="0.3">
      <c r="A23" s="9" t="s">
        <v>63</v>
      </c>
      <c r="B23" s="9"/>
      <c r="C23" s="10">
        <f>[1]Sheet1_Raw!N22</f>
        <v>0.190553</v>
      </c>
      <c r="F23" t="s">
        <v>253</v>
      </c>
      <c r="G23">
        <v>161</v>
      </c>
      <c r="H23">
        <v>3844.2106950000002</v>
      </c>
      <c r="I23">
        <v>3666.7554019999998</v>
      </c>
      <c r="J23">
        <v>62.961269285714025</v>
      </c>
    </row>
    <row r="24" spans="1:10" ht="24" x14ac:dyDescent="0.3">
      <c r="A24" s="9" t="s">
        <v>64</v>
      </c>
      <c r="B24" s="9"/>
      <c r="C24" s="10">
        <f>[1]Sheet1_Raw!N23</f>
        <v>0.190553</v>
      </c>
      <c r="F24" t="s">
        <v>254</v>
      </c>
      <c r="G24">
        <v>162</v>
      </c>
      <c r="H24">
        <v>3914.4975519999998</v>
      </c>
      <c r="I24">
        <v>3728.9110055714291</v>
      </c>
      <c r="J24">
        <v>62.15560357142931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255</v>
      </c>
      <c r="G25">
        <v>163</v>
      </c>
      <c r="H25">
        <v>3987.1864869999999</v>
      </c>
      <c r="I25">
        <v>3790.895032285714</v>
      </c>
      <c r="J25">
        <v>61.984026714284937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256</v>
      </c>
      <c r="G26">
        <v>164</v>
      </c>
      <c r="H26">
        <v>4049.2749509999999</v>
      </c>
      <c r="I26">
        <v>3851.8421375714283</v>
      </c>
      <c r="J26">
        <v>60.947105285714315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257</v>
      </c>
      <c r="G27">
        <v>165</v>
      </c>
      <c r="H27">
        <v>4099.4574700000003</v>
      </c>
      <c r="I27">
        <v>3911.8492997142857</v>
      </c>
      <c r="J27">
        <v>60.007162142857396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258</v>
      </c>
      <c r="G28">
        <v>166</v>
      </c>
      <c r="H28">
        <v>4142.5381960000004</v>
      </c>
      <c r="I28">
        <v>3972.5427695714288</v>
      </c>
      <c r="J28">
        <v>60.6934698571431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259</v>
      </c>
      <c r="G29">
        <v>167</v>
      </c>
      <c r="H29">
        <v>4197.890402</v>
      </c>
      <c r="I29">
        <v>4033.579393285715</v>
      </c>
      <c r="J29">
        <v>61.036623714286179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260</v>
      </c>
      <c r="G30">
        <v>168</v>
      </c>
      <c r="H30">
        <v>4263.4775440000003</v>
      </c>
      <c r="I30">
        <v>4093.4746574285718</v>
      </c>
      <c r="J30">
        <v>59.895264142856831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261</v>
      </c>
      <c r="G31">
        <v>169</v>
      </c>
      <c r="H31">
        <v>4342.0150139999996</v>
      </c>
      <c r="I31">
        <v>4154.5485805714288</v>
      </c>
      <c r="J31">
        <v>61.073923142856984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262</v>
      </c>
      <c r="G32">
        <v>170</v>
      </c>
      <c r="H32">
        <v>4410.8397370000002</v>
      </c>
      <c r="I32">
        <v>4215.0704734285728</v>
      </c>
      <c r="J32">
        <v>60.521892857143939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263</v>
      </c>
      <c r="G33">
        <v>171</v>
      </c>
      <c r="H33">
        <v>4482.1187570000002</v>
      </c>
      <c r="I33">
        <v>4276.9053028571425</v>
      </c>
      <c r="J33">
        <v>61.834829428569719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264</v>
      </c>
      <c r="G34">
        <v>172</v>
      </c>
      <c r="H34">
        <v>4531.8313040000003</v>
      </c>
      <c r="I34">
        <v>4338.6729934285713</v>
      </c>
      <c r="J34">
        <v>61.76769057142883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265</v>
      </c>
      <c r="G35">
        <v>173</v>
      </c>
      <c r="H35">
        <v>4571.2566960000004</v>
      </c>
      <c r="I35">
        <v>4399.9184934285713</v>
      </c>
      <c r="J35">
        <v>61.245499999999993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266</v>
      </c>
      <c r="G36">
        <v>174</v>
      </c>
      <c r="H36">
        <v>4626.2433689999998</v>
      </c>
      <c r="I36">
        <v>4461.1117744285712</v>
      </c>
      <c r="J36">
        <v>61.193280999999843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267</v>
      </c>
      <c r="G37">
        <v>175</v>
      </c>
      <c r="H37">
        <v>4694.0237109999998</v>
      </c>
      <c r="I37">
        <v>4522.6183697142851</v>
      </c>
      <c r="J37">
        <v>61.506595285713956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268</v>
      </c>
      <c r="G38">
        <v>176</v>
      </c>
      <c r="H38">
        <v>4765.3027309999998</v>
      </c>
      <c r="I38">
        <v>4583.0880435714289</v>
      </c>
      <c r="J38">
        <v>60.469673857143789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269</v>
      </c>
      <c r="G39">
        <v>177</v>
      </c>
      <c r="H39">
        <v>4835.2240549999997</v>
      </c>
      <c r="I39">
        <v>4643.7143747142854</v>
      </c>
      <c r="J39">
        <v>60.626331142856543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270</v>
      </c>
      <c r="G40">
        <v>178</v>
      </c>
      <c r="H40">
        <v>4901.4900449999996</v>
      </c>
      <c r="I40">
        <v>4703.6245587142857</v>
      </c>
      <c r="J40">
        <v>59.910184000000299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271</v>
      </c>
      <c r="G41">
        <v>179</v>
      </c>
      <c r="H41">
        <v>4961.5419659999998</v>
      </c>
      <c r="I41">
        <v>4765.0117961428559</v>
      </c>
      <c r="J41">
        <v>61.387237428570188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272</v>
      </c>
      <c r="G42">
        <v>180</v>
      </c>
      <c r="H42">
        <v>5007.651398</v>
      </c>
      <c r="I42">
        <v>4827.3538964285708</v>
      </c>
      <c r="J42">
        <v>62.342100285714878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273</v>
      </c>
      <c r="G43">
        <v>181</v>
      </c>
      <c r="H43">
        <v>5066.9722529999999</v>
      </c>
      <c r="I43">
        <v>4890.3151655714291</v>
      </c>
      <c r="J43">
        <v>62.961269142858328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274</v>
      </c>
      <c r="G44">
        <v>182</v>
      </c>
      <c r="H44">
        <v>5133.3426810000001</v>
      </c>
      <c r="I44">
        <v>4953.0750184285716</v>
      </c>
      <c r="J44">
        <v>62.759852857142505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275</v>
      </c>
      <c r="G45">
        <v>183</v>
      </c>
      <c r="H45">
        <v>5205.4049859999996</v>
      </c>
      <c r="I45">
        <v>5015.9467691428572</v>
      </c>
      <c r="J45">
        <v>62.871750714285554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276</v>
      </c>
      <c r="G46">
        <v>184</v>
      </c>
      <c r="H46">
        <v>5278.0417020000004</v>
      </c>
      <c r="I46">
        <v>5079.2064330000003</v>
      </c>
      <c r="J46">
        <v>63.259663857143096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277</v>
      </c>
      <c r="G47">
        <v>185</v>
      </c>
      <c r="H47">
        <v>5346.500892</v>
      </c>
      <c r="I47">
        <v>5142.7794111428584</v>
      </c>
      <c r="J47">
        <v>63.572978142858119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278</v>
      </c>
      <c r="G48">
        <v>186</v>
      </c>
      <c r="H48">
        <v>5404.4118319999998</v>
      </c>
      <c r="I48">
        <v>5206.0465348571433</v>
      </c>
      <c r="J48">
        <v>63.267123714284935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279</v>
      </c>
      <c r="G49">
        <v>187</v>
      </c>
      <c r="H49">
        <v>5440.547423</v>
      </c>
      <c r="I49">
        <v>5267.8888241428567</v>
      </c>
      <c r="J49">
        <v>61.842289285713377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280</v>
      </c>
      <c r="G50">
        <v>188</v>
      </c>
      <c r="H50">
        <v>5498.562801</v>
      </c>
      <c r="I50">
        <v>5329.5446167142863</v>
      </c>
      <c r="J50">
        <v>61.655792571429629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281</v>
      </c>
      <c r="G51">
        <v>189</v>
      </c>
      <c r="H51">
        <v>5588.0140540000002</v>
      </c>
      <c r="I51">
        <v>5394.4976699999997</v>
      </c>
      <c r="J51">
        <v>64.953053285713395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282</v>
      </c>
      <c r="G52">
        <v>190</v>
      </c>
      <c r="H52">
        <v>5675.6898600000004</v>
      </c>
      <c r="I52">
        <v>5461.6812234285708</v>
      </c>
      <c r="J52">
        <v>67.183553428571031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283</v>
      </c>
      <c r="G53">
        <v>191</v>
      </c>
      <c r="H53">
        <v>5755.4283670000004</v>
      </c>
      <c r="I53">
        <v>5529.8793184285705</v>
      </c>
      <c r="J53">
        <v>68.198094999999739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284</v>
      </c>
      <c r="G54">
        <v>192</v>
      </c>
      <c r="H54">
        <v>5825.0363770000004</v>
      </c>
      <c r="I54">
        <v>5598.2415305714285</v>
      </c>
      <c r="J54">
        <v>68.36221214285797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285</v>
      </c>
      <c r="G55">
        <v>193</v>
      </c>
      <c r="H55">
        <v>5889.3180430000002</v>
      </c>
      <c r="I55">
        <v>5667.513846428571</v>
      </c>
      <c r="J55">
        <v>69.27231585714253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286</v>
      </c>
      <c r="G56">
        <v>194</v>
      </c>
      <c r="H56">
        <v>5931.5110450000002</v>
      </c>
      <c r="I56">
        <v>5737.6515067142855</v>
      </c>
      <c r="J56">
        <v>70.137660285714446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287</v>
      </c>
      <c r="G57">
        <v>195</v>
      </c>
      <c r="H57">
        <v>5986.8110310000002</v>
      </c>
      <c r="I57">
        <v>5807.4012538571424</v>
      </c>
      <c r="J57">
        <v>69.749747142856904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288</v>
      </c>
      <c r="G58">
        <v>196</v>
      </c>
      <c r="H58">
        <v>6079.0821139999998</v>
      </c>
      <c r="I58">
        <v>5877.5538338571423</v>
      </c>
      <c r="J58">
        <v>70.152579999999944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289</v>
      </c>
      <c r="G59">
        <v>197</v>
      </c>
      <c r="H59">
        <v>6164.6691570000003</v>
      </c>
      <c r="I59">
        <v>5947.4080191428575</v>
      </c>
      <c r="J59">
        <v>69.854185285715175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290</v>
      </c>
      <c r="G60">
        <v>198</v>
      </c>
      <c r="H60">
        <v>6249.7340089999998</v>
      </c>
      <c r="I60">
        <v>6018.0231108571434</v>
      </c>
      <c r="J60">
        <v>70.615091714285882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291</v>
      </c>
      <c r="G61">
        <v>199</v>
      </c>
      <c r="H61">
        <v>6330.777994</v>
      </c>
      <c r="I61">
        <v>6090.2719132857146</v>
      </c>
      <c r="J61">
        <v>72.248802428571253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292</v>
      </c>
      <c r="G62">
        <v>200</v>
      </c>
      <c r="H62">
        <v>6405.8690049999996</v>
      </c>
      <c r="I62">
        <v>6164.0649078571432</v>
      </c>
      <c r="J62">
        <v>73.792994571428608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293</v>
      </c>
      <c r="G63">
        <v>201</v>
      </c>
      <c r="H63">
        <v>6472.2394329999997</v>
      </c>
      <c r="I63">
        <v>6241.3118204285711</v>
      </c>
      <c r="J63">
        <v>77.246912571427856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294</v>
      </c>
      <c r="G64">
        <v>202</v>
      </c>
      <c r="H64">
        <v>6549.0014540000002</v>
      </c>
      <c r="I64">
        <v>6321.6247379999995</v>
      </c>
      <c r="J64">
        <v>80.312917571428443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295</v>
      </c>
      <c r="G65">
        <v>203</v>
      </c>
      <c r="H65">
        <v>6661.6901900000003</v>
      </c>
      <c r="I65">
        <v>6404.8544631428576</v>
      </c>
      <c r="J65">
        <v>83.229725142858115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296</v>
      </c>
      <c r="G66">
        <v>204</v>
      </c>
      <c r="H66">
        <v>6770.619154</v>
      </c>
      <c r="I66">
        <v>6491.4187484285712</v>
      </c>
      <c r="J66">
        <v>86.564285285713595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297</v>
      </c>
      <c r="G67">
        <v>205</v>
      </c>
      <c r="H67">
        <v>6892.9684159999997</v>
      </c>
      <c r="I67">
        <v>6583.3093780000008</v>
      </c>
      <c r="J67">
        <v>91.890629571429599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298</v>
      </c>
      <c r="G68">
        <v>206</v>
      </c>
      <c r="H68">
        <v>7000.74856</v>
      </c>
      <c r="I68">
        <v>6679.0194588571439</v>
      </c>
      <c r="J68">
        <v>95.710080857143112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299</v>
      </c>
      <c r="G69">
        <v>207</v>
      </c>
      <c r="H69">
        <v>7096.5705390000003</v>
      </c>
      <c r="I69">
        <v>6777.6911065714294</v>
      </c>
      <c r="J69">
        <v>98.671647714285427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300</v>
      </c>
      <c r="G70">
        <v>208</v>
      </c>
      <c r="H70">
        <v>7179.6510669999998</v>
      </c>
      <c r="I70">
        <v>6878.749911428572</v>
      </c>
      <c r="J70">
        <v>101.0588048571426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301</v>
      </c>
      <c r="G71">
        <v>209</v>
      </c>
      <c r="H71">
        <v>7290.407698</v>
      </c>
      <c r="I71">
        <v>6984.6650891428571</v>
      </c>
      <c r="J71">
        <v>105.91517771428516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302</v>
      </c>
      <c r="G72">
        <v>210</v>
      </c>
      <c r="H72">
        <v>7444.8716830000003</v>
      </c>
      <c r="I72">
        <v>7096.5481595714291</v>
      </c>
      <c r="J72">
        <v>111.88307042857195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303</v>
      </c>
      <c r="G73">
        <v>211</v>
      </c>
      <c r="H73">
        <v>7608.3173479999996</v>
      </c>
      <c r="I73">
        <v>7216.2193301428561</v>
      </c>
      <c r="J73">
        <v>119.67117057142696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304</v>
      </c>
      <c r="G74">
        <v>212</v>
      </c>
      <c r="H74">
        <v>7774.6872800000001</v>
      </c>
      <c r="I74">
        <v>7342.1791678571417</v>
      </c>
      <c r="J74">
        <v>125.95983771428564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305</v>
      </c>
      <c r="G75">
        <v>213</v>
      </c>
      <c r="H75">
        <v>7958.3417209999998</v>
      </c>
      <c r="I75">
        <v>7478.9781908571413</v>
      </c>
      <c r="J75">
        <v>136.79902299999958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306</v>
      </c>
      <c r="G76">
        <v>214</v>
      </c>
      <c r="H76">
        <v>8108.7326199999998</v>
      </c>
      <c r="I76">
        <v>7623.5727738571431</v>
      </c>
      <c r="J76">
        <v>144.59458300000188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307</v>
      </c>
      <c r="G77">
        <v>215</v>
      </c>
      <c r="H77">
        <v>8216.7738590000008</v>
      </c>
      <c r="I77">
        <v>7771.7331727142864</v>
      </c>
      <c r="J77">
        <v>148.16039885714326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308</v>
      </c>
      <c r="G78">
        <v>216</v>
      </c>
      <c r="H78">
        <v>8379.1229230000008</v>
      </c>
      <c r="I78">
        <v>7927.263919142858</v>
      </c>
      <c r="J78">
        <v>155.53074642857155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309</v>
      </c>
      <c r="G79">
        <v>217</v>
      </c>
      <c r="H79">
        <v>8588.8346770000007</v>
      </c>
      <c r="I79">
        <v>8090.6872040000007</v>
      </c>
      <c r="J79">
        <v>163.42328485714279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310</v>
      </c>
      <c r="G80">
        <v>218</v>
      </c>
      <c r="H80">
        <v>8798.3897730000008</v>
      </c>
      <c r="I80">
        <v>8260.697550428571</v>
      </c>
      <c r="J80">
        <v>170.0103464285703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311</v>
      </c>
      <c r="G81">
        <v>219</v>
      </c>
      <c r="H81">
        <v>9008.6237170000004</v>
      </c>
      <c r="I81">
        <v>8436.9741842857147</v>
      </c>
      <c r="J81">
        <v>176.27663385714368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312</v>
      </c>
      <c r="G82">
        <v>220</v>
      </c>
      <c r="H82">
        <v>9214.9934499999999</v>
      </c>
      <c r="I82">
        <v>8616.4958598571429</v>
      </c>
      <c r="J82">
        <v>179.5216755714282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313</v>
      </c>
      <c r="G83">
        <v>221</v>
      </c>
      <c r="H83">
        <v>9419.6921739999998</v>
      </c>
      <c r="I83">
        <v>8803.7757961428579</v>
      </c>
      <c r="J83">
        <v>187.27993628571494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314</v>
      </c>
      <c r="G84">
        <v>222</v>
      </c>
      <c r="H84">
        <v>9548.4643809999998</v>
      </c>
      <c r="I84">
        <v>8994.0172992857151</v>
      </c>
      <c r="J84">
        <v>190.24150314285725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315</v>
      </c>
      <c r="G85">
        <v>223</v>
      </c>
      <c r="H85">
        <v>9726.0091919999995</v>
      </c>
      <c r="I85">
        <v>9186.4296234285721</v>
      </c>
      <c r="J85">
        <v>192.41232414285696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316</v>
      </c>
      <c r="G86">
        <v>224</v>
      </c>
      <c r="H86">
        <v>9979.1672049999997</v>
      </c>
      <c r="I86">
        <v>9385.0485559999997</v>
      </c>
      <c r="J86">
        <v>198.61893257142765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317</v>
      </c>
      <c r="G87">
        <v>225</v>
      </c>
      <c r="H87">
        <v>10235.145048</v>
      </c>
      <c r="I87">
        <v>9590.2993095714282</v>
      </c>
      <c r="J87">
        <v>205.2507535714285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318</v>
      </c>
      <c r="G88">
        <v>226</v>
      </c>
      <c r="H88">
        <v>10497.702492</v>
      </c>
      <c r="I88">
        <v>9803.0248488571415</v>
      </c>
      <c r="J88">
        <v>212.72553928571324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319</v>
      </c>
      <c r="G89">
        <v>227</v>
      </c>
      <c r="H89">
        <v>10746.317445999999</v>
      </c>
      <c r="I89">
        <v>10021.785419714286</v>
      </c>
      <c r="J89">
        <v>218.76057085714456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320</v>
      </c>
      <c r="G90">
        <v>228</v>
      </c>
      <c r="H90">
        <v>10947.621931</v>
      </c>
      <c r="I90">
        <v>10240.061099285715</v>
      </c>
      <c r="J90">
        <v>218.27567957142855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321</v>
      </c>
      <c r="G91">
        <v>229</v>
      </c>
      <c r="H91">
        <v>11096.132943000001</v>
      </c>
      <c r="I91">
        <v>10461.156608142859</v>
      </c>
      <c r="J91">
        <v>221.09550885714452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322</v>
      </c>
      <c r="G92">
        <v>230</v>
      </c>
      <c r="H92">
        <v>11342.815793</v>
      </c>
      <c r="I92">
        <v>10692.128979714285</v>
      </c>
      <c r="J92">
        <v>230.97237157142627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323</v>
      </c>
      <c r="G93">
        <v>231</v>
      </c>
      <c r="H93">
        <v>11621.822242</v>
      </c>
      <c r="I93">
        <v>10926.793985</v>
      </c>
      <c r="J93">
        <v>234.66500528571487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324</v>
      </c>
      <c r="G94">
        <v>232</v>
      </c>
      <c r="H94">
        <v>11960.253983000001</v>
      </c>
      <c r="I94">
        <v>11173.238118571429</v>
      </c>
      <c r="J94">
        <v>246.44413357142912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325</v>
      </c>
      <c r="G95">
        <v>233</v>
      </c>
      <c r="H95">
        <v>12302.079964</v>
      </c>
      <c r="I95">
        <v>11431.006328857144</v>
      </c>
      <c r="J95">
        <v>257.7682102857143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326</v>
      </c>
      <c r="G96">
        <v>234</v>
      </c>
      <c r="H96">
        <v>12602.496228</v>
      </c>
      <c r="I96">
        <v>11696.174726285715</v>
      </c>
      <c r="J96">
        <v>265.16839742857155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327</v>
      </c>
      <c r="G97">
        <v>235</v>
      </c>
      <c r="H97">
        <v>12880.510514</v>
      </c>
      <c r="I97">
        <v>11972.301666714286</v>
      </c>
      <c r="J97">
        <v>276.12694042857038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328</v>
      </c>
      <c r="G98">
        <v>236</v>
      </c>
      <c r="H98">
        <v>13091.527744000001</v>
      </c>
      <c r="I98">
        <v>12257.358066857143</v>
      </c>
      <c r="J98">
        <v>285.05640014285746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329</v>
      </c>
      <c r="G99">
        <v>237</v>
      </c>
      <c r="H99">
        <v>13495.337751999999</v>
      </c>
      <c r="I99">
        <v>12564.861203857145</v>
      </c>
      <c r="J99">
        <v>307.50313700000152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330</v>
      </c>
      <c r="G100">
        <v>238</v>
      </c>
      <c r="H100">
        <v>13947.084858</v>
      </c>
      <c r="I100">
        <v>12897.041577571426</v>
      </c>
      <c r="J100">
        <v>332.18037371428181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331</v>
      </c>
      <c r="G101">
        <v>239</v>
      </c>
      <c r="H101">
        <v>14454.340827</v>
      </c>
      <c r="I101">
        <v>13253.339698142858</v>
      </c>
      <c r="J101">
        <v>356.29812057143135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332</v>
      </c>
      <c r="G102">
        <v>240</v>
      </c>
      <c r="H102">
        <v>14990.108404000001</v>
      </c>
      <c r="I102">
        <v>13637.343761</v>
      </c>
      <c r="J102">
        <v>384.00406285714234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333</v>
      </c>
      <c r="G103">
        <v>241</v>
      </c>
      <c r="H103">
        <v>15509.009223999999</v>
      </c>
      <c r="I103">
        <v>14052.559903285714</v>
      </c>
      <c r="J103">
        <v>415.21614228571343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334</v>
      </c>
      <c r="G104">
        <v>242</v>
      </c>
      <c r="H104">
        <v>15861.592332</v>
      </c>
      <c r="I104">
        <v>14478.428734428571</v>
      </c>
      <c r="J104">
        <v>425.86883114285774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335</v>
      </c>
      <c r="G105">
        <v>243</v>
      </c>
      <c r="H105">
        <v>16030.782093</v>
      </c>
      <c r="I105">
        <v>14898.322212857141</v>
      </c>
      <c r="J105">
        <v>419.89347842857023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336</v>
      </c>
      <c r="G106">
        <v>244</v>
      </c>
      <c r="H106">
        <v>16412.190122</v>
      </c>
      <c r="I106">
        <v>15315.015408571429</v>
      </c>
      <c r="J106">
        <v>416.69319571428787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337</v>
      </c>
      <c r="G107">
        <v>245</v>
      </c>
      <c r="H107">
        <v>16923.884711999999</v>
      </c>
      <c r="I107">
        <v>15740.272530571428</v>
      </c>
      <c r="J107">
        <v>425.25712199999907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338</v>
      </c>
      <c r="G108">
        <v>246</v>
      </c>
      <c r="H108">
        <v>17453.490440000001</v>
      </c>
      <c r="I108">
        <v>16168.722475285713</v>
      </c>
      <c r="J108">
        <v>428.44994471428436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339</v>
      </c>
      <c r="G109">
        <v>247</v>
      </c>
      <c r="H109">
        <v>17948.99712</v>
      </c>
      <c r="I109">
        <v>16591.420863285712</v>
      </c>
      <c r="J109">
        <v>422.69838799999889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340</v>
      </c>
      <c r="G110">
        <v>248</v>
      </c>
      <c r="H110">
        <v>18442.989447</v>
      </c>
      <c r="I110">
        <v>17010.560895142858</v>
      </c>
      <c r="J110">
        <v>419.14003185714682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341</v>
      </c>
      <c r="G111">
        <v>249</v>
      </c>
      <c r="H111">
        <v>18813.535911999999</v>
      </c>
      <c r="I111">
        <v>17432.267120857145</v>
      </c>
      <c r="J111">
        <v>421.70622571428612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342</v>
      </c>
      <c r="G112">
        <v>250</v>
      </c>
      <c r="H112">
        <v>19071.028106999998</v>
      </c>
      <c r="I112">
        <v>17866.58798</v>
      </c>
      <c r="J112">
        <v>434.32085914285562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343</v>
      </c>
      <c r="G113">
        <v>251</v>
      </c>
      <c r="H113">
        <v>19502.461997999999</v>
      </c>
      <c r="I113">
        <v>18308.055390857142</v>
      </c>
      <c r="J113">
        <v>441.46741085714166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344</v>
      </c>
      <c r="G114">
        <v>252</v>
      </c>
      <c r="H114">
        <v>20038.699547</v>
      </c>
      <c r="I114">
        <v>18753.028938714288</v>
      </c>
      <c r="J114">
        <v>444.9735478571456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345</v>
      </c>
      <c r="G115">
        <v>253</v>
      </c>
      <c r="H115">
        <v>20566.529826999998</v>
      </c>
      <c r="I115">
        <v>19197.748851142856</v>
      </c>
      <c r="J115">
        <v>444.71991242856893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346</v>
      </c>
      <c r="G116">
        <v>254</v>
      </c>
      <c r="H116">
        <v>21050.704969999999</v>
      </c>
      <c r="I116">
        <v>19640.849972571425</v>
      </c>
      <c r="J116">
        <v>443.10112142856815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347</v>
      </c>
      <c r="G117">
        <v>255</v>
      </c>
      <c r="H117">
        <v>21556.446586999999</v>
      </c>
      <c r="I117">
        <v>20085.629563999995</v>
      </c>
      <c r="J117">
        <v>444.77959142857071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348</v>
      </c>
      <c r="G118">
        <v>256</v>
      </c>
      <c r="H118">
        <v>21861.249252000001</v>
      </c>
      <c r="I118">
        <v>20521.017183999997</v>
      </c>
      <c r="J118">
        <v>435.38762000000133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349</v>
      </c>
      <c r="G119">
        <v>257</v>
      </c>
      <c r="H119">
        <v>22080.934847</v>
      </c>
      <c r="I119">
        <v>20951.003861142854</v>
      </c>
      <c r="J119">
        <v>429.98667714285693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350</v>
      </c>
      <c r="G120">
        <v>258</v>
      </c>
      <c r="H120">
        <v>22485.789235</v>
      </c>
      <c r="I120">
        <v>21377.193466428573</v>
      </c>
      <c r="J120">
        <v>426.18960528571915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351</v>
      </c>
      <c r="G121">
        <v>259</v>
      </c>
      <c r="H121">
        <v>22994.350681</v>
      </c>
      <c r="I121">
        <v>21799.429342714287</v>
      </c>
      <c r="J121">
        <v>422.23587628571477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352</v>
      </c>
      <c r="G122">
        <v>260</v>
      </c>
      <c r="H122">
        <v>23464.583334999999</v>
      </c>
      <c r="I122">
        <v>22213.436986714285</v>
      </c>
      <c r="J122">
        <v>414.00764399999753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353</v>
      </c>
      <c r="G123">
        <v>261</v>
      </c>
      <c r="H123">
        <v>23908.393144000001</v>
      </c>
      <c r="I123">
        <v>22621.678154428573</v>
      </c>
      <c r="J123">
        <v>408.24116771428817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354</v>
      </c>
      <c r="G124">
        <v>262</v>
      </c>
      <c r="H124">
        <v>24333.142994999998</v>
      </c>
      <c r="I124">
        <v>23018.349069857148</v>
      </c>
      <c r="J124">
        <v>396.67091542857452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355</v>
      </c>
      <c r="G125">
        <v>263</v>
      </c>
      <c r="H125">
        <v>24623.167666000001</v>
      </c>
      <c r="I125">
        <v>23412.908843285713</v>
      </c>
      <c r="J125">
        <v>394.55977342856568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356</v>
      </c>
      <c r="G126">
        <v>264</v>
      </c>
      <c r="H126">
        <v>24822.957796999999</v>
      </c>
      <c r="I126">
        <v>23804.626407571432</v>
      </c>
      <c r="J126">
        <v>391.71756428571825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357</v>
      </c>
      <c r="G127">
        <v>265</v>
      </c>
      <c r="H127">
        <v>25046.037630999999</v>
      </c>
      <c r="I127">
        <v>24170.376178428571</v>
      </c>
      <c r="J127">
        <v>365.74977085713908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358</v>
      </c>
      <c r="G128">
        <v>266</v>
      </c>
      <c r="H128">
        <v>25302.74654</v>
      </c>
      <c r="I128">
        <v>24500.147015428571</v>
      </c>
      <c r="J128">
        <v>329.77083700000003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359</v>
      </c>
      <c r="G129">
        <v>267</v>
      </c>
      <c r="H129">
        <v>25702.796774999999</v>
      </c>
      <c r="I129">
        <v>24819.891792571427</v>
      </c>
      <c r="J129">
        <v>319.74477714285604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360</v>
      </c>
      <c r="G130">
        <v>268</v>
      </c>
      <c r="H130">
        <v>26123.786853000001</v>
      </c>
      <c r="I130">
        <v>25136.376608142855</v>
      </c>
      <c r="J130">
        <v>316.48481557142804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361</v>
      </c>
      <c r="G131">
        <v>269</v>
      </c>
      <c r="H131">
        <v>26545.299123000001</v>
      </c>
      <c r="I131">
        <v>25452.398912142857</v>
      </c>
      <c r="J131">
        <v>316.0223040000019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362</v>
      </c>
      <c r="G132">
        <v>270</v>
      </c>
      <c r="H132">
        <v>26818.457036</v>
      </c>
      <c r="I132">
        <v>25766.011679285712</v>
      </c>
      <c r="J132">
        <v>313.61276714285486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363</v>
      </c>
      <c r="G133">
        <v>271</v>
      </c>
      <c r="H133">
        <v>27009.578804000001</v>
      </c>
      <c r="I133">
        <v>26078.386108857143</v>
      </c>
      <c r="J133">
        <v>312.37442957143139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364</v>
      </c>
      <c r="G134">
        <v>272</v>
      </c>
      <c r="H134">
        <v>27398.036407</v>
      </c>
      <c r="I134">
        <v>26414.385933999998</v>
      </c>
      <c r="J134">
        <v>335.99982514285512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365</v>
      </c>
      <c r="G135">
        <v>273</v>
      </c>
      <c r="H135">
        <v>27782.629798999998</v>
      </c>
      <c r="I135">
        <v>26768.654971</v>
      </c>
      <c r="J135">
        <v>354.26903700000184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366</v>
      </c>
      <c r="G136">
        <v>274</v>
      </c>
      <c r="H136">
        <v>28151.661910999999</v>
      </c>
      <c r="I136">
        <v>27118.49284757143</v>
      </c>
      <c r="J136">
        <v>349.83787657142966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367</v>
      </c>
      <c r="G137">
        <v>275</v>
      </c>
      <c r="H137">
        <v>28488.997051999999</v>
      </c>
      <c r="I137">
        <v>27456.38001885714</v>
      </c>
      <c r="J137">
        <v>337.88717128571079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368</v>
      </c>
      <c r="G138">
        <v>276</v>
      </c>
      <c r="H138">
        <v>28819.700371999999</v>
      </c>
      <c r="I138">
        <v>27781.294482999998</v>
      </c>
      <c r="J138">
        <v>324.91446414285747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369</v>
      </c>
      <c r="G139">
        <v>277</v>
      </c>
      <c r="H139">
        <v>29051.291913000001</v>
      </c>
      <c r="I139">
        <v>28100.270893999997</v>
      </c>
      <c r="J139">
        <v>318.97641099999964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370</v>
      </c>
      <c r="G140">
        <v>278</v>
      </c>
      <c r="H140">
        <v>29221.108303000001</v>
      </c>
      <c r="I140">
        <v>28416.203679571427</v>
      </c>
      <c r="J140">
        <v>315.93278557142912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371</v>
      </c>
      <c r="G141">
        <v>279</v>
      </c>
      <c r="H141">
        <v>29543.352135000001</v>
      </c>
      <c r="I141">
        <v>28722.677355</v>
      </c>
      <c r="J141">
        <v>306.47367542857319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372</v>
      </c>
      <c r="G142">
        <v>280</v>
      </c>
      <c r="H142">
        <v>29856.196535999999</v>
      </c>
      <c r="I142">
        <v>29018.901174571423</v>
      </c>
      <c r="J142">
        <v>296.22381957142352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373</v>
      </c>
      <c r="G143">
        <v>281</v>
      </c>
      <c r="H143">
        <v>30153.688533</v>
      </c>
      <c r="I143">
        <v>29304.90497771429</v>
      </c>
      <c r="J143">
        <v>286.00380314286667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374</v>
      </c>
      <c r="G144">
        <v>282</v>
      </c>
      <c r="H144">
        <v>30432.538324000001</v>
      </c>
      <c r="I144">
        <v>29582.553730857144</v>
      </c>
      <c r="J144">
        <v>277.64875314285382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375</v>
      </c>
      <c r="G145">
        <v>283</v>
      </c>
      <c r="H145">
        <v>30701.884247000002</v>
      </c>
      <c r="I145">
        <v>29851.43714157143</v>
      </c>
      <c r="J145">
        <v>268.88341071428658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376</v>
      </c>
      <c r="G146">
        <v>284</v>
      </c>
      <c r="H146">
        <v>30876.818104999998</v>
      </c>
      <c r="I146">
        <v>30112.226597571429</v>
      </c>
      <c r="J146">
        <v>260.78945599999861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377</v>
      </c>
      <c r="G147">
        <v>285</v>
      </c>
      <c r="H147">
        <v>31006.79135</v>
      </c>
      <c r="I147">
        <v>30367.32417571429</v>
      </c>
      <c r="J147">
        <v>255.09757814286058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378</v>
      </c>
      <c r="G148">
        <v>286</v>
      </c>
      <c r="H148">
        <v>31268.356631999999</v>
      </c>
      <c r="I148">
        <v>30613.753389571437</v>
      </c>
      <c r="J148">
        <v>246.42921385714726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  <c r="F149" t="s">
        <v>379</v>
      </c>
      <c r="G149">
        <v>287</v>
      </c>
      <c r="H149">
        <v>31553.420492000001</v>
      </c>
      <c r="I149">
        <v>30856.213954714291</v>
      </c>
      <c r="J149">
        <v>242.46056514285374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  <c r="F150" t="s">
        <v>380</v>
      </c>
      <c r="G150">
        <v>288</v>
      </c>
      <c r="H150">
        <v>31778.484649999999</v>
      </c>
      <c r="I150">
        <v>31088.327685714288</v>
      </c>
      <c r="J150">
        <v>232.11373099999764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  <c r="F151" t="s">
        <v>381</v>
      </c>
      <c r="G151">
        <v>289</v>
      </c>
      <c r="H151">
        <v>31977.543715</v>
      </c>
      <c r="I151">
        <v>31309.042741571429</v>
      </c>
      <c r="J151">
        <v>220.71505585714112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  <c r="F152" t="s">
        <v>382</v>
      </c>
      <c r="G152">
        <v>290</v>
      </c>
      <c r="H152">
        <v>32049.971554</v>
      </c>
      <c r="I152">
        <v>31501.626642571424</v>
      </c>
      <c r="J152">
        <v>192.58390099999451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  <c r="F153" t="s">
        <v>383</v>
      </c>
      <c r="G153">
        <v>291</v>
      </c>
      <c r="H153">
        <v>32156.968411999998</v>
      </c>
      <c r="I153">
        <v>31684.505257857141</v>
      </c>
      <c r="J153">
        <v>182.87861528571739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  <c r="F154" t="s">
        <v>384</v>
      </c>
      <c r="G154">
        <v>292</v>
      </c>
      <c r="H154">
        <v>32293.782354999999</v>
      </c>
      <c r="I154">
        <v>31868.36111571428</v>
      </c>
      <c r="J154">
        <v>183.8558578571392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  <c r="F155" t="s">
        <v>385</v>
      </c>
      <c r="G155">
        <v>293</v>
      </c>
      <c r="H155">
        <v>32535.922146000001</v>
      </c>
      <c r="I155">
        <v>32049.441903428575</v>
      </c>
      <c r="J155">
        <v>181.08078771429427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  <c r="F156" t="s">
        <v>386</v>
      </c>
      <c r="G156">
        <v>294</v>
      </c>
      <c r="H156">
        <v>32790.490073000001</v>
      </c>
      <c r="I156">
        <v>32226.16612928571</v>
      </c>
      <c r="J156">
        <v>176.72422585713502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8"/>
  <sheetViews>
    <sheetView topLeftCell="C7" workbookViewId="0">
      <selection activeCell="C26" sqref="C26"/>
    </sheetView>
  </sheetViews>
  <sheetFormatPr defaultRowHeight="15" x14ac:dyDescent="0.25"/>
  <cols>
    <col min="8" max="8" width="12" bestFit="1" customWidth="1"/>
    <col min="17" max="17" width="12" bestFit="1" customWidth="1"/>
    <col min="25" max="25" width="16.42578125" bestFit="1" customWidth="1"/>
  </cols>
  <sheetData>
    <row r="1" spans="1:29" ht="23.45" x14ac:dyDescent="0.45">
      <c r="F1" s="34" t="s">
        <v>18</v>
      </c>
      <c r="G1" s="34"/>
      <c r="H1" s="34"/>
      <c r="I1" s="34"/>
      <c r="J1" s="34"/>
      <c r="K1" s="34"/>
      <c r="L1" s="34"/>
      <c r="M1" s="34"/>
      <c r="O1" s="35" t="s">
        <v>19</v>
      </c>
      <c r="P1" s="35"/>
      <c r="Q1" s="35"/>
      <c r="R1" s="35"/>
      <c r="S1" s="35"/>
      <c r="T1" s="35"/>
      <c r="U1" s="35"/>
      <c r="V1" s="35"/>
    </row>
    <row r="2" spans="1:29" x14ac:dyDescent="0.25">
      <c r="A2" t="s">
        <v>30</v>
      </c>
      <c r="B2" t="s">
        <v>9</v>
      </c>
      <c r="C2" s="26" t="s">
        <v>467</v>
      </c>
      <c r="D2" t="s">
        <v>470</v>
      </c>
      <c r="E2" t="s">
        <v>468</v>
      </c>
      <c r="F2" t="s">
        <v>462</v>
      </c>
      <c r="G2" t="s">
        <v>20</v>
      </c>
      <c r="H2" t="s">
        <v>8</v>
      </c>
      <c r="I2" t="s">
        <v>464</v>
      </c>
      <c r="J2" t="s">
        <v>465</v>
      </c>
      <c r="L2" t="s">
        <v>466</v>
      </c>
      <c r="M2" t="s">
        <v>3</v>
      </c>
      <c r="O2" t="s">
        <v>0</v>
      </c>
      <c r="P2" t="s">
        <v>21</v>
      </c>
      <c r="Q2" t="s">
        <v>8</v>
      </c>
      <c r="R2" t="s">
        <v>464</v>
      </c>
      <c r="S2" t="s">
        <v>465</v>
      </c>
      <c r="U2" t="s">
        <v>4</v>
      </c>
      <c r="V2" t="s">
        <v>3</v>
      </c>
      <c r="Y2" t="s">
        <v>7</v>
      </c>
      <c r="AA2" t="s">
        <v>10</v>
      </c>
      <c r="AB2" t="s">
        <v>29</v>
      </c>
      <c r="AC2" t="s">
        <v>1</v>
      </c>
    </row>
    <row r="3" spans="1:29" ht="14.45" x14ac:dyDescent="0.3">
      <c r="A3">
        <f>Input!G4</f>
        <v>142</v>
      </c>
      <c r="B3">
        <f>A3-$A$3</f>
        <v>0</v>
      </c>
      <c r="C3">
        <f t="shared" ref="C3:C34" si="0">(B3-$AB$3)/$AC$3</f>
        <v>-3.5658390794389754</v>
      </c>
      <c r="D3">
        <f>EXP(-C3)</f>
        <v>35.369118456943241</v>
      </c>
      <c r="E3">
        <f>EXP(C3)</f>
        <v>2.8273252024003784E-2</v>
      </c>
      <c r="F3">
        <f>Input!I4</f>
        <v>2462.8225454285716</v>
      </c>
      <c r="G3">
        <f>F3-$F$3</f>
        <v>0</v>
      </c>
      <c r="H3">
        <f>Q3</f>
        <v>2.2552470740659508E-11</v>
      </c>
      <c r="I3">
        <f>(G3-H3)^2</f>
        <v>5.0861393650830324E-22</v>
      </c>
      <c r="J3">
        <f>(H3-$K$4)^2</f>
        <v>85367842.450129107</v>
      </c>
      <c r="K3" t="s">
        <v>11</v>
      </c>
      <c r="L3">
        <f>SUM(I3:I167)</f>
        <v>1162183612.030113</v>
      </c>
      <c r="M3">
        <f>1-(L3/L5)</f>
        <v>0.93864612449060225</v>
      </c>
      <c r="O3">
        <f>Input!J4</f>
        <v>63.349182142857899</v>
      </c>
      <c r="P3">
        <f>O3-$O$3</f>
        <v>0</v>
      </c>
      <c r="Q3">
        <f>$AA$3*(EXP(1-C3-D3))</f>
        <v>2.2552470740659508E-11</v>
      </c>
      <c r="R3">
        <f>(O3-Q3)^2</f>
        <v>4013.1188781661285</v>
      </c>
      <c r="S3">
        <f>(Q3-$T$4)^2</f>
        <v>17308.033597419322</v>
      </c>
      <c r="T3" t="s">
        <v>11</v>
      </c>
      <c r="U3">
        <f>SUM(R3:R167)</f>
        <v>1363452.7766249685</v>
      </c>
      <c r="V3">
        <f>1-(U3/U5)</f>
        <v>0.82927468737881682</v>
      </c>
      <c r="Y3">
        <f>COUNT(B3:B500)</f>
        <v>146</v>
      </c>
      <c r="AA3">
        <v>538.13146483238779</v>
      </c>
      <c r="AB3">
        <v>104.03771432560983</v>
      </c>
      <c r="AC3">
        <v>29.176222484492598</v>
      </c>
    </row>
    <row r="4" spans="1:29" ht="14.45" x14ac:dyDescent="0.3">
      <c r="A4">
        <f>Input!G5</f>
        <v>143</v>
      </c>
      <c r="B4">
        <f t="shared" ref="B4:B67" si="1">A4-$A$3</f>
        <v>1</v>
      </c>
      <c r="C4">
        <f t="shared" si="0"/>
        <v>-3.5315645944355962</v>
      </c>
      <c r="D4">
        <f t="shared" ref="D4:D67" si="2">EXP(-C4)</f>
        <v>34.177399573377528</v>
      </c>
      <c r="E4">
        <f t="shared" ref="E4:E67" si="3">EXP(C4)</f>
        <v>2.9259101408608913E-2</v>
      </c>
      <c r="F4">
        <f>Input!I5</f>
        <v>2525.7315955714289</v>
      </c>
      <c r="G4">
        <f>F4-$F$3</f>
        <v>62.909050142857268</v>
      </c>
      <c r="H4">
        <f>H3+Q4</f>
        <v>9.43097301330449E-11</v>
      </c>
      <c r="I4">
        <f t="shared" ref="I4:I67" si="4">(G4-H4)^2</f>
        <v>3957.5485898646639</v>
      </c>
      <c r="J4">
        <f t="shared" ref="J4:J67" si="5">(H4-$K$4)^2</f>
        <v>85367842.450127766</v>
      </c>
      <c r="K4">
        <f>AVERAGE(G3:G167)</f>
        <v>9239.471978967711</v>
      </c>
      <c r="L4" t="s">
        <v>5</v>
      </c>
      <c r="M4" t="s">
        <v>6</v>
      </c>
      <c r="O4">
        <f>Input!J5</f>
        <v>62.909050142857268</v>
      </c>
      <c r="P4">
        <f t="shared" ref="P4:P67" si="6">O4-$O$3</f>
        <v>-0.4401320000006308</v>
      </c>
      <c r="Q4">
        <f t="shared" ref="Q4:Q67" si="7">$AA$3*(EXP(1-C4-D4))</f>
        <v>7.1757259392385396E-11</v>
      </c>
      <c r="R4">
        <f t="shared" ref="R4:R67" si="8">(O4-Q4)^2</f>
        <v>3957.5485898675015</v>
      </c>
      <c r="S4">
        <f t="shared" ref="S4:S67" si="9">(Q4-$T$4)^2</f>
        <v>17308.033597406371</v>
      </c>
      <c r="T4">
        <f>AVERAGE(P3:P167)</f>
        <v>131.55999999021455</v>
      </c>
      <c r="U4" t="s">
        <v>5</v>
      </c>
      <c r="V4" t="s">
        <v>6</v>
      </c>
    </row>
    <row r="5" spans="1:29" ht="14.45" x14ac:dyDescent="0.3">
      <c r="A5">
        <f>Input!G6</f>
        <v>144</v>
      </c>
      <c r="B5">
        <f t="shared" si="1"/>
        <v>2</v>
      </c>
      <c r="C5">
        <f t="shared" si="0"/>
        <v>-3.4972901094322171</v>
      </c>
      <c r="D5">
        <f t="shared" si="2"/>
        <v>33.025834189797287</v>
      </c>
      <c r="E5">
        <f t="shared" si="3"/>
        <v>3.0279326004396014E-2</v>
      </c>
      <c r="F5">
        <f>Input!I6</f>
        <v>2588.3049517142854</v>
      </c>
      <c r="G5">
        <f t="shared" ref="G5:G68" si="10">F5-$F$3</f>
        <v>125.48240628571375</v>
      </c>
      <c r="H5">
        <f t="shared" ref="H5:H68" si="11">H4+Q5</f>
        <v>3.1364027392424334E-10</v>
      </c>
      <c r="I5">
        <f t="shared" si="4"/>
        <v>15745.834287174222</v>
      </c>
      <c r="J5">
        <f t="shared" si="5"/>
        <v>85367842.450123727</v>
      </c>
      <c r="L5">
        <f>SUM(J3:J167)</f>
        <v>18942301564.17907</v>
      </c>
      <c r="M5">
        <f>1-((1-M3)*(Y3-1)/(Y3-1-1))</f>
        <v>0.93822005591067592</v>
      </c>
      <c r="O5">
        <f>Input!J6</f>
        <v>62.573356142856483</v>
      </c>
      <c r="P5">
        <f t="shared" si="6"/>
        <v>-0.77582600000141611</v>
      </c>
      <c r="Q5">
        <f t="shared" si="7"/>
        <v>2.1933054379119845E-10</v>
      </c>
      <c r="R5">
        <f t="shared" si="8"/>
        <v>3915.4248989533066</v>
      </c>
      <c r="S5">
        <f t="shared" si="9"/>
        <v>17308.033597367543</v>
      </c>
      <c r="U5">
        <f>SUM(S3:S167)</f>
        <v>7986236.8133440753</v>
      </c>
      <c r="V5">
        <f>1-((1-V3)*(Y3-1)/(Y3-1-1))</f>
        <v>0.82808909493005856</v>
      </c>
      <c r="Y5" s="27"/>
      <c r="Z5" s="28"/>
    </row>
    <row r="6" spans="1:29" ht="14.45" x14ac:dyDescent="0.3">
      <c r="A6">
        <f>Input!G7</f>
        <v>145</v>
      </c>
      <c r="B6">
        <f t="shared" si="1"/>
        <v>3</v>
      </c>
      <c r="C6">
        <f t="shared" si="0"/>
        <v>-3.4630156244288375</v>
      </c>
      <c r="D6">
        <f t="shared" si="2"/>
        <v>31.913069383476085</v>
      </c>
      <c r="E6">
        <f t="shared" si="3"/>
        <v>3.1335124427667206E-2</v>
      </c>
      <c r="F6">
        <f>Input!I7</f>
        <v>2648.7820855714285</v>
      </c>
      <c r="G6">
        <f t="shared" si="10"/>
        <v>185.95954014285689</v>
      </c>
      <c r="H6">
        <f t="shared" si="11"/>
        <v>9.5852413847053514E-10</v>
      </c>
      <c r="I6">
        <f t="shared" si="4"/>
        <v>34580.950569786313</v>
      </c>
      <c r="J6">
        <f t="shared" si="5"/>
        <v>85367842.450111791</v>
      </c>
      <c r="O6">
        <f>Input!J7</f>
        <v>60.477133857143144</v>
      </c>
      <c r="P6">
        <f t="shared" si="6"/>
        <v>-2.8720482857147545</v>
      </c>
      <c r="Q6">
        <f t="shared" si="7"/>
        <v>6.4488386454629175E-10</v>
      </c>
      <c r="R6">
        <f t="shared" si="8"/>
        <v>3657.4837194968086</v>
      </c>
      <c r="S6">
        <f t="shared" si="9"/>
        <v>17308.033597255569</v>
      </c>
      <c r="Y6" s="29" t="s">
        <v>17</v>
      </c>
      <c r="Z6" s="11">
        <f>SQRT((V5-M5)^2)</f>
        <v>0.11013096098061737</v>
      </c>
    </row>
    <row r="7" spans="1:29" ht="14.45" x14ac:dyDescent="0.3">
      <c r="A7">
        <f>Input!G8</f>
        <v>146</v>
      </c>
      <c r="B7">
        <f t="shared" si="1"/>
        <v>4</v>
      </c>
      <c r="C7">
        <f t="shared" si="0"/>
        <v>-3.4287411394254583</v>
      </c>
      <c r="D7">
        <f t="shared" si="2"/>
        <v>30.837797816752449</v>
      </c>
      <c r="E7">
        <f t="shared" si="3"/>
        <v>3.2427737088825327E-2</v>
      </c>
      <c r="F7">
        <f>Input!I8</f>
        <v>2709.8634684285717</v>
      </c>
      <c r="G7">
        <f t="shared" si="10"/>
        <v>247.04092300000002</v>
      </c>
      <c r="H7">
        <f t="shared" si="11"/>
        <v>2.7848606395213149E-9</v>
      </c>
      <c r="I7">
        <f t="shared" si="4"/>
        <v>61029.217635315981</v>
      </c>
      <c r="J7">
        <f t="shared" si="5"/>
        <v>85367842.450078055</v>
      </c>
      <c r="O7">
        <f>Input!J8</f>
        <v>61.081382857143126</v>
      </c>
      <c r="P7">
        <f t="shared" si="6"/>
        <v>-2.2677992857147729</v>
      </c>
      <c r="Q7">
        <f t="shared" si="7"/>
        <v>1.82633650105078E-9</v>
      </c>
      <c r="R7">
        <f t="shared" si="8"/>
        <v>3730.9353315177877</v>
      </c>
      <c r="S7">
        <f t="shared" si="9"/>
        <v>17308.033596944704</v>
      </c>
      <c r="Y7" s="30"/>
      <c r="Z7" s="31"/>
    </row>
    <row r="8" spans="1:29" ht="14.45" x14ac:dyDescent="0.3">
      <c r="A8">
        <f>Input!G9</f>
        <v>147</v>
      </c>
      <c r="B8">
        <f t="shared" si="1"/>
        <v>5</v>
      </c>
      <c r="C8">
        <f t="shared" si="0"/>
        <v>-3.3944666544220792</v>
      </c>
      <c r="D8">
        <f t="shared" si="2"/>
        <v>29.798756201097166</v>
      </c>
      <c r="E8">
        <f t="shared" si="3"/>
        <v>3.3558447649676762E-2</v>
      </c>
      <c r="F8">
        <f>Input!I9</f>
        <v>2771.8922544285711</v>
      </c>
      <c r="G8">
        <f t="shared" si="10"/>
        <v>309.06970899999942</v>
      </c>
      <c r="H8">
        <f t="shared" si="11"/>
        <v>7.7730808705146049E-9</v>
      </c>
      <c r="I8">
        <f t="shared" si="4"/>
        <v>95524.085016539495</v>
      </c>
      <c r="J8">
        <f t="shared" si="5"/>
        <v>85367842.449985877</v>
      </c>
      <c r="O8">
        <f>Input!J9</f>
        <v>62.0287859999994</v>
      </c>
      <c r="P8">
        <f t="shared" si="6"/>
        <v>-1.3203961428584989</v>
      </c>
      <c r="Q8">
        <f t="shared" si="7"/>
        <v>4.9882202309932908E-9</v>
      </c>
      <c r="R8">
        <f t="shared" si="8"/>
        <v>3847.5702920148947</v>
      </c>
      <c r="S8">
        <f t="shared" si="9"/>
        <v>17308.033596112753</v>
      </c>
    </row>
    <row r="9" spans="1:29" ht="14.45" x14ac:dyDescent="0.3">
      <c r="A9">
        <f>Input!G10</f>
        <v>148</v>
      </c>
      <c r="B9">
        <f t="shared" si="1"/>
        <v>6</v>
      </c>
      <c r="C9">
        <f t="shared" si="0"/>
        <v>-3.3601921694186996</v>
      </c>
      <c r="D9">
        <f t="shared" si="2"/>
        <v>28.794723812932073</v>
      </c>
      <c r="E9">
        <f t="shared" si="3"/>
        <v>3.4728584531548361E-2</v>
      </c>
      <c r="F9">
        <f>Input!I10</f>
        <v>2833.8389817142856</v>
      </c>
      <c r="G9">
        <f t="shared" si="10"/>
        <v>371.01643628571401</v>
      </c>
      <c r="H9">
        <f t="shared" si="11"/>
        <v>2.0928543509432844E-8</v>
      </c>
      <c r="I9">
        <f t="shared" si="4"/>
        <v>137653.1959786216</v>
      </c>
      <c r="J9">
        <f t="shared" si="5"/>
        <v>85367842.449742764</v>
      </c>
      <c r="O9">
        <f>Input!J10</f>
        <v>61.946727285714587</v>
      </c>
      <c r="P9">
        <f t="shared" si="6"/>
        <v>-1.4024548571433115</v>
      </c>
      <c r="Q9">
        <f t="shared" si="7"/>
        <v>1.315546263891824E-8</v>
      </c>
      <c r="R9">
        <f t="shared" si="8"/>
        <v>3837.3970197808203</v>
      </c>
      <c r="S9">
        <f t="shared" si="9"/>
        <v>17308.033593963784</v>
      </c>
    </row>
    <row r="10" spans="1:29" ht="14.45" x14ac:dyDescent="0.3">
      <c r="A10">
        <f>Input!G11</f>
        <v>149</v>
      </c>
      <c r="B10">
        <f t="shared" si="1"/>
        <v>7</v>
      </c>
      <c r="C10">
        <f t="shared" si="0"/>
        <v>-3.3259176844153204</v>
      </c>
      <c r="D10">
        <f t="shared" si="2"/>
        <v>27.824521059456487</v>
      </c>
      <c r="E10">
        <f t="shared" si="3"/>
        <v>3.5939522475990235E-2</v>
      </c>
      <c r="F10">
        <f>Input!I11</f>
        <v>2896.4048779999998</v>
      </c>
      <c r="G10">
        <f t="shared" si="10"/>
        <v>433.5823325714282</v>
      </c>
      <c r="H10">
        <f t="shared" si="11"/>
        <v>5.446943549229844E-8</v>
      </c>
      <c r="I10">
        <f t="shared" si="4"/>
        <v>187993.63907084661</v>
      </c>
      <c r="J10">
        <f t="shared" si="5"/>
        <v>85367842.449122965</v>
      </c>
      <c r="O10">
        <f>Input!J11</f>
        <v>62.565896285714189</v>
      </c>
      <c r="P10">
        <f t="shared" si="6"/>
        <v>-0.78328585714371002</v>
      </c>
      <c r="Q10">
        <f t="shared" si="7"/>
        <v>3.3540891982865597E-8</v>
      </c>
      <c r="R10">
        <f t="shared" si="8"/>
        <v>3914.4913738377127</v>
      </c>
      <c r="S10">
        <f t="shared" si="9"/>
        <v>17308.033588599974</v>
      </c>
    </row>
    <row r="11" spans="1:29" ht="14.45" x14ac:dyDescent="0.3">
      <c r="A11">
        <f>Input!G12</f>
        <v>150</v>
      </c>
      <c r="B11">
        <f t="shared" si="1"/>
        <v>8</v>
      </c>
      <c r="C11">
        <f t="shared" si="0"/>
        <v>-3.2916431994119408</v>
      </c>
      <c r="D11">
        <f t="shared" si="2"/>
        <v>26.88700809279624</v>
      </c>
      <c r="E11">
        <f t="shared" si="3"/>
        <v>3.71926841598983E-2</v>
      </c>
      <c r="F11">
        <f>Input!I12</f>
        <v>2959.9032575714286</v>
      </c>
      <c r="G11">
        <f t="shared" si="10"/>
        <v>497.08071214285701</v>
      </c>
      <c r="H11">
        <f t="shared" si="11"/>
        <v>1.3723431677307763E-7</v>
      </c>
      <c r="I11">
        <f t="shared" si="4"/>
        <v>247089.23424801679</v>
      </c>
      <c r="J11">
        <f t="shared" si="5"/>
        <v>85367842.447593585</v>
      </c>
      <c r="O11">
        <f>Input!J12</f>
        <v>63.498379571428814</v>
      </c>
      <c r="P11">
        <f t="shared" si="6"/>
        <v>0.14919742857091478</v>
      </c>
      <c r="Q11">
        <f t="shared" si="7"/>
        <v>8.2764881280779198E-8</v>
      </c>
      <c r="R11">
        <f t="shared" si="8"/>
        <v>4032.0441976863758</v>
      </c>
      <c r="S11">
        <f t="shared" si="9"/>
        <v>17308.033575648158</v>
      </c>
    </row>
    <row r="12" spans="1:29" ht="14.45" x14ac:dyDescent="0.3">
      <c r="A12">
        <f>Input!G13</f>
        <v>151</v>
      </c>
      <c r="B12">
        <f t="shared" si="1"/>
        <v>9</v>
      </c>
      <c r="C12">
        <f t="shared" si="0"/>
        <v>-3.2573687144085617</v>
      </c>
      <c r="D12">
        <f t="shared" si="2"/>
        <v>25.981083470847416</v>
      </c>
      <c r="E12">
        <f t="shared" si="3"/>
        <v>3.8489541866953685E-2</v>
      </c>
      <c r="F12">
        <f>Input!I13</f>
        <v>3023.9238277142858</v>
      </c>
      <c r="G12">
        <f t="shared" si="10"/>
        <v>561.10128228571421</v>
      </c>
      <c r="H12">
        <f t="shared" si="11"/>
        <v>3.3511296780670047E-7</v>
      </c>
      <c r="I12">
        <f t="shared" si="4"/>
        <v>314834.6486066081</v>
      </c>
      <c r="J12">
        <f t="shared" si="5"/>
        <v>85367842.443936989</v>
      </c>
      <c r="O12">
        <f>Input!J13</f>
        <v>64.020570142857196</v>
      </c>
      <c r="P12">
        <f t="shared" si="6"/>
        <v>0.67138799999929688</v>
      </c>
      <c r="Q12">
        <f t="shared" si="7"/>
        <v>1.9787865103362284E-7</v>
      </c>
      <c r="R12">
        <f t="shared" si="8"/>
        <v>4098.6333760798907</v>
      </c>
      <c r="S12">
        <f t="shared" si="9"/>
        <v>17308.033545359423</v>
      </c>
      <c r="W12" t="s">
        <v>25</v>
      </c>
      <c r="X12" t="s">
        <v>26</v>
      </c>
      <c r="Y12" t="s">
        <v>27</v>
      </c>
    </row>
    <row r="13" spans="1:29" x14ac:dyDescent="0.25">
      <c r="A13">
        <f>Input!G14</f>
        <v>152</v>
      </c>
      <c r="B13">
        <f t="shared" si="1"/>
        <v>10</v>
      </c>
      <c r="C13">
        <f t="shared" si="0"/>
        <v>-3.2230942294051825</v>
      </c>
      <c r="D13">
        <f t="shared" si="2"/>
        <v>25.105682863241157</v>
      </c>
      <c r="E13">
        <f t="shared" si="3"/>
        <v>3.9831619217343191E-2</v>
      </c>
      <c r="F13">
        <f>Input!I14</f>
        <v>3087.6161637142859</v>
      </c>
      <c r="G13">
        <f t="shared" si="10"/>
        <v>624.79361828571427</v>
      </c>
      <c r="H13">
        <f t="shared" si="11"/>
        <v>7.9398900028995637E-7</v>
      </c>
      <c r="I13">
        <f t="shared" si="4"/>
        <v>390367.06445839634</v>
      </c>
      <c r="J13">
        <f t="shared" si="5"/>
        <v>85367842.435457438</v>
      </c>
      <c r="O13">
        <f>Input!J14</f>
        <v>63.692336000000068</v>
      </c>
      <c r="P13">
        <f t="shared" si="6"/>
        <v>0.34315385714216973</v>
      </c>
      <c r="Q13">
        <f t="shared" si="7"/>
        <v>4.5887603248325585E-7</v>
      </c>
      <c r="R13">
        <f t="shared" si="8"/>
        <v>4056.7136066831322</v>
      </c>
      <c r="S13">
        <f t="shared" si="9"/>
        <v>17308.033476685792</v>
      </c>
      <c r="V13" t="s">
        <v>23</v>
      </c>
      <c r="W13">
        <f>_Ac*0.8413</f>
        <v>1790.1517538264168</v>
      </c>
    </row>
    <row r="14" spans="1:29" x14ac:dyDescent="0.25">
      <c r="A14">
        <f>Input!G15</f>
        <v>153</v>
      </c>
      <c r="B14">
        <f t="shared" si="1"/>
        <v>11</v>
      </c>
      <c r="C14">
        <f t="shared" si="0"/>
        <v>-3.1888197444018029</v>
      </c>
      <c r="D14">
        <f t="shared" si="2"/>
        <v>24.259777800909482</v>
      </c>
      <c r="E14">
        <f t="shared" si="3"/>
        <v>4.1220492957792496E-2</v>
      </c>
      <c r="F14">
        <f>Input!I15</f>
        <v>3151.1816821428574</v>
      </c>
      <c r="G14">
        <f t="shared" si="10"/>
        <v>688.3591367142858</v>
      </c>
      <c r="H14">
        <f t="shared" si="11"/>
        <v>1.8271834292416932E-6</v>
      </c>
      <c r="I14">
        <f t="shared" si="4"/>
        <v>473838.29858252004</v>
      </c>
      <c r="J14">
        <f t="shared" si="5"/>
        <v>85367842.416365087</v>
      </c>
      <c r="O14">
        <f>Input!J15</f>
        <v>63.565518428571522</v>
      </c>
      <c r="P14">
        <f t="shared" si="6"/>
        <v>0.21633628571362351</v>
      </c>
      <c r="Q14">
        <f t="shared" si="7"/>
        <v>1.0331944289517368E-6</v>
      </c>
      <c r="R14">
        <f t="shared" si="8"/>
        <v>4040.5750017419878</v>
      </c>
      <c r="S14">
        <f t="shared" si="9"/>
        <v>17308.033325571138</v>
      </c>
      <c r="V14" t="s">
        <v>24</v>
      </c>
      <c r="W14">
        <f>_Ac*0.9772</f>
        <v>2079.3252036600193</v>
      </c>
    </row>
    <row r="15" spans="1:29" x14ac:dyDescent="0.25">
      <c r="A15">
        <f>Input!G16</f>
        <v>154</v>
      </c>
      <c r="B15">
        <f t="shared" si="1"/>
        <v>12</v>
      </c>
      <c r="C15">
        <f t="shared" si="0"/>
        <v>-3.1545452593984238</v>
      </c>
      <c r="D15">
        <f t="shared" si="2"/>
        <v>23.442374467782962</v>
      </c>
      <c r="E15">
        <f t="shared" si="3"/>
        <v>4.2657794814015444E-2</v>
      </c>
      <c r="F15">
        <f>Input!I16</f>
        <v>3215.5379461428574</v>
      </c>
      <c r="G15">
        <f t="shared" si="10"/>
        <v>752.71540071428581</v>
      </c>
      <c r="H15">
        <f t="shared" si="11"/>
        <v>4.0881315286265747E-6</v>
      </c>
      <c r="I15">
        <f t="shared" si="4"/>
        <v>566580.46831806877</v>
      </c>
      <c r="J15">
        <f t="shared" si="5"/>
        <v>85367842.374585167</v>
      </c>
      <c r="O15">
        <f>Input!J16</f>
        <v>64.35626400000001</v>
      </c>
      <c r="P15">
        <f t="shared" si="6"/>
        <v>1.0070818571421114</v>
      </c>
      <c r="Q15">
        <f t="shared" si="7"/>
        <v>2.2609480993848815E-6</v>
      </c>
      <c r="R15">
        <f t="shared" si="8"/>
        <v>4141.7284250253579</v>
      </c>
      <c r="S15">
        <f t="shared" si="9"/>
        <v>17308.033002524597</v>
      </c>
    </row>
    <row r="16" spans="1:29" x14ac:dyDescent="0.25">
      <c r="A16">
        <f>Input!G17</f>
        <v>155</v>
      </c>
      <c r="B16">
        <f t="shared" si="1"/>
        <v>13</v>
      </c>
      <c r="C16">
        <f t="shared" si="0"/>
        <v>-3.1202707743950446</v>
      </c>
      <c r="D16">
        <f t="shared" si="2"/>
        <v>22.65251253320055</v>
      </c>
      <c r="E16">
        <f t="shared" si="3"/>
        <v>4.4145213407755748E-2</v>
      </c>
      <c r="F16">
        <f>Input!I17</f>
        <v>3280.7073357142863</v>
      </c>
      <c r="G16">
        <f t="shared" si="10"/>
        <v>817.88479028571464</v>
      </c>
      <c r="H16">
        <f t="shared" si="11"/>
        <v>8.901377467530914E-6</v>
      </c>
      <c r="I16">
        <f t="shared" si="4"/>
        <v>668935.51562010508</v>
      </c>
      <c r="J16">
        <f t="shared" si="5"/>
        <v>85367842.285641462</v>
      </c>
      <c r="O16">
        <f>Input!J17</f>
        <v>65.169389571428837</v>
      </c>
      <c r="P16">
        <f t="shared" si="6"/>
        <v>1.8202074285709386</v>
      </c>
      <c r="Q16">
        <f t="shared" si="7"/>
        <v>4.8132459389043401E-6</v>
      </c>
      <c r="R16">
        <f t="shared" si="8"/>
        <v>4247.0487097600817</v>
      </c>
      <c r="S16">
        <f t="shared" si="9"/>
        <v>17308.032330964004</v>
      </c>
    </row>
    <row r="17" spans="1:19" x14ac:dyDescent="0.25">
      <c r="A17">
        <f>Input!G18</f>
        <v>156</v>
      </c>
      <c r="B17">
        <f t="shared" si="1"/>
        <v>14</v>
      </c>
      <c r="C17">
        <f t="shared" si="0"/>
        <v>-3.085996289391665</v>
      </c>
      <c r="D17">
        <f t="shared" si="2"/>
        <v>21.889264023660019</v>
      </c>
      <c r="E17">
        <f t="shared" si="3"/>
        <v>4.5684496240673236E-2</v>
      </c>
      <c r="F17">
        <f>Input!I18</f>
        <v>3346.1527402857141</v>
      </c>
      <c r="G17">
        <f t="shared" si="10"/>
        <v>883.33019485714249</v>
      </c>
      <c r="H17">
        <f t="shared" si="11"/>
        <v>1.8879008717326225E-5</v>
      </c>
      <c r="I17">
        <f t="shared" si="4"/>
        <v>780272.19979356078</v>
      </c>
      <c r="J17">
        <f t="shared" si="5"/>
        <v>85367842.101265356</v>
      </c>
      <c r="O17">
        <f>Input!J18</f>
        <v>65.445404571427844</v>
      </c>
      <c r="P17">
        <f t="shared" si="6"/>
        <v>2.0962224285699449</v>
      </c>
      <c r="Q17">
        <f t="shared" si="7"/>
        <v>9.9776312497953107E-6</v>
      </c>
      <c r="R17">
        <f t="shared" si="8"/>
        <v>4283.0996735377403</v>
      </c>
      <c r="S17">
        <f t="shared" si="9"/>
        <v>17308.030972111021</v>
      </c>
    </row>
    <row r="18" spans="1:19" x14ac:dyDescent="0.25">
      <c r="A18">
        <f>Input!G19</f>
        <v>157</v>
      </c>
      <c r="B18">
        <f t="shared" si="1"/>
        <v>15</v>
      </c>
      <c r="C18">
        <f t="shared" si="0"/>
        <v>-3.0517218043882859</v>
      </c>
      <c r="D18">
        <f t="shared" si="2"/>
        <v>21.151732232583377</v>
      </c>
      <c r="E18">
        <f t="shared" si="3"/>
        <v>4.7277451747405393E-2</v>
      </c>
      <c r="F18">
        <f>Input!I19</f>
        <v>3411.434027714286</v>
      </c>
      <c r="G18">
        <f t="shared" si="10"/>
        <v>948.61148228571437</v>
      </c>
      <c r="H18">
        <f t="shared" si="11"/>
        <v>3.903704473107953E-5</v>
      </c>
      <c r="I18">
        <f t="shared" si="4"/>
        <v>899863.67026232393</v>
      </c>
      <c r="J18">
        <f t="shared" si="5"/>
        <v>85367841.728766158</v>
      </c>
      <c r="O18">
        <f>Input!J19</f>
        <v>65.281287428571886</v>
      </c>
      <c r="P18">
        <f t="shared" si="6"/>
        <v>1.9321052857139875</v>
      </c>
      <c r="Q18">
        <f t="shared" si="7"/>
        <v>2.0158036013753302E-5</v>
      </c>
      <c r="R18">
        <f t="shared" si="8"/>
        <v>4261.6438564471391</v>
      </c>
      <c r="S18">
        <f t="shared" si="9"/>
        <v>17308.028293443222</v>
      </c>
    </row>
    <row r="19" spans="1:19" x14ac:dyDescent="0.25">
      <c r="A19">
        <f>Input!G20</f>
        <v>158</v>
      </c>
      <c r="B19">
        <f t="shared" si="1"/>
        <v>16</v>
      </c>
      <c r="C19">
        <f t="shared" si="0"/>
        <v>-3.0174473193849063</v>
      </c>
      <c r="D19">
        <f t="shared" si="2"/>
        <v>20.4390506668163</v>
      </c>
      <c r="E19">
        <f t="shared" si="3"/>
        <v>4.89259514202166E-2</v>
      </c>
      <c r="F19">
        <f>Input!I20</f>
        <v>3476.2826429999996</v>
      </c>
      <c r="G19">
        <f t="shared" si="10"/>
        <v>1013.4600975714279</v>
      </c>
      <c r="H19">
        <f t="shared" si="11"/>
        <v>7.8763212140679756E-5</v>
      </c>
      <c r="I19">
        <f t="shared" si="4"/>
        <v>1027101.2097227491</v>
      </c>
      <c r="J19">
        <f t="shared" si="5"/>
        <v>85367840.994668528</v>
      </c>
      <c r="O19">
        <f>Input!J20</f>
        <v>64.848615285713549</v>
      </c>
      <c r="P19">
        <f t="shared" si="6"/>
        <v>1.4994331428556507</v>
      </c>
      <c r="Q19">
        <f t="shared" si="7"/>
        <v>3.9726167409600226E-5</v>
      </c>
      <c r="R19">
        <f t="shared" si="8"/>
        <v>4205.3377521021639</v>
      </c>
      <c r="S19">
        <f t="shared" si="9"/>
        <v>17308.02314467766</v>
      </c>
    </row>
    <row r="20" spans="1:19" x14ac:dyDescent="0.25">
      <c r="A20">
        <f>Input!G21</f>
        <v>159</v>
      </c>
      <c r="B20">
        <f t="shared" si="1"/>
        <v>17</v>
      </c>
      <c r="C20">
        <f t="shared" si="0"/>
        <v>-2.9831728343815271</v>
      </c>
      <c r="D20">
        <f t="shared" si="2"/>
        <v>19.750382028624109</v>
      </c>
      <c r="E20">
        <f t="shared" si="3"/>
        <v>5.0631932007730585E-2</v>
      </c>
      <c r="F20">
        <f>Input!I21</f>
        <v>3540.7881044285714</v>
      </c>
      <c r="G20">
        <f t="shared" si="10"/>
        <v>1077.9655589999998</v>
      </c>
      <c r="H20">
        <f t="shared" si="11"/>
        <v>1.5519542583030744E-4</v>
      </c>
      <c r="I20">
        <f t="shared" si="4"/>
        <v>1162009.4117995582</v>
      </c>
      <c r="J20">
        <f t="shared" si="5"/>
        <v>85367839.582281947</v>
      </c>
      <c r="O20">
        <f>Input!J21</f>
        <v>64.505461428571834</v>
      </c>
      <c r="P20">
        <f t="shared" si="6"/>
        <v>1.1562792857139357</v>
      </c>
      <c r="Q20">
        <f t="shared" si="7"/>
        <v>7.6432213689627668E-5</v>
      </c>
      <c r="R20">
        <f t="shared" si="8"/>
        <v>4160.9446935283868</v>
      </c>
      <c r="S20">
        <f t="shared" si="9"/>
        <v>17308.013486587031</v>
      </c>
    </row>
    <row r="21" spans="1:19" x14ac:dyDescent="0.25">
      <c r="A21">
        <f>Input!G22</f>
        <v>160</v>
      </c>
      <c r="B21">
        <f t="shared" si="1"/>
        <v>18</v>
      </c>
      <c r="C21">
        <f t="shared" si="0"/>
        <v>-2.948898349378148</v>
      </c>
      <c r="D21">
        <f t="shared" si="2"/>
        <v>19.084917231988001</v>
      </c>
      <c r="E21">
        <f t="shared" si="3"/>
        <v>5.2397397790330057E-2</v>
      </c>
      <c r="F21">
        <f>Input!I22</f>
        <v>3603.7941327142858</v>
      </c>
      <c r="G21">
        <f t="shared" si="10"/>
        <v>1140.9715872857141</v>
      </c>
      <c r="H21">
        <f t="shared" si="11"/>
        <v>2.9887628209901597E-4</v>
      </c>
      <c r="I21">
        <f t="shared" si="4"/>
        <v>1301815.4809746791</v>
      </c>
      <c r="J21">
        <f t="shared" si="5"/>
        <v>85367836.927211523</v>
      </c>
      <c r="O21">
        <f>Input!J22</f>
        <v>63.006028285714365</v>
      </c>
      <c r="P21">
        <f t="shared" si="6"/>
        <v>-0.34315385714353397</v>
      </c>
      <c r="Q21">
        <f t="shared" si="7"/>
        <v>1.4368085626870853E-4</v>
      </c>
      <c r="R21">
        <f t="shared" si="8"/>
        <v>3969.7414948406945</v>
      </c>
      <c r="S21">
        <f t="shared" si="9"/>
        <v>17307.995792138998</v>
      </c>
    </row>
    <row r="22" spans="1:19" x14ac:dyDescent="0.25">
      <c r="A22">
        <f>Input!G23</f>
        <v>161</v>
      </c>
      <c r="B22">
        <f t="shared" si="1"/>
        <v>19</v>
      </c>
      <c r="C22">
        <f t="shared" si="0"/>
        <v>-2.9146238643747684</v>
      </c>
      <c r="D22">
        <f t="shared" si="2"/>
        <v>18.441874452046047</v>
      </c>
      <c r="E22">
        <f t="shared" si="3"/>
        <v>5.4224422934896099E-2</v>
      </c>
      <c r="F22">
        <f>Input!I23</f>
        <v>3666.7554019999998</v>
      </c>
      <c r="G22">
        <f t="shared" si="10"/>
        <v>1203.9328565714281</v>
      </c>
      <c r="H22">
        <f t="shared" si="11"/>
        <v>5.6298553625266381E-4</v>
      </c>
      <c r="I22">
        <f t="shared" si="4"/>
        <v>1449452.9675389859</v>
      </c>
      <c r="J22">
        <f t="shared" si="5"/>
        <v>85367832.046751648</v>
      </c>
      <c r="O22">
        <f>Input!J23</f>
        <v>62.961269285714025</v>
      </c>
      <c r="P22">
        <f t="shared" si="6"/>
        <v>-0.38791285714387413</v>
      </c>
      <c r="Q22">
        <f t="shared" si="7"/>
        <v>2.6410925415364789E-4</v>
      </c>
      <c r="R22">
        <f t="shared" si="8"/>
        <v>3964.0881728302065</v>
      </c>
      <c r="S22">
        <f t="shared" si="9"/>
        <v>17307.964105068058</v>
      </c>
    </row>
    <row r="23" spans="1:19" x14ac:dyDescent="0.25">
      <c r="A23">
        <f>Input!G24</f>
        <v>162</v>
      </c>
      <c r="B23">
        <f t="shared" si="1"/>
        <v>20</v>
      </c>
      <c r="C23">
        <f t="shared" si="0"/>
        <v>-2.8803493793713892</v>
      </c>
      <c r="D23">
        <f t="shared" si="2"/>
        <v>17.820498206562128</v>
      </c>
      <c r="E23">
        <f t="shared" si="3"/>
        <v>5.6115153931654123E-2</v>
      </c>
      <c r="F23">
        <f>Input!I24</f>
        <v>3728.9110055714291</v>
      </c>
      <c r="G23">
        <f t="shared" si="10"/>
        <v>1266.0884601428575</v>
      </c>
      <c r="H23">
        <f t="shared" si="11"/>
        <v>1.038056703933944E-3</v>
      </c>
      <c r="I23">
        <f t="shared" si="4"/>
        <v>1602977.3603647619</v>
      </c>
      <c r="J23">
        <f t="shared" si="5"/>
        <v>85367823.267938942</v>
      </c>
      <c r="O23">
        <f>Input!J24</f>
        <v>62.15560357142931</v>
      </c>
      <c r="P23">
        <f t="shared" si="6"/>
        <v>-1.1935785714285885</v>
      </c>
      <c r="Q23">
        <f t="shared" si="7"/>
        <v>4.7507116768128014E-4</v>
      </c>
      <c r="R23">
        <f t="shared" si="8"/>
        <v>3863.2599988840357</v>
      </c>
      <c r="S23">
        <f t="shared" si="9"/>
        <v>17307.908596925317</v>
      </c>
    </row>
    <row r="24" spans="1:19" x14ac:dyDescent="0.25">
      <c r="A24">
        <f>Input!G25</f>
        <v>163</v>
      </c>
      <c r="B24">
        <f t="shared" si="1"/>
        <v>21</v>
      </c>
      <c r="C24">
        <f t="shared" si="0"/>
        <v>-2.8460748943680101</v>
      </c>
      <c r="D24">
        <f t="shared" si="2"/>
        <v>17.220058468343545</v>
      </c>
      <c r="E24">
        <f t="shared" si="3"/>
        <v>5.8071812115989482E-2</v>
      </c>
      <c r="F24">
        <f>Input!I25</f>
        <v>3790.895032285714</v>
      </c>
      <c r="G24">
        <f t="shared" si="10"/>
        <v>1328.0724868571424</v>
      </c>
      <c r="H24">
        <f t="shared" si="11"/>
        <v>1.8748941761863322E-3</v>
      </c>
      <c r="I24">
        <f t="shared" si="4"/>
        <v>1763771.5503596878</v>
      </c>
      <c r="J24">
        <f t="shared" si="5"/>
        <v>85367807.80406861</v>
      </c>
      <c r="O24">
        <f>Input!J25</f>
        <v>61.984026714284937</v>
      </c>
      <c r="P24">
        <f t="shared" si="6"/>
        <v>-1.3651554285729617</v>
      </c>
      <c r="Q24">
        <f t="shared" si="7"/>
        <v>8.3683747225238823E-4</v>
      </c>
      <c r="R24">
        <f t="shared" si="8"/>
        <v>3841.9158273050148</v>
      </c>
      <c r="S24">
        <f t="shared" si="9"/>
        <v>17307.813409449864</v>
      </c>
    </row>
    <row r="25" spans="1:19" x14ac:dyDescent="0.25">
      <c r="A25">
        <f>Input!G26</f>
        <v>164</v>
      </c>
      <c r="B25">
        <f t="shared" si="1"/>
        <v>22</v>
      </c>
      <c r="C25">
        <f t="shared" si="0"/>
        <v>-2.8118004093646305</v>
      </c>
      <c r="D25">
        <f t="shared" si="2"/>
        <v>16.639849807564712</v>
      </c>
      <c r="E25">
        <f t="shared" si="3"/>
        <v>6.0096696278195118E-2</v>
      </c>
      <c r="F25">
        <f>Input!I26</f>
        <v>3851.8421375714283</v>
      </c>
      <c r="G25">
        <f t="shared" si="10"/>
        <v>1389.0195921428567</v>
      </c>
      <c r="H25">
        <f t="shared" si="11"/>
        <v>3.3194599437368459E-3</v>
      </c>
      <c r="I25">
        <f t="shared" si="4"/>
        <v>1929366.2057779327</v>
      </c>
      <c r="J25">
        <f t="shared" si="5"/>
        <v>85367781.110026255</v>
      </c>
      <c r="O25">
        <f>Input!J26</f>
        <v>60.947105285714315</v>
      </c>
      <c r="P25">
        <f t="shared" si="6"/>
        <v>-2.4020768571435838</v>
      </c>
      <c r="Q25">
        <f t="shared" si="7"/>
        <v>1.4445657675505139E-3</v>
      </c>
      <c r="R25">
        <f t="shared" si="8"/>
        <v>3714.3735605908619</v>
      </c>
      <c r="S25">
        <f t="shared" si="9"/>
        <v>17307.653505367296</v>
      </c>
    </row>
    <row r="26" spans="1:19" x14ac:dyDescent="0.25">
      <c r="A26">
        <f>Input!G27</f>
        <v>165</v>
      </c>
      <c r="B26">
        <f t="shared" si="1"/>
        <v>23</v>
      </c>
      <c r="C26">
        <f t="shared" si="0"/>
        <v>-2.7775259243612513</v>
      </c>
      <c r="D26">
        <f t="shared" si="2"/>
        <v>16.079190562989183</v>
      </c>
      <c r="E26">
        <f t="shared" si="3"/>
        <v>6.2192185364217493E-2</v>
      </c>
      <c r="F26">
        <f>Input!I27</f>
        <v>3911.8492997142857</v>
      </c>
      <c r="G26">
        <f t="shared" si="10"/>
        <v>1449.0267542857141</v>
      </c>
      <c r="H26">
        <f t="shared" si="11"/>
        <v>5.7648228237315536E-3</v>
      </c>
      <c r="I26">
        <f t="shared" si="4"/>
        <v>2099661.8279040139</v>
      </c>
      <c r="J26">
        <f t="shared" si="5"/>
        <v>85367735.922324866</v>
      </c>
      <c r="O26">
        <f>Input!J27</f>
        <v>60.007162142857396</v>
      </c>
      <c r="P26">
        <f t="shared" si="6"/>
        <v>-3.3420200000005025</v>
      </c>
      <c r="Q26">
        <f t="shared" si="7"/>
        <v>2.4453628799947077E-3</v>
      </c>
      <c r="R26">
        <f t="shared" si="8"/>
        <v>3600.5660358453015</v>
      </c>
      <c r="S26">
        <f t="shared" si="9"/>
        <v>17307.390179524115</v>
      </c>
    </row>
    <row r="27" spans="1:19" x14ac:dyDescent="0.25">
      <c r="A27">
        <f>Input!G28</f>
        <v>166</v>
      </c>
      <c r="B27">
        <f t="shared" si="1"/>
        <v>24</v>
      </c>
      <c r="C27">
        <f t="shared" si="0"/>
        <v>-2.7432514393578717</v>
      </c>
      <c r="D27">
        <f t="shared" si="2"/>
        <v>15.537422041116272</v>
      </c>
      <c r="E27">
        <f t="shared" si="3"/>
        <v>6.4360741270574118E-2</v>
      </c>
      <c r="F27">
        <f>Input!I28</f>
        <v>3972.5427695714288</v>
      </c>
      <c r="G27">
        <f t="shared" si="10"/>
        <v>1509.7202241428572</v>
      </c>
      <c r="H27">
        <f t="shared" si="11"/>
        <v>9.8268719856074577E-3</v>
      </c>
      <c r="I27">
        <f t="shared" si="4"/>
        <v>2279225.4836277734</v>
      </c>
      <c r="J27">
        <f t="shared" si="5"/>
        <v>85367660.860009387</v>
      </c>
      <c r="O27">
        <f>Input!J28</f>
        <v>60.6934698571431</v>
      </c>
      <c r="P27">
        <f t="shared" si="6"/>
        <v>-2.6557122857147988</v>
      </c>
      <c r="Q27">
        <f t="shared" si="7"/>
        <v>4.062049161875904E-3</v>
      </c>
      <c r="R27">
        <f t="shared" si="8"/>
        <v>3683.2042200834526</v>
      </c>
      <c r="S27">
        <f t="shared" si="9"/>
        <v>17306.964807550099</v>
      </c>
    </row>
    <row r="28" spans="1:19" x14ac:dyDescent="0.25">
      <c r="A28">
        <f>Input!G29</f>
        <v>167</v>
      </c>
      <c r="B28">
        <f t="shared" si="1"/>
        <v>25</v>
      </c>
      <c r="C28">
        <f t="shared" si="0"/>
        <v>-2.7089769543544926</v>
      </c>
      <c r="D28">
        <f t="shared" si="2"/>
        <v>15.013907742311535</v>
      </c>
      <c r="E28">
        <f t="shared" si="3"/>
        <v>6.6604911736725544E-2</v>
      </c>
      <c r="F28">
        <f>Input!I29</f>
        <v>4033.579393285715</v>
      </c>
      <c r="G28">
        <f t="shared" si="10"/>
        <v>1570.7568478571434</v>
      </c>
      <c r="H28">
        <f t="shared" si="11"/>
        <v>1.645238218251277E-2</v>
      </c>
      <c r="I28">
        <f t="shared" si="4"/>
        <v>2467225.3899768367</v>
      </c>
      <c r="J28">
        <f t="shared" si="5"/>
        <v>85367538.427751869</v>
      </c>
      <c r="O28">
        <f>Input!J29</f>
        <v>61.036623714286179</v>
      </c>
      <c r="P28">
        <f t="shared" si="6"/>
        <v>-2.3125584285717196</v>
      </c>
      <c r="Q28">
        <f t="shared" si="7"/>
        <v>6.6255101969053135E-3</v>
      </c>
      <c r="R28">
        <f t="shared" si="8"/>
        <v>3724.6606807911398</v>
      </c>
      <c r="S28">
        <f t="shared" si="9"/>
        <v>17306.290337079761</v>
      </c>
    </row>
    <row r="29" spans="1:19" x14ac:dyDescent="0.25">
      <c r="A29">
        <f>Input!G30</f>
        <v>168</v>
      </c>
      <c r="B29">
        <f t="shared" si="1"/>
        <v>26</v>
      </c>
      <c r="C29">
        <f t="shared" si="0"/>
        <v>-2.6747024693511134</v>
      </c>
      <c r="D29">
        <f t="shared" si="2"/>
        <v>14.508032613011734</v>
      </c>
      <c r="E29">
        <f t="shared" si="3"/>
        <v>6.8927333338300881E-2</v>
      </c>
      <c r="F29">
        <f>Input!I30</f>
        <v>4093.4746574285718</v>
      </c>
      <c r="G29">
        <f t="shared" si="10"/>
        <v>1630.6521120000002</v>
      </c>
      <c r="H29">
        <f t="shared" si="11"/>
        <v>2.7070141686428698E-2</v>
      </c>
      <c r="I29">
        <f t="shared" si="4"/>
        <v>2658938.0271354276</v>
      </c>
      <c r="J29">
        <f t="shared" si="5"/>
        <v>85367342.223231137</v>
      </c>
      <c r="O29">
        <f>Input!J30</f>
        <v>59.895264142856831</v>
      </c>
      <c r="P29">
        <f t="shared" si="6"/>
        <v>-3.4539180000010674</v>
      </c>
      <c r="Q29">
        <f t="shared" si="7"/>
        <v>1.0617759503915929E-2</v>
      </c>
      <c r="R29">
        <f t="shared" si="8"/>
        <v>3586.1708724592236</v>
      </c>
      <c r="S29">
        <f t="shared" si="9"/>
        <v>17305.239965281602</v>
      </c>
    </row>
    <row r="30" spans="1:19" x14ac:dyDescent="0.25">
      <c r="A30">
        <f>Input!G31</f>
        <v>169</v>
      </c>
      <c r="B30">
        <f t="shared" si="1"/>
        <v>27</v>
      </c>
      <c r="C30">
        <f t="shared" si="0"/>
        <v>-2.6404279843477338</v>
      </c>
      <c r="D30">
        <f t="shared" si="2"/>
        <v>14.019202323125912</v>
      </c>
      <c r="E30">
        <f t="shared" si="3"/>
        <v>7.1330734584692579E-2</v>
      </c>
      <c r="F30">
        <f>Input!I31</f>
        <v>4154.5485805714288</v>
      </c>
      <c r="G30">
        <f t="shared" si="10"/>
        <v>1691.7260351428572</v>
      </c>
      <c r="H30">
        <f t="shared" si="11"/>
        <v>4.3798139458481156E-2</v>
      </c>
      <c r="I30">
        <f t="shared" si="4"/>
        <v>2861788.7909928234</v>
      </c>
      <c r="J30">
        <f t="shared" si="5"/>
        <v>85367033.108683258</v>
      </c>
      <c r="O30">
        <f>Input!J31</f>
        <v>61.073923142856984</v>
      </c>
      <c r="P30">
        <f t="shared" si="6"/>
        <v>-2.275259000000915</v>
      </c>
      <c r="Q30">
        <f t="shared" si="7"/>
        <v>1.6727997772052458E-2</v>
      </c>
      <c r="R30">
        <f t="shared" si="8"/>
        <v>3727.981078984983</v>
      </c>
      <c r="S30">
        <f t="shared" si="9"/>
        <v>17303.632406477707</v>
      </c>
    </row>
    <row r="31" spans="1:19" x14ac:dyDescent="0.25">
      <c r="A31">
        <f>Input!G32</f>
        <v>170</v>
      </c>
      <c r="B31">
        <f t="shared" si="1"/>
        <v>28</v>
      </c>
      <c r="C31">
        <f t="shared" si="0"/>
        <v>-2.6061534993443547</v>
      </c>
      <c r="D31">
        <f t="shared" si="2"/>
        <v>13.54684256778353</v>
      </c>
      <c r="E31">
        <f t="shared" si="3"/>
        <v>7.3817939124660198E-2</v>
      </c>
      <c r="F31">
        <f>Input!I32</f>
        <v>4215.0704734285728</v>
      </c>
      <c r="G31">
        <f t="shared" si="10"/>
        <v>1752.2479280000011</v>
      </c>
      <c r="H31">
        <f t="shared" si="11"/>
        <v>6.9722137351200489E-2</v>
      </c>
      <c r="I31">
        <f t="shared" si="4"/>
        <v>3070128.4651000551</v>
      </c>
      <c r="J31">
        <f t="shared" si="5"/>
        <v>85366554.063521937</v>
      </c>
      <c r="O31">
        <f>Input!J32</f>
        <v>60.521892857143939</v>
      </c>
      <c r="P31">
        <f t="shared" si="6"/>
        <v>-2.8272892857139595</v>
      </c>
      <c r="Q31">
        <f t="shared" si="7"/>
        <v>2.592399789271933E-2</v>
      </c>
      <c r="R31">
        <f t="shared" si="8"/>
        <v>3659.7622482194934</v>
      </c>
      <c r="S31">
        <f t="shared" si="9"/>
        <v>17301.213147153892</v>
      </c>
    </row>
    <row r="32" spans="1:19" x14ac:dyDescent="0.25">
      <c r="A32">
        <f>Input!G33</f>
        <v>171</v>
      </c>
      <c r="B32">
        <f t="shared" si="1"/>
        <v>29</v>
      </c>
      <c r="C32">
        <f t="shared" si="0"/>
        <v>-2.5718790143409755</v>
      </c>
      <c r="D32">
        <f t="shared" si="2"/>
        <v>13.09039839260929</v>
      </c>
      <c r="E32">
        <f t="shared" si="3"/>
        <v>7.6391869063709344E-2</v>
      </c>
      <c r="F32">
        <f>Input!I33</f>
        <v>4276.9053028571425</v>
      </c>
      <c r="G32">
        <f t="shared" si="10"/>
        <v>1814.0827574285709</v>
      </c>
      <c r="H32">
        <f t="shared" si="11"/>
        <v>0.10926316428583052</v>
      </c>
      <c r="I32">
        <f t="shared" si="4"/>
        <v>3290499.8378933803</v>
      </c>
      <c r="J32">
        <f t="shared" si="5"/>
        <v>85365823.39417845</v>
      </c>
      <c r="O32">
        <f>Input!J33</f>
        <v>61.834829428569719</v>
      </c>
      <c r="P32">
        <f t="shared" si="6"/>
        <v>-1.5143527142881794</v>
      </c>
      <c r="Q32">
        <f t="shared" si="7"/>
        <v>3.9541026934630033E-2</v>
      </c>
      <c r="R32">
        <f t="shared" si="8"/>
        <v>3818.6576686412564</v>
      </c>
      <c r="S32">
        <f t="shared" si="9"/>
        <v>17297.631125911794</v>
      </c>
    </row>
    <row r="33" spans="1:19" x14ac:dyDescent="0.25">
      <c r="A33">
        <f>Input!G34</f>
        <v>172</v>
      </c>
      <c r="B33">
        <f t="shared" si="1"/>
        <v>30</v>
      </c>
      <c r="C33">
        <f t="shared" si="0"/>
        <v>-2.5376045293375959</v>
      </c>
      <c r="D33">
        <f t="shared" si="2"/>
        <v>12.649333541732053</v>
      </c>
      <c r="E33">
        <f t="shared" si="3"/>
        <v>7.9055548397142794E-2</v>
      </c>
      <c r="F33">
        <f>Input!I34</f>
        <v>4338.6729934285713</v>
      </c>
      <c r="G33">
        <f t="shared" si="10"/>
        <v>1875.8504479999997</v>
      </c>
      <c r="H33">
        <f t="shared" si="11"/>
        <v>0.16865335987497534</v>
      </c>
      <c r="I33">
        <f t="shared" si="4"/>
        <v>3518182.1947443993</v>
      </c>
      <c r="J33">
        <f t="shared" si="5"/>
        <v>85364725.942588016</v>
      </c>
      <c r="O33">
        <f>Input!J34</f>
        <v>61.76769057142883</v>
      </c>
      <c r="P33">
        <f t="shared" si="6"/>
        <v>-1.5814915714290692</v>
      </c>
      <c r="Q33">
        <f t="shared" si="7"/>
        <v>5.9390195589144823E-2</v>
      </c>
      <c r="R33">
        <f t="shared" si="8"/>
        <v>3807.9143352748561</v>
      </c>
      <c r="S33">
        <f t="shared" si="9"/>
        <v>17292.41037635833</v>
      </c>
    </row>
    <row r="34" spans="1:19" x14ac:dyDescent="0.25">
      <c r="A34">
        <f>Input!G35</f>
        <v>173</v>
      </c>
      <c r="B34">
        <f t="shared" si="1"/>
        <v>31</v>
      </c>
      <c r="C34">
        <f t="shared" si="0"/>
        <v>-2.5033300443342168</v>
      </c>
      <c r="D34">
        <f t="shared" si="2"/>
        <v>12.223129827761795</v>
      </c>
      <c r="E34">
        <f t="shared" si="3"/>
        <v>8.1812106562817413E-2</v>
      </c>
      <c r="F34">
        <f>Input!I35</f>
        <v>4399.9184934285713</v>
      </c>
      <c r="G34">
        <f t="shared" si="10"/>
        <v>1937.0959479999997</v>
      </c>
      <c r="H34">
        <f t="shared" si="11"/>
        <v>0.25654092990068</v>
      </c>
      <c r="I34">
        <f t="shared" si="4"/>
        <v>3751346.8887796528</v>
      </c>
      <c r="J34">
        <f t="shared" si="5"/>
        <v>85363101.910476208</v>
      </c>
      <c r="O34">
        <f>Input!J35</f>
        <v>61.245499999999993</v>
      </c>
      <c r="P34">
        <f t="shared" si="6"/>
        <v>-2.103682142857906</v>
      </c>
      <c r="Q34">
        <f t="shared" si="7"/>
        <v>8.7887570025704659E-2</v>
      </c>
      <c r="R34">
        <f t="shared" si="8"/>
        <v>3740.2535581349453</v>
      </c>
      <c r="S34">
        <f t="shared" si="9"/>
        <v>17284.916344226771</v>
      </c>
    </row>
    <row r="35" spans="1:19" x14ac:dyDescent="0.25">
      <c r="A35">
        <f>Input!G36</f>
        <v>174</v>
      </c>
      <c r="B35">
        <f t="shared" si="1"/>
        <v>32</v>
      </c>
      <c r="C35">
        <f t="shared" ref="C35:C66" si="12">(B35-$AB$3)/$AC$3</f>
        <v>-2.4690555593308372</v>
      </c>
      <c r="D35">
        <f t="shared" si="2"/>
        <v>11.811286522994335</v>
      </c>
      <c r="E35">
        <f t="shared" si="3"/>
        <v>8.4664782117781126E-2</v>
      </c>
      <c r="F35">
        <f>Input!I36</f>
        <v>4461.1117744285712</v>
      </c>
      <c r="G35">
        <f t="shared" si="10"/>
        <v>1998.2892289999995</v>
      </c>
      <c r="H35">
        <f t="shared" si="11"/>
        <v>0.38474550153877118</v>
      </c>
      <c r="I35">
        <f t="shared" si="4"/>
        <v>3991622.3251832509</v>
      </c>
      <c r="J35">
        <f t="shared" si="5"/>
        <v>85360732.907597616</v>
      </c>
      <c r="O35">
        <f>Input!J36</f>
        <v>61.193280999999843</v>
      </c>
      <c r="P35">
        <f t="shared" si="6"/>
        <v>-2.1559011428580561</v>
      </c>
      <c r="Q35">
        <f t="shared" si="7"/>
        <v>0.12820457163809115</v>
      </c>
      <c r="R35">
        <f t="shared" si="8"/>
        <v>3728.9435592016616</v>
      </c>
      <c r="S35">
        <f t="shared" si="9"/>
        <v>17274.316846950536</v>
      </c>
    </row>
    <row r="36" spans="1:19" x14ac:dyDescent="0.25">
      <c r="A36">
        <f>Input!G37</f>
        <v>175</v>
      </c>
      <c r="B36">
        <f t="shared" si="1"/>
        <v>33</v>
      </c>
      <c r="C36">
        <f t="shared" si="12"/>
        <v>-2.4347810743274581</v>
      </c>
      <c r="D36">
        <f t="shared" si="2"/>
        <v>11.413319771128785</v>
      </c>
      <c r="E36">
        <f t="shared" si="3"/>
        <v>8.7616926543108611E-2</v>
      </c>
      <c r="F36">
        <f>Input!I37</f>
        <v>4522.6183697142851</v>
      </c>
      <c r="G36">
        <f t="shared" si="10"/>
        <v>2059.7958242857135</v>
      </c>
      <c r="H36">
        <f t="shared" si="11"/>
        <v>0.56918462795515623</v>
      </c>
      <c r="I36">
        <f t="shared" si="4"/>
        <v>4240414.3534761835</v>
      </c>
      <c r="J36">
        <f t="shared" si="5"/>
        <v>85357324.843258947</v>
      </c>
      <c r="O36">
        <f>Input!J37</f>
        <v>61.506595285713956</v>
      </c>
      <c r="P36">
        <f t="shared" si="6"/>
        <v>-1.8425868571439423</v>
      </c>
      <c r="Q36">
        <f t="shared" si="7"/>
        <v>0.18443912641638499</v>
      </c>
      <c r="R36">
        <f t="shared" si="8"/>
        <v>3760.4068360252768</v>
      </c>
      <c r="S36">
        <f t="shared" si="9"/>
        <v>17259.537992277539</v>
      </c>
    </row>
    <row r="37" spans="1:19" x14ac:dyDescent="0.25">
      <c r="A37">
        <f>Input!G38</f>
        <v>176</v>
      </c>
      <c r="B37">
        <f t="shared" si="1"/>
        <v>34</v>
      </c>
      <c r="C37">
        <f t="shared" si="12"/>
        <v>-2.4005065893240789</v>
      </c>
      <c r="D37">
        <f t="shared" si="2"/>
        <v>11.028762018806351</v>
      </c>
      <c r="E37">
        <f t="shared" si="3"/>
        <v>9.0672008181406985E-2</v>
      </c>
      <c r="F37">
        <f>Input!I38</f>
        <v>4583.0880435714289</v>
      </c>
      <c r="G37">
        <f t="shared" si="10"/>
        <v>2120.2654981428573</v>
      </c>
      <c r="H37">
        <f t="shared" si="11"/>
        <v>0.83099035744794136</v>
      </c>
      <c r="I37">
        <f t="shared" si="4"/>
        <v>4492002.6327915816</v>
      </c>
      <c r="J37">
        <f t="shared" si="5"/>
        <v>85352487.316429615</v>
      </c>
      <c r="O37">
        <f>Input!J38</f>
        <v>60.469673857143789</v>
      </c>
      <c r="P37">
        <f t="shared" si="6"/>
        <v>-2.8795082857141097</v>
      </c>
      <c r="Q37">
        <f t="shared" si="7"/>
        <v>0.26180572949278513</v>
      </c>
      <c r="R37">
        <f t="shared" si="8"/>
        <v>3624.9873844766134</v>
      </c>
      <c r="S37">
        <f t="shared" si="9"/>
        <v>17239.21581612623</v>
      </c>
    </row>
    <row r="38" spans="1:19" x14ac:dyDescent="0.25">
      <c r="A38">
        <f>Input!G39</f>
        <v>177</v>
      </c>
      <c r="B38">
        <f t="shared" si="1"/>
        <v>35</v>
      </c>
      <c r="C38">
        <f t="shared" si="12"/>
        <v>-2.3662321043206993</v>
      </c>
      <c r="D38">
        <f t="shared" si="2"/>
        <v>10.657161466302789</v>
      </c>
      <c r="E38">
        <f t="shared" si="3"/>
        <v>9.3833616311616491E-2</v>
      </c>
      <c r="F38">
        <f>Input!I39</f>
        <v>4643.7143747142854</v>
      </c>
      <c r="G38">
        <f t="shared" si="10"/>
        <v>2180.8918292857138</v>
      </c>
      <c r="H38">
        <f t="shared" si="11"/>
        <v>1.1978314653229019</v>
      </c>
      <c r="I38">
        <f t="shared" si="4"/>
        <v>4751065.9241342386</v>
      </c>
      <c r="J38">
        <f t="shared" si="5"/>
        <v>85345709.224410981</v>
      </c>
      <c r="O38">
        <f>Input!J39</f>
        <v>60.626331142856543</v>
      </c>
      <c r="P38">
        <f t="shared" si="6"/>
        <v>-2.7228510000013557</v>
      </c>
      <c r="Q38">
        <f t="shared" si="7"/>
        <v>0.36684110787496038</v>
      </c>
      <c r="R38">
        <f t="shared" si="8"/>
        <v>3631.2061392760447</v>
      </c>
      <c r="S38">
        <f t="shared" si="9"/>
        <v>17211.644937526798</v>
      </c>
    </row>
    <row r="39" spans="1:19" x14ac:dyDescent="0.25">
      <c r="A39">
        <f>Input!G40</f>
        <v>178</v>
      </c>
      <c r="B39">
        <f t="shared" si="1"/>
        <v>36</v>
      </c>
      <c r="C39">
        <f t="shared" si="12"/>
        <v>-2.3319576193173202</v>
      </c>
      <c r="D39">
        <f t="shared" si="2"/>
        <v>10.298081536729121</v>
      </c>
      <c r="E39">
        <f t="shared" si="3"/>
        <v>9.7105465365893803E-2</v>
      </c>
      <c r="F39">
        <f>Input!I40</f>
        <v>4703.6245587142857</v>
      </c>
      <c r="G39">
        <f t="shared" si="10"/>
        <v>2240.8020132857141</v>
      </c>
      <c r="H39">
        <f t="shared" si="11"/>
        <v>1.7054520308823116</v>
      </c>
      <c r="I39">
        <f t="shared" si="4"/>
        <v>5013553.4106232123</v>
      </c>
      <c r="J39">
        <f t="shared" si="5"/>
        <v>85336330.406194508</v>
      </c>
      <c r="O39">
        <f>Input!J40</f>
        <v>59.910184000000299</v>
      </c>
      <c r="P39">
        <f t="shared" si="6"/>
        <v>-3.4389981428575993</v>
      </c>
      <c r="Q39">
        <f t="shared" si="7"/>
        <v>0.50762056555940971</v>
      </c>
      <c r="R39">
        <f t="shared" si="8"/>
        <v>3528.6645425827742</v>
      </c>
      <c r="S39">
        <f t="shared" si="9"/>
        <v>17174.726152863772</v>
      </c>
    </row>
    <row r="40" spans="1:19" x14ac:dyDescent="0.25">
      <c r="A40">
        <f>Input!G41</f>
        <v>179</v>
      </c>
      <c r="B40">
        <f t="shared" si="1"/>
        <v>37</v>
      </c>
      <c r="C40">
        <f t="shared" si="12"/>
        <v>-2.297683134313941</v>
      </c>
      <c r="D40">
        <f t="shared" si="2"/>
        <v>9.9511003631169093</v>
      </c>
      <c r="E40">
        <f t="shared" si="3"/>
        <v>0.10049139929353275</v>
      </c>
      <c r="F40">
        <f>Input!I41</f>
        <v>4765.0117961428559</v>
      </c>
      <c r="G40">
        <f t="shared" si="10"/>
        <v>2302.1892507142843</v>
      </c>
      <c r="H40">
        <f t="shared" si="11"/>
        <v>2.3994305022313944</v>
      </c>
      <c r="I40">
        <f t="shared" si="4"/>
        <v>5289033.2171509862</v>
      </c>
      <c r="J40">
        <f t="shared" si="5"/>
        <v>85323509.265614554</v>
      </c>
      <c r="O40">
        <f>Input!J41</f>
        <v>61.387237428570188</v>
      </c>
      <c r="P40">
        <f t="shared" si="6"/>
        <v>-1.9619447142877107</v>
      </c>
      <c r="Q40">
        <f t="shared" si="7"/>
        <v>0.69397847134908286</v>
      </c>
      <c r="R40">
        <f t="shared" si="8"/>
        <v>3683.6716828483</v>
      </c>
      <c r="S40">
        <f t="shared" si="9"/>
        <v>17125.915588176158</v>
      </c>
    </row>
    <row r="41" spans="1:19" x14ac:dyDescent="0.25">
      <c r="A41">
        <f>Input!G42</f>
        <v>180</v>
      </c>
      <c r="B41">
        <f t="shared" si="1"/>
        <v>38</v>
      </c>
      <c r="C41">
        <f t="shared" si="12"/>
        <v>-2.2634086493105614</v>
      </c>
      <c r="D41">
        <f t="shared" si="2"/>
        <v>9.6158102927856195</v>
      </c>
      <c r="E41">
        <f t="shared" si="3"/>
        <v>0.10399539607704848</v>
      </c>
      <c r="F41">
        <f>Input!I42</f>
        <v>4827.3538964285708</v>
      </c>
      <c r="G41">
        <f t="shared" si="10"/>
        <v>2364.5313509999992</v>
      </c>
      <c r="H41">
        <f t="shared" si="11"/>
        <v>3.3371553101792815</v>
      </c>
      <c r="I41">
        <f t="shared" si="4"/>
        <v>5575238.0297592953</v>
      </c>
      <c r="J41">
        <f t="shared" si="5"/>
        <v>85306186.48077935</v>
      </c>
      <c r="O41">
        <f>Input!J42</f>
        <v>62.342100285714878</v>
      </c>
      <c r="P41">
        <f t="shared" si="6"/>
        <v>-1.0070818571430209</v>
      </c>
      <c r="Q41">
        <f t="shared" si="7"/>
        <v>0.93772480794788704</v>
      </c>
      <c r="R41">
        <f t="shared" si="8"/>
        <v>3770.4973278145922</v>
      </c>
      <c r="S41">
        <f t="shared" si="9"/>
        <v>17062.178773791798</v>
      </c>
    </row>
    <row r="42" spans="1:19" x14ac:dyDescent="0.25">
      <c r="A42">
        <f>Input!G43</f>
        <v>181</v>
      </c>
      <c r="B42">
        <f t="shared" si="1"/>
        <v>39</v>
      </c>
      <c r="C42">
        <f t="shared" si="12"/>
        <v>-2.2291341643071823</v>
      </c>
      <c r="D42">
        <f t="shared" si="2"/>
        <v>9.2918174084097132</v>
      </c>
      <c r="E42">
        <f t="shared" si="3"/>
        <v>0.10762157240573125</v>
      </c>
      <c r="F42">
        <f>Input!I43</f>
        <v>4890.3151655714291</v>
      </c>
      <c r="G42">
        <f t="shared" si="10"/>
        <v>2427.4926201428575</v>
      </c>
      <c r="H42">
        <f t="shared" si="11"/>
        <v>4.5900036671613709</v>
      </c>
      <c r="I42">
        <f t="shared" si="4"/>
        <v>5870457.088924774</v>
      </c>
      <c r="J42">
        <f t="shared" si="5"/>
        <v>85283045.097730994</v>
      </c>
      <c r="O42">
        <f>Input!J43</f>
        <v>62.961269142858328</v>
      </c>
      <c r="P42">
        <f t="shared" si="6"/>
        <v>-0.38791299999957118</v>
      </c>
      <c r="Q42">
        <f t="shared" si="7"/>
        <v>1.2528483569820894</v>
      </c>
      <c r="R42">
        <f t="shared" si="8"/>
        <v>3807.929195886762</v>
      </c>
      <c r="S42">
        <f t="shared" si="9"/>
        <v>16979.953766766233</v>
      </c>
    </row>
    <row r="43" spans="1:19" x14ac:dyDescent="0.25">
      <c r="A43">
        <f>Input!G44</f>
        <v>182</v>
      </c>
      <c r="B43">
        <f t="shared" si="1"/>
        <v>40</v>
      </c>
      <c r="C43">
        <f t="shared" si="12"/>
        <v>-2.1948596793038027</v>
      </c>
      <c r="D43">
        <f t="shared" si="2"/>
        <v>8.9787410652227404</v>
      </c>
      <c r="E43">
        <f t="shared" si="3"/>
        <v>0.11137418851216113</v>
      </c>
      <c r="F43">
        <f>Input!I44</f>
        <v>4953.0750184285716</v>
      </c>
      <c r="G43">
        <f t="shared" si="10"/>
        <v>2490.252473</v>
      </c>
      <c r="H43">
        <f t="shared" si="11"/>
        <v>6.2456997310460576</v>
      </c>
      <c r="I43">
        <f t="shared" si="4"/>
        <v>6170289.649646041</v>
      </c>
      <c r="J43">
        <f t="shared" si="5"/>
        <v>85252467.523586556</v>
      </c>
      <c r="O43">
        <f>Input!J44</f>
        <v>62.759852857142505</v>
      </c>
      <c r="P43">
        <f t="shared" si="6"/>
        <v>-0.58932928571539378</v>
      </c>
      <c r="Q43">
        <f t="shared" si="7"/>
        <v>1.6556960638846867</v>
      </c>
      <c r="R43">
        <f t="shared" si="8"/>
        <v>3733.717977415035</v>
      </c>
      <c r="S43">
        <f t="shared" si="9"/>
        <v>16875.128178584284</v>
      </c>
    </row>
    <row r="44" spans="1:19" x14ac:dyDescent="0.25">
      <c r="A44">
        <f>Input!G45</f>
        <v>183</v>
      </c>
      <c r="B44">
        <f t="shared" si="1"/>
        <v>41</v>
      </c>
      <c r="C44">
        <f t="shared" si="12"/>
        <v>-2.1605851943004235</v>
      </c>
      <c r="D44">
        <f t="shared" si="2"/>
        <v>8.6762134438148522</v>
      </c>
      <c r="E44">
        <f t="shared" si="3"/>
        <v>0.11525765317736454</v>
      </c>
      <c r="F44">
        <f>Input!I45</f>
        <v>5015.9467691428572</v>
      </c>
      <c r="G44">
        <f t="shared" si="10"/>
        <v>2553.1242237142856</v>
      </c>
      <c r="H44">
        <f t="shared" si="11"/>
        <v>8.4108172456002741</v>
      </c>
      <c r="I44">
        <f t="shared" si="4"/>
        <v>6475566.3210614603</v>
      </c>
      <c r="J44">
        <f t="shared" si="5"/>
        <v>85212490.17145437</v>
      </c>
      <c r="O44">
        <f>Input!J45</f>
        <v>62.871750714285554</v>
      </c>
      <c r="P44">
        <f t="shared" si="6"/>
        <v>-0.47743142857234488</v>
      </c>
      <c r="Q44">
        <f t="shared" si="7"/>
        <v>2.165117514554217</v>
      </c>
      <c r="R44">
        <f t="shared" si="8"/>
        <v>3685.2953144467228</v>
      </c>
      <c r="S44">
        <f t="shared" si="9"/>
        <v>16743.035610889947</v>
      </c>
    </row>
    <row r="45" spans="1:19" x14ac:dyDescent="0.25">
      <c r="A45">
        <f>Input!G46</f>
        <v>184</v>
      </c>
      <c r="B45">
        <f t="shared" si="1"/>
        <v>42</v>
      </c>
      <c r="C45">
        <f t="shared" si="12"/>
        <v>-2.1263107092970444</v>
      </c>
      <c r="D45">
        <f t="shared" si="2"/>
        <v>8.3838791179981715</v>
      </c>
      <c r="E45">
        <f t="shared" si="3"/>
        <v>0.11927652891049451</v>
      </c>
      <c r="F45">
        <f>Input!I46</f>
        <v>5079.2064330000003</v>
      </c>
      <c r="G45">
        <f t="shared" si="10"/>
        <v>2616.3838875714287</v>
      </c>
      <c r="H45">
        <f t="shared" si="11"/>
        <v>11.213380594223352</v>
      </c>
      <c r="I45">
        <f t="shared" si="4"/>
        <v>6786913.3704238683</v>
      </c>
      <c r="J45">
        <f t="shared" si="5"/>
        <v>85160756.758454219</v>
      </c>
      <c r="O45">
        <f>Input!J46</f>
        <v>63.259663857143096</v>
      </c>
      <c r="P45">
        <f t="shared" si="6"/>
        <v>-8.9518285714802914E-2</v>
      </c>
      <c r="Q45">
        <f t="shared" si="7"/>
        <v>2.802563348623079</v>
      </c>
      <c r="R45">
        <f t="shared" si="8"/>
        <v>3655.0610018972911</v>
      </c>
      <c r="S45">
        <f t="shared" si="9"/>
        <v>16578.477490513444</v>
      </c>
    </row>
    <row r="46" spans="1:19" x14ac:dyDescent="0.25">
      <c r="A46">
        <f>Input!G47</f>
        <v>185</v>
      </c>
      <c r="B46">
        <f t="shared" si="1"/>
        <v>43</v>
      </c>
      <c r="C46">
        <f t="shared" si="12"/>
        <v>-2.0920362242936648</v>
      </c>
      <c r="D46">
        <f t="shared" si="2"/>
        <v>8.1013946372324526</v>
      </c>
      <c r="E46">
        <f t="shared" si="3"/>
        <v>0.12343553730911863</v>
      </c>
      <c r="F46">
        <f>Input!I47</f>
        <v>5142.7794111428584</v>
      </c>
      <c r="G46">
        <f t="shared" si="10"/>
        <v>2679.9568657142868</v>
      </c>
      <c r="H46">
        <f t="shared" si="11"/>
        <v>14.805507485146553</v>
      </c>
      <c r="I46">
        <f t="shared" si="4"/>
        <v>7103031.7622706322</v>
      </c>
      <c r="J46">
        <f t="shared" si="5"/>
        <v>85094471.510094568</v>
      </c>
      <c r="O46">
        <f>Input!J47</f>
        <v>63.572978142858119</v>
      </c>
      <c r="P46">
        <f t="shared" si="6"/>
        <v>0.22379600000022037</v>
      </c>
      <c r="Q46">
        <f t="shared" si="7"/>
        <v>3.5921268909232014</v>
      </c>
      <c r="R46">
        <f t="shared" si="8"/>
        <v>3597.7025169067424</v>
      </c>
      <c r="S46">
        <f t="shared" si="9"/>
        <v>16375.776545556335</v>
      </c>
    </row>
    <row r="47" spans="1:19" x14ac:dyDescent="0.25">
      <c r="A47">
        <f>Input!G48</f>
        <v>186</v>
      </c>
      <c r="B47">
        <f t="shared" si="1"/>
        <v>44</v>
      </c>
      <c r="C47">
        <f t="shared" si="12"/>
        <v>-2.0577617392902856</v>
      </c>
      <c r="D47">
        <f t="shared" si="2"/>
        <v>7.8284281231204043</v>
      </c>
      <c r="E47">
        <f t="shared" si="3"/>
        <v>0.12773956460641309</v>
      </c>
      <c r="F47">
        <f>Input!I48</f>
        <v>5206.0465348571433</v>
      </c>
      <c r="G47">
        <f t="shared" si="10"/>
        <v>2743.2239894285717</v>
      </c>
      <c r="H47">
        <f t="shared" si="11"/>
        <v>19.366026813806201</v>
      </c>
      <c r="I47">
        <f t="shared" si="4"/>
        <v>7419402.2004998624</v>
      </c>
      <c r="J47">
        <f t="shared" si="5"/>
        <v>85010353.768943861</v>
      </c>
      <c r="O47">
        <f>Input!J48</f>
        <v>63.267123714284935</v>
      </c>
      <c r="P47">
        <f t="shared" si="6"/>
        <v>-8.2058428572963749E-2</v>
      </c>
      <c r="Q47">
        <f t="shared" si="7"/>
        <v>4.5605193286596464</v>
      </c>
      <c r="R47">
        <f t="shared" si="8"/>
        <v>3446.4653984903184</v>
      </c>
      <c r="S47">
        <f t="shared" si="9"/>
        <v>16128.868088304656</v>
      </c>
    </row>
    <row r="48" spans="1:19" x14ac:dyDescent="0.25">
      <c r="A48">
        <f>Input!G49</f>
        <v>187</v>
      </c>
      <c r="B48">
        <f t="shared" si="1"/>
        <v>45</v>
      </c>
      <c r="C48">
        <f t="shared" si="12"/>
        <v>-2.0234872542869065</v>
      </c>
      <c r="D48">
        <f t="shared" si="2"/>
        <v>7.5646588794985554</v>
      </c>
      <c r="E48">
        <f t="shared" si="3"/>
        <v>0.13219366741177996</v>
      </c>
      <c r="F48">
        <f>Input!I49</f>
        <v>5267.8888241428567</v>
      </c>
      <c r="G48">
        <f t="shared" si="10"/>
        <v>2805.0662787142851</v>
      </c>
      <c r="H48">
        <f t="shared" si="11"/>
        <v>25.102997198939363</v>
      </c>
      <c r="I48">
        <f t="shared" si="4"/>
        <v>7728195.8465735707</v>
      </c>
      <c r="J48">
        <f t="shared" si="5"/>
        <v>84904595.732182473</v>
      </c>
      <c r="O48">
        <f>Input!J49</f>
        <v>61.842289285713377</v>
      </c>
      <c r="P48">
        <f t="shared" si="6"/>
        <v>-1.5068928571445213</v>
      </c>
      <c r="Q48">
        <f t="shared" si="7"/>
        <v>5.7369703851331604</v>
      </c>
      <c r="R48">
        <f t="shared" si="8"/>
        <v>3147.8068089358035</v>
      </c>
      <c r="S48">
        <f t="shared" si="9"/>
        <v>15831.434779001187</v>
      </c>
    </row>
    <row r="49" spans="1:19" x14ac:dyDescent="0.25">
      <c r="A49">
        <f>Input!G50</f>
        <v>188</v>
      </c>
      <c r="B49">
        <f t="shared" si="1"/>
        <v>46</v>
      </c>
      <c r="C49">
        <f t="shared" si="12"/>
        <v>-1.9892127692835269</v>
      </c>
      <c r="D49">
        <f t="shared" si="2"/>
        <v>7.3097770156656763</v>
      </c>
      <c r="E49">
        <f t="shared" si="3"/>
        <v>0.13680307865163155</v>
      </c>
      <c r="F49">
        <f>Input!I50</f>
        <v>5329.5446167142863</v>
      </c>
      <c r="G49">
        <f t="shared" si="10"/>
        <v>2866.7220712857147</v>
      </c>
      <c r="H49">
        <f t="shared" si="11"/>
        <v>32.256045791058888</v>
      </c>
      <c r="I49">
        <f t="shared" si="4"/>
        <v>8034197.6496834699</v>
      </c>
      <c r="J49">
        <f t="shared" si="5"/>
        <v>84772825.240142018</v>
      </c>
      <c r="O49">
        <f>Input!J50</f>
        <v>61.655792571429629</v>
      </c>
      <c r="P49">
        <f t="shared" si="6"/>
        <v>-1.6933895714282698</v>
      </c>
      <c r="Q49">
        <f t="shared" si="7"/>
        <v>7.1530485921195233</v>
      </c>
      <c r="R49">
        <f t="shared" si="8"/>
        <v>2970.5491012742236</v>
      </c>
      <c r="S49">
        <f t="shared" si="9"/>
        <v>15477.089556167979</v>
      </c>
    </row>
    <row r="50" spans="1:19" x14ac:dyDescent="0.25">
      <c r="A50">
        <f>Input!G51</f>
        <v>189</v>
      </c>
      <c r="B50">
        <f t="shared" si="1"/>
        <v>47</v>
      </c>
      <c r="C50">
        <f t="shared" si="12"/>
        <v>-1.9549382842801477</v>
      </c>
      <c r="D50">
        <f t="shared" si="2"/>
        <v>7.0634830823060408</v>
      </c>
      <c r="E50">
        <f t="shared" si="3"/>
        <v>0.14157321371732179</v>
      </c>
      <c r="F50">
        <f>Input!I51</f>
        <v>5394.4976699999997</v>
      </c>
      <c r="G50">
        <f t="shared" si="10"/>
        <v>2931.6751245714281</v>
      </c>
      <c r="H50">
        <f t="shared" si="11"/>
        <v>41.098443648502645</v>
      </c>
      <c r="I50">
        <f t="shared" si="4"/>
        <v>8355433.5482953954</v>
      </c>
      <c r="J50">
        <f t="shared" si="5"/>
        <v>84610075.695260778</v>
      </c>
      <c r="O50">
        <f>Input!J51</f>
        <v>64.953053285713395</v>
      </c>
      <c r="P50">
        <f t="shared" si="6"/>
        <v>1.6038711428554961</v>
      </c>
      <c r="Q50">
        <f t="shared" si="7"/>
        <v>8.8423978574437552</v>
      </c>
      <c r="R50">
        <f t="shared" si="8"/>
        <v>3148.405652590005</v>
      </c>
      <c r="S50">
        <f t="shared" si="9"/>
        <v>15059.60987321703</v>
      </c>
    </row>
    <row r="51" spans="1:19" x14ac:dyDescent="0.25">
      <c r="A51">
        <f>Input!G52</f>
        <v>190</v>
      </c>
      <c r="B51">
        <f t="shared" si="1"/>
        <v>48</v>
      </c>
      <c r="C51">
        <f t="shared" si="12"/>
        <v>-1.9206637992767683</v>
      </c>
      <c r="D51">
        <f t="shared" si="2"/>
        <v>6.8254877196797876</v>
      </c>
      <c r="E51">
        <f t="shared" si="3"/>
        <v>0.14650967682744789</v>
      </c>
      <c r="F51">
        <f>Input!I52</f>
        <v>5461.6812234285708</v>
      </c>
      <c r="G51">
        <f t="shared" si="10"/>
        <v>2998.8586779999991</v>
      </c>
      <c r="H51">
        <f t="shared" si="11"/>
        <v>51.938833595477199</v>
      </c>
      <c r="I51">
        <f t="shared" si="4"/>
        <v>8684336.5693451706</v>
      </c>
      <c r="J51">
        <f t="shared" si="5"/>
        <v>84410765.297313407</v>
      </c>
      <c r="O51">
        <f>Input!J52</f>
        <v>67.183553428571031</v>
      </c>
      <c r="P51">
        <f t="shared" si="6"/>
        <v>3.8343712857131322</v>
      </c>
      <c r="Q51">
        <f t="shared" si="7"/>
        <v>10.840389946974556</v>
      </c>
      <c r="R51">
        <f t="shared" si="8"/>
        <v>3174.552071113907</v>
      </c>
      <c r="S51">
        <f t="shared" si="9"/>
        <v>14573.224248991932</v>
      </c>
    </row>
    <row r="52" spans="1:19" x14ac:dyDescent="0.25">
      <c r="A52">
        <f>Input!G53</f>
        <v>191</v>
      </c>
      <c r="B52">
        <f t="shared" si="1"/>
        <v>49</v>
      </c>
      <c r="C52">
        <f t="shared" si="12"/>
        <v>-1.886389314273389</v>
      </c>
      <c r="D52">
        <f t="shared" si="2"/>
        <v>6.5955113176671007</v>
      </c>
      <c r="E52">
        <f t="shared" si="3"/>
        <v>0.15161826761199618</v>
      </c>
      <c r="F52">
        <f>Input!I53</f>
        <v>5529.8793184285705</v>
      </c>
      <c r="G52">
        <f t="shared" si="10"/>
        <v>3067.0567729999989</v>
      </c>
      <c r="H52">
        <f t="shared" si="11"/>
        <v>65.122529209103746</v>
      </c>
      <c r="I52">
        <f t="shared" si="4"/>
        <v>9011609.2040444128</v>
      </c>
      <c r="J52">
        <f t="shared" si="5"/>
        <v>84168687.826286063</v>
      </c>
      <c r="O52">
        <f>Input!J53</f>
        <v>68.198094999999739</v>
      </c>
      <c r="P52">
        <f t="shared" si="6"/>
        <v>4.8489128571418405</v>
      </c>
      <c r="Q52">
        <f t="shared" si="7"/>
        <v>13.183695613626547</v>
      </c>
      <c r="R52">
        <f t="shared" si="8"/>
        <v>3026.584139843379</v>
      </c>
      <c r="S52">
        <f t="shared" si="9"/>
        <v>14012.949437858606</v>
      </c>
    </row>
    <row r="53" spans="1:19" x14ac:dyDescent="0.25">
      <c r="A53">
        <f>Input!G54</f>
        <v>192</v>
      </c>
      <c r="B53">
        <f t="shared" si="1"/>
        <v>50</v>
      </c>
      <c r="C53">
        <f t="shared" si="12"/>
        <v>-1.8521148292700096</v>
      </c>
      <c r="D53">
        <f t="shared" si="2"/>
        <v>6.3732836872667642</v>
      </c>
      <c r="E53">
        <f t="shared" si="3"/>
        <v>0.15690498792606836</v>
      </c>
      <c r="F53">
        <f>Input!I54</f>
        <v>5598.2415305714285</v>
      </c>
      <c r="G53">
        <f t="shared" si="10"/>
        <v>3135.4189851428569</v>
      </c>
      <c r="H53">
        <f t="shared" si="11"/>
        <v>81.032309467893242</v>
      </c>
      <c r="I53">
        <f t="shared" si="4"/>
        <v>9329277.9645407554</v>
      </c>
      <c r="J53">
        <f t="shared" si="5"/>
        <v>83877017.179867923</v>
      </c>
      <c r="O53">
        <f>Input!J54</f>
        <v>68.36221214285797</v>
      </c>
      <c r="P53">
        <f t="shared" si="6"/>
        <v>5.0130300000000716</v>
      </c>
      <c r="Q53">
        <f t="shared" si="7"/>
        <v>15.9097802587895</v>
      </c>
      <c r="R53">
        <f t="shared" si="8"/>
        <v>2751.2576105528433</v>
      </c>
      <c r="S53">
        <f t="shared" si="9"/>
        <v>13374.973323926897</v>
      </c>
    </row>
    <row r="54" spans="1:19" x14ac:dyDescent="0.25">
      <c r="A54">
        <f>Input!G55</f>
        <v>193</v>
      </c>
      <c r="B54">
        <f t="shared" si="1"/>
        <v>51</v>
      </c>
      <c r="C54">
        <f t="shared" si="12"/>
        <v>-1.8178403442666304</v>
      </c>
      <c r="D54">
        <f t="shared" si="2"/>
        <v>6.158543743163178</v>
      </c>
      <c r="E54">
        <f t="shared" si="3"/>
        <v>0.16237604890119295</v>
      </c>
      <c r="F54">
        <f>Input!I55</f>
        <v>5667.513846428571</v>
      </c>
      <c r="G54">
        <f t="shared" si="10"/>
        <v>3204.6913009999994</v>
      </c>
      <c r="H54">
        <f t="shared" si="11"/>
        <v>100.0886425168251</v>
      </c>
      <c r="I54">
        <f t="shared" si="4"/>
        <v>9638557.6670607943</v>
      </c>
      <c r="J54">
        <f t="shared" si="5"/>
        <v>83528327.770596132</v>
      </c>
      <c r="O54">
        <f>Input!J55</f>
        <v>69.27231585714253</v>
      </c>
      <c r="P54">
        <f t="shared" si="6"/>
        <v>5.9231337142846314</v>
      </c>
      <c r="Q54">
        <f t="shared" si="7"/>
        <v>19.056333048931858</v>
      </c>
      <c r="R54">
        <f t="shared" si="8"/>
        <v>2521.6449293945093</v>
      </c>
      <c r="S54">
        <f t="shared" si="9"/>
        <v>12657.075075235063</v>
      </c>
    </row>
    <row r="55" spans="1:19" x14ac:dyDescent="0.25">
      <c r="A55">
        <f>Input!G56</f>
        <v>194</v>
      </c>
      <c r="B55">
        <f t="shared" si="1"/>
        <v>52</v>
      </c>
      <c r="C55">
        <f t="shared" si="12"/>
        <v>-1.7835658592632511</v>
      </c>
      <c r="D55">
        <f t="shared" si="2"/>
        <v>5.9510391969888774</v>
      </c>
      <c r="E55">
        <f t="shared" si="3"/>
        <v>0.16803787824250641</v>
      </c>
      <c r="F55">
        <f>Input!I56</f>
        <v>5737.6515067142855</v>
      </c>
      <c r="G55">
        <f t="shared" si="10"/>
        <v>3274.8289612857138</v>
      </c>
      <c r="H55">
        <f t="shared" si="11"/>
        <v>122.74928369989041</v>
      </c>
      <c r="I55">
        <f t="shared" si="4"/>
        <v>9935606.2938495483</v>
      </c>
      <c r="J55">
        <f t="shared" si="5"/>
        <v>83114632.702411368</v>
      </c>
      <c r="O55">
        <f>Input!J56</f>
        <v>70.137660285714446</v>
      </c>
      <c r="P55">
        <f t="shared" si="6"/>
        <v>6.7884781428565475</v>
      </c>
      <c r="Q55">
        <f t="shared" si="7"/>
        <v>22.660641183065302</v>
      </c>
      <c r="R55">
        <f t="shared" si="8"/>
        <v>2254.0673428733116</v>
      </c>
      <c r="S55">
        <f t="shared" si="9"/>
        <v>11859.070348608233</v>
      </c>
    </row>
    <row r="56" spans="1:19" x14ac:dyDescent="0.25">
      <c r="A56">
        <f>Input!G57</f>
        <v>195</v>
      </c>
      <c r="B56">
        <f t="shared" si="1"/>
        <v>53</v>
      </c>
      <c r="C56">
        <f t="shared" si="12"/>
        <v>-1.7492913742598717</v>
      </c>
      <c r="D56">
        <f t="shared" si="2"/>
        <v>5.7505262609222108</v>
      </c>
      <c r="E56">
        <f t="shared" si="3"/>
        <v>0.17389712778037644</v>
      </c>
      <c r="F56">
        <f>Input!I57</f>
        <v>5807.4012538571424</v>
      </c>
      <c r="G56">
        <f t="shared" si="10"/>
        <v>3344.5787084285707</v>
      </c>
      <c r="H56">
        <f t="shared" si="11"/>
        <v>149.50820708147165</v>
      </c>
      <c r="I56">
        <f t="shared" si="4"/>
        <v>10208475.508578405</v>
      </c>
      <c r="J56">
        <f t="shared" si="5"/>
        <v>82627441.374204308</v>
      </c>
      <c r="O56">
        <f>Input!J57</f>
        <v>69.749747142856904</v>
      </c>
      <c r="P56">
        <f t="shared" si="6"/>
        <v>6.4005649999990055</v>
      </c>
      <c r="Q56">
        <f t="shared" si="7"/>
        <v>26.758923381581226</v>
      </c>
      <c r="R56">
        <f t="shared" si="8"/>
        <v>1848.2109276730655</v>
      </c>
      <c r="S56">
        <f t="shared" si="9"/>
        <v>10983.265658328632</v>
      </c>
    </row>
    <row r="57" spans="1:19" x14ac:dyDescent="0.25">
      <c r="A57">
        <f>Input!G58</f>
        <v>196</v>
      </c>
      <c r="B57">
        <f t="shared" si="1"/>
        <v>54</v>
      </c>
      <c r="C57">
        <f t="shared" si="12"/>
        <v>-1.7150168892564923</v>
      </c>
      <c r="D57">
        <f t="shared" si="2"/>
        <v>5.5567693612719093</v>
      </c>
      <c r="E57">
        <f t="shared" si="3"/>
        <v>0.17996068128534065</v>
      </c>
      <c r="F57">
        <f>Input!I58</f>
        <v>5877.5538338571423</v>
      </c>
      <c r="G57">
        <f t="shared" si="10"/>
        <v>3414.7312884285707</v>
      </c>
      <c r="H57">
        <f t="shared" si="11"/>
        <v>180.89384561424569</v>
      </c>
      <c r="I57">
        <f t="shared" si="4"/>
        <v>10457704.606547894</v>
      </c>
      <c r="J57">
        <f t="shared" si="5"/>
        <v>82057837.798069552</v>
      </c>
      <c r="O57">
        <f>Input!J58</f>
        <v>70.152579999999944</v>
      </c>
      <c r="P57">
        <f t="shared" si="6"/>
        <v>6.8033978571420448</v>
      </c>
      <c r="Q57">
        <f t="shared" si="7"/>
        <v>31.385638532774031</v>
      </c>
      <c r="R57">
        <f t="shared" si="8"/>
        <v>1502.8757507233199</v>
      </c>
      <c r="S57">
        <f t="shared" si="9"/>
        <v>10034.902693405944</v>
      </c>
    </row>
    <row r="58" spans="1:19" x14ac:dyDescent="0.25">
      <c r="A58">
        <f>Input!G59</f>
        <v>197</v>
      </c>
      <c r="B58">
        <f t="shared" si="1"/>
        <v>55</v>
      </c>
      <c r="C58">
        <f t="shared" si="12"/>
        <v>-1.6807424042531132</v>
      </c>
      <c r="D58">
        <f t="shared" si="2"/>
        <v>5.3695408617120863</v>
      </c>
      <c r="E58">
        <f t="shared" si="3"/>
        <v>0.18623566255554083</v>
      </c>
      <c r="F58">
        <f>Input!I59</f>
        <v>5947.4080191428575</v>
      </c>
      <c r="G58">
        <f t="shared" si="10"/>
        <v>3484.5854737142859</v>
      </c>
      <c r="H58">
        <f t="shared" si="11"/>
        <v>217.466632322066</v>
      </c>
      <c r="I58">
        <f t="shared" si="4"/>
        <v>10674065.523780042</v>
      </c>
      <c r="J58">
        <f t="shared" si="5"/>
        <v>81396580.4749026</v>
      </c>
      <c r="O58">
        <f>Input!J59</f>
        <v>69.854185285715175</v>
      </c>
      <c r="P58">
        <f t="shared" si="6"/>
        <v>6.5050031428572765</v>
      </c>
      <c r="Q58">
        <f t="shared" si="7"/>
        <v>36.572786707820327</v>
      </c>
      <c r="R58">
        <f t="shared" si="8"/>
        <v>1107.6514913007013</v>
      </c>
      <c r="S58">
        <f t="shared" si="9"/>
        <v>9022.5706871550501</v>
      </c>
    </row>
    <row r="59" spans="1:19" x14ac:dyDescent="0.25">
      <c r="A59">
        <f>Input!G60</f>
        <v>198</v>
      </c>
      <c r="B59">
        <f t="shared" si="1"/>
        <v>56</v>
      </c>
      <c r="C59">
        <f t="shared" si="12"/>
        <v>-1.6464679192497338</v>
      </c>
      <c r="D59">
        <f t="shared" si="2"/>
        <v>5.188620795842481</v>
      </c>
      <c r="E59">
        <f t="shared" si="3"/>
        <v>0.19272944378615534</v>
      </c>
      <c r="F59">
        <f>Input!I60</f>
        <v>6018.0231108571434</v>
      </c>
      <c r="G59">
        <f t="shared" si="10"/>
        <v>3555.2005654285717</v>
      </c>
      <c r="H59">
        <f t="shared" si="11"/>
        <v>259.81585270999045</v>
      </c>
      <c r="I59">
        <f t="shared" si="4"/>
        <v>10859560.404819326</v>
      </c>
      <c r="J59">
        <f t="shared" si="5"/>
        <v>80634224.145837799</v>
      </c>
      <c r="O59">
        <f>Input!J60</f>
        <v>70.615091714285882</v>
      </c>
      <c r="P59">
        <f t="shared" si="6"/>
        <v>7.2659095714279829</v>
      </c>
      <c r="Q59">
        <f t="shared" si="7"/>
        <v>42.349220387924454</v>
      </c>
      <c r="R59">
        <f t="shared" si="8"/>
        <v>798.95948183842108</v>
      </c>
      <c r="S59">
        <f t="shared" si="9"/>
        <v>7958.5631972483798</v>
      </c>
    </row>
    <row r="60" spans="1:19" x14ac:dyDescent="0.25">
      <c r="A60">
        <f>Input!G61</f>
        <v>199</v>
      </c>
      <c r="B60">
        <f t="shared" si="1"/>
        <v>57</v>
      </c>
      <c r="C60">
        <f t="shared" si="12"/>
        <v>-1.6121934342463544</v>
      </c>
      <c r="D60">
        <f t="shared" si="2"/>
        <v>5.0137966087597681</v>
      </c>
      <c r="E60">
        <f t="shared" si="3"/>
        <v>0.19944965423066172</v>
      </c>
      <c r="F60">
        <f>Input!I61</f>
        <v>6090.2719132857146</v>
      </c>
      <c r="G60">
        <f t="shared" si="10"/>
        <v>3627.449367857143</v>
      </c>
      <c r="H60">
        <f t="shared" si="11"/>
        <v>308.55583643205978</v>
      </c>
      <c r="I60">
        <f t="shared" si="4"/>
        <v>11015054.272935258</v>
      </c>
      <c r="J60">
        <f t="shared" si="5"/>
        <v>79761263.14500387</v>
      </c>
      <c r="O60">
        <f>Input!J61</f>
        <v>72.248802428571253</v>
      </c>
      <c r="P60">
        <f t="shared" si="6"/>
        <v>8.899620285713354</v>
      </c>
      <c r="Q60">
        <f t="shared" si="7"/>
        <v>48.739983722069319</v>
      </c>
      <c r="R60">
        <f t="shared" si="8"/>
        <v>552.66455697517529</v>
      </c>
      <c r="S60">
        <f t="shared" si="9"/>
        <v>6859.15509465584</v>
      </c>
    </row>
    <row r="61" spans="1:19" x14ac:dyDescent="0.25">
      <c r="A61">
        <f>Input!G62</f>
        <v>200</v>
      </c>
      <c r="B61">
        <f t="shared" si="1"/>
        <v>58</v>
      </c>
      <c r="C61">
        <f t="shared" si="12"/>
        <v>-1.5779189492429753</v>
      </c>
      <c r="D61">
        <f t="shared" si="2"/>
        <v>4.8448629073362932</v>
      </c>
      <c r="E61">
        <f t="shared" si="3"/>
        <v>0.20640418916410583</v>
      </c>
      <c r="F61">
        <f>Input!I62</f>
        <v>6164.0649078571432</v>
      </c>
      <c r="G61">
        <f t="shared" si="10"/>
        <v>3701.2423624285716</v>
      </c>
      <c r="H61">
        <f t="shared" si="11"/>
        <v>364.32153339830518</v>
      </c>
      <c r="I61">
        <f t="shared" si="4"/>
        <v>11135040.61921604</v>
      </c>
      <c r="J61">
        <f t="shared" si="5"/>
        <v>78768295.431490839</v>
      </c>
      <c r="O61">
        <f>Input!J62</f>
        <v>73.792994571428608</v>
      </c>
      <c r="P61">
        <f t="shared" si="6"/>
        <v>10.443812428570709</v>
      </c>
      <c r="Q61">
        <f t="shared" si="7"/>
        <v>55.765696966245407</v>
      </c>
      <c r="R61">
        <f t="shared" si="8"/>
        <v>324.98345894584395</v>
      </c>
      <c r="S61">
        <f t="shared" si="9"/>
        <v>5744.7763708892589</v>
      </c>
    </row>
    <row r="62" spans="1:19" x14ac:dyDescent="0.25">
      <c r="A62">
        <f>Input!G63</f>
        <v>201</v>
      </c>
      <c r="B62">
        <f t="shared" si="1"/>
        <v>59</v>
      </c>
      <c r="C62">
        <f t="shared" si="12"/>
        <v>-1.5436444642395959</v>
      </c>
      <c r="D62">
        <f t="shared" si="2"/>
        <v>4.6816212189128619</v>
      </c>
      <c r="E62">
        <f t="shared" si="3"/>
        <v>0.21360121915890795</v>
      </c>
      <c r="F62">
        <f>Input!I63</f>
        <v>6241.3118204285711</v>
      </c>
      <c r="G62">
        <f t="shared" si="10"/>
        <v>3778.4892749999995</v>
      </c>
      <c r="H62">
        <f t="shared" si="11"/>
        <v>427.76353538921114</v>
      </c>
      <c r="I62">
        <f t="shared" si="4"/>
        <v>11227362.982090265</v>
      </c>
      <c r="J62">
        <f t="shared" si="5"/>
        <v>77646205.694632635</v>
      </c>
      <c r="O62">
        <f>Input!J63</f>
        <v>77.246912571427856</v>
      </c>
      <c r="P62">
        <f t="shared" si="6"/>
        <v>13.897730428569957</v>
      </c>
      <c r="Q62">
        <f t="shared" si="7"/>
        <v>63.442001990905943</v>
      </c>
      <c r="R62">
        <f t="shared" si="8"/>
        <v>190.57555613620585</v>
      </c>
      <c r="S62">
        <f t="shared" si="9"/>
        <v>4640.0616514338126</v>
      </c>
    </row>
    <row r="63" spans="1:19" x14ac:dyDescent="0.25">
      <c r="A63">
        <f>Input!G64</f>
        <v>202</v>
      </c>
      <c r="B63">
        <f t="shared" si="1"/>
        <v>60</v>
      </c>
      <c r="C63">
        <f t="shared" si="12"/>
        <v>-1.5093699792362165</v>
      </c>
      <c r="D63">
        <f t="shared" si="2"/>
        <v>4.5238797581220798</v>
      </c>
      <c r="E63">
        <f t="shared" si="3"/>
        <v>0.22104919968410316</v>
      </c>
      <c r="F63">
        <f>Input!I64</f>
        <v>6321.6247379999995</v>
      </c>
      <c r="G63">
        <f t="shared" si="10"/>
        <v>3858.8021925714279</v>
      </c>
      <c r="H63">
        <f t="shared" si="11"/>
        <v>499.5426183431432</v>
      </c>
      <c r="I63">
        <f t="shared" si="4"/>
        <v>11284624.887044396</v>
      </c>
      <c r="J63">
        <f t="shared" si="5"/>
        <v>76386365.228707373</v>
      </c>
      <c r="O63">
        <f>Input!J64</f>
        <v>80.312917571428443</v>
      </c>
      <c r="P63">
        <f t="shared" si="6"/>
        <v>16.963735428570544</v>
      </c>
      <c r="Q63">
        <f t="shared" si="7"/>
        <v>71.77908295393209</v>
      </c>
      <c r="R63">
        <f t="shared" si="8"/>
        <v>72.826333278779131</v>
      </c>
      <c r="S63">
        <f t="shared" si="9"/>
        <v>3573.7580416988867</v>
      </c>
    </row>
    <row r="64" spans="1:19" x14ac:dyDescent="0.25">
      <c r="A64">
        <f>Input!G65</f>
        <v>203</v>
      </c>
      <c r="B64">
        <f t="shared" si="1"/>
        <v>61</v>
      </c>
      <c r="C64">
        <f t="shared" si="12"/>
        <v>-1.4750954942328371</v>
      </c>
      <c r="D64">
        <f t="shared" si="2"/>
        <v>4.3714532015682943</v>
      </c>
      <c r="E64">
        <f t="shared" si="3"/>
        <v>0.22875688103929417</v>
      </c>
      <c r="F64">
        <f>Input!I65</f>
        <v>6404.8544631428576</v>
      </c>
      <c r="G64">
        <f t="shared" si="10"/>
        <v>3942.031917714286</v>
      </c>
      <c r="H64">
        <f t="shared" si="11"/>
        <v>580.32389235596952</v>
      </c>
      <c r="I64">
        <f t="shared" si="4"/>
        <v>11301080.847758509</v>
      </c>
      <c r="J64">
        <f t="shared" si="5"/>
        <v>74980845.585871786</v>
      </c>
      <c r="O64">
        <f>Input!J65</f>
        <v>83.229725142858115</v>
      </c>
      <c r="P64">
        <f t="shared" si="6"/>
        <v>19.880543000000216</v>
      </c>
      <c r="Q64">
        <f t="shared" si="7"/>
        <v>80.781274012826302</v>
      </c>
      <c r="R64">
        <f t="shared" si="8"/>
        <v>5.994912936154063</v>
      </c>
      <c r="S64">
        <f t="shared" si="9"/>
        <v>2578.479011886684</v>
      </c>
    </row>
    <row r="65" spans="1:19" x14ac:dyDescent="0.25">
      <c r="A65">
        <f>Input!G66</f>
        <v>204</v>
      </c>
      <c r="B65">
        <f t="shared" si="1"/>
        <v>62</v>
      </c>
      <c r="C65">
        <f t="shared" si="12"/>
        <v>-1.440821009229458</v>
      </c>
      <c r="D65">
        <f t="shared" si="2"/>
        <v>4.2241624700994116</v>
      </c>
      <c r="E65">
        <f t="shared" si="3"/>
        <v>0.23673331863498753</v>
      </c>
      <c r="F65">
        <f>Input!I66</f>
        <v>6491.4187484285712</v>
      </c>
      <c r="G65">
        <f t="shared" si="10"/>
        <v>4028.5962029999996</v>
      </c>
      <c r="H65">
        <f t="shared" si="11"/>
        <v>670.77065575328447</v>
      </c>
      <c r="I65">
        <f t="shared" si="4"/>
        <v>11274992.405742703</v>
      </c>
      <c r="J65">
        <f t="shared" si="5"/>
        <v>73422642.366456673</v>
      </c>
      <c r="O65">
        <f>Input!J66</f>
        <v>86.564285285713595</v>
      </c>
      <c r="P65">
        <f t="shared" si="6"/>
        <v>23.215103142855696</v>
      </c>
      <c r="Q65">
        <f t="shared" si="7"/>
        <v>90.446763397314953</v>
      </c>
      <c r="R65">
        <f t="shared" si="8"/>
        <v>15.073636287063648</v>
      </c>
      <c r="S65">
        <f t="shared" si="9"/>
        <v>1690.2982231437384</v>
      </c>
    </row>
    <row r="66" spans="1:19" x14ac:dyDescent="0.25">
      <c r="A66">
        <f>Input!G67</f>
        <v>205</v>
      </c>
      <c r="B66">
        <f t="shared" si="1"/>
        <v>63</v>
      </c>
      <c r="C66">
        <f t="shared" si="12"/>
        <v>-1.4065465242260786</v>
      </c>
      <c r="D66">
        <f t="shared" si="2"/>
        <v>4.0818345184148006</v>
      </c>
      <c r="E66">
        <f t="shared" si="3"/>
        <v>0.24498788363139096</v>
      </c>
      <c r="F66">
        <f>Input!I67</f>
        <v>6583.3093780000008</v>
      </c>
      <c r="G66">
        <f t="shared" si="10"/>
        <v>4120.4868325714287</v>
      </c>
      <c r="H66">
        <f t="shared" si="11"/>
        <v>771.53805614801331</v>
      </c>
      <c r="I66">
        <f t="shared" si="4"/>
        <v>11215457.907107892</v>
      </c>
      <c r="J66">
        <f t="shared" si="5"/>
        <v>71705904.921240613</v>
      </c>
      <c r="O66">
        <f>Input!J67</f>
        <v>91.890629571429599</v>
      </c>
      <c r="P66">
        <f t="shared" si="6"/>
        <v>28.541447428571701</v>
      </c>
      <c r="Q66">
        <f t="shared" si="7"/>
        <v>100.76740039472887</v>
      </c>
      <c r="R66">
        <f t="shared" si="8"/>
        <v>78.797060249377154</v>
      </c>
      <c r="S66">
        <f t="shared" si="9"/>
        <v>948.18418984790503</v>
      </c>
    </row>
    <row r="67" spans="1:19" x14ac:dyDescent="0.25">
      <c r="A67">
        <f>Input!G68</f>
        <v>206</v>
      </c>
      <c r="B67">
        <f t="shared" si="1"/>
        <v>64</v>
      </c>
      <c r="C67">
        <f t="shared" ref="C67:C98" si="13">(B67-$AB$3)/$AC$3</f>
        <v>-1.3722720392226992</v>
      </c>
      <c r="D67">
        <f t="shared" si="2"/>
        <v>3.9443021317621052</v>
      </c>
      <c r="E67">
        <f t="shared" si="3"/>
        <v>0.25353027394817063</v>
      </c>
      <c r="F67">
        <f>Input!I68</f>
        <v>6679.0194588571439</v>
      </c>
      <c r="G67">
        <f t="shared" si="10"/>
        <v>4216.1969134285719</v>
      </c>
      <c r="H67">
        <f t="shared" si="11"/>
        <v>883.26666507761365</v>
      </c>
      <c r="I67">
        <f t="shared" si="4"/>
        <v>11108424.04037278</v>
      </c>
      <c r="J67">
        <f t="shared" si="5"/>
        <v>69826167.247885108</v>
      </c>
      <c r="O67">
        <f>Input!J68</f>
        <v>95.710080857143112</v>
      </c>
      <c r="P67">
        <f t="shared" si="6"/>
        <v>32.360898714285213</v>
      </c>
      <c r="Q67">
        <f t="shared" si="7"/>
        <v>111.72860892960033</v>
      </c>
      <c r="R67">
        <f t="shared" si="8"/>
        <v>256.59324160809985</v>
      </c>
      <c r="S67">
        <f t="shared" si="9"/>
        <v>393.28407139900969</v>
      </c>
    </row>
    <row r="68" spans="1:19" x14ac:dyDescent="0.25">
      <c r="A68">
        <f>Input!G69</f>
        <v>207</v>
      </c>
      <c r="B68">
        <f t="shared" ref="B68:B110" si="14">A68-$A$3</f>
        <v>65</v>
      </c>
      <c r="C68">
        <f t="shared" si="13"/>
        <v>-1.3379975542193199</v>
      </c>
      <c r="D68">
        <f t="shared" ref="D68:D131" si="15">EXP(-C68)</f>
        <v>3.8114037294840957</v>
      </c>
      <c r="E68">
        <f t="shared" ref="E68:E131" si="16">EXP(C68)</f>
        <v>0.26237052565810398</v>
      </c>
      <c r="F68">
        <f>Input!I69</f>
        <v>6777.6911065714294</v>
      </c>
      <c r="G68">
        <f t="shared" si="10"/>
        <v>4314.8685611428573</v>
      </c>
      <c r="H68">
        <f t="shared" si="11"/>
        <v>1006.5760736335208</v>
      </c>
      <c r="I68">
        <f t="shared" ref="I68:I110" si="17">(G68-H68)^2</f>
        <v>10944799.182910714</v>
      </c>
      <c r="J68">
        <f t="shared" ref="J68:J110" si="18">(H68-$K$4)^2</f>
        <v>67780574.988068461</v>
      </c>
      <c r="O68">
        <f>Input!J69</f>
        <v>98.671647714285427</v>
      </c>
      <c r="P68">
        <f t="shared" ref="P68:P110" si="19">O68-$O$3</f>
        <v>35.322465571427529</v>
      </c>
      <c r="Q68">
        <f t="shared" ref="Q68:Q131" si="20">$AA$3*(EXP(1-C68-D68))</f>
        <v>123.3094085559071</v>
      </c>
      <c r="R68">
        <f t="shared" ref="R68:R110" si="21">(O68-Q68)^2</f>
        <v>607.01925928894616</v>
      </c>
      <c r="S68">
        <f t="shared" ref="S68:S110" si="22">(Q68-$T$4)^2</f>
        <v>68.072259015867502</v>
      </c>
    </row>
    <row r="69" spans="1:19" x14ac:dyDescent="0.25">
      <c r="A69">
        <f>Input!G70</f>
        <v>208</v>
      </c>
      <c r="B69">
        <f t="shared" si="14"/>
        <v>66</v>
      </c>
      <c r="C69">
        <f t="shared" si="13"/>
        <v>-1.3037230692159407</v>
      </c>
      <c r="D69">
        <f t="shared" si="15"/>
        <v>3.6829831751847748</v>
      </c>
      <c r="E69">
        <f t="shared" si="16"/>
        <v>0.27151902477801304</v>
      </c>
      <c r="F69">
        <f>Input!I70</f>
        <v>6878.749911428572</v>
      </c>
      <c r="G69">
        <f t="shared" ref="G69:G110" si="23">F69-$F$3</f>
        <v>4415.9273659999999</v>
      </c>
      <c r="H69">
        <f t="shared" ref="H69:H132" si="24">H68+Q69</f>
        <v>1142.0586145599871</v>
      </c>
      <c r="I69">
        <f t="shared" si="17"/>
        <v>10718216.601655386</v>
      </c>
      <c r="J69">
        <f t="shared" si="18"/>
        <v>65568103.194088809</v>
      </c>
      <c r="O69">
        <f>Input!J70</f>
        <v>101.0588048571426</v>
      </c>
      <c r="P69">
        <f t="shared" si="19"/>
        <v>37.709622714284706</v>
      </c>
      <c r="Q69">
        <f t="shared" si="20"/>
        <v>135.48254092646621</v>
      </c>
      <c r="R69">
        <f t="shared" si="21"/>
        <v>1184.9936049704513</v>
      </c>
      <c r="S69">
        <f t="shared" si="22"/>
        <v>15.386327396570083</v>
      </c>
    </row>
    <row r="70" spans="1:19" x14ac:dyDescent="0.25">
      <c r="A70">
        <f>Input!G71</f>
        <v>209</v>
      </c>
      <c r="B70">
        <f t="shared" si="14"/>
        <v>67</v>
      </c>
      <c r="C70">
        <f t="shared" si="13"/>
        <v>-1.2694485842125613</v>
      </c>
      <c r="D70">
        <f t="shared" si="15"/>
        <v>3.5588895932917004</v>
      </c>
      <c r="E70">
        <f t="shared" si="16"/>
        <v>0.28098651947083203</v>
      </c>
      <c r="F70">
        <f>Input!I71</f>
        <v>6984.6650891428571</v>
      </c>
      <c r="G70">
        <f t="shared" si="23"/>
        <v>4521.8425437142851</v>
      </c>
      <c r="H70">
        <f t="shared" si="24"/>
        <v>1290.2733118076617</v>
      </c>
      <c r="I70">
        <f t="shared" si="17"/>
        <v>10443039.700605564</v>
      </c>
      <c r="J70">
        <f t="shared" si="18"/>
        <v>63189759.449979112</v>
      </c>
      <c r="O70">
        <f>Input!J71</f>
        <v>105.91517771428516</v>
      </c>
      <c r="P70">
        <f t="shared" si="19"/>
        <v>42.565995571427266</v>
      </c>
      <c r="Q70">
        <f t="shared" si="20"/>
        <v>148.21469724767451</v>
      </c>
      <c r="R70">
        <f t="shared" si="21"/>
        <v>1789.2493527555866</v>
      </c>
      <c r="S70">
        <f t="shared" si="22"/>
        <v>277.37894073764426</v>
      </c>
    </row>
    <row r="71" spans="1:19" x14ac:dyDescent="0.25">
      <c r="A71">
        <f>Input!G72</f>
        <v>210</v>
      </c>
      <c r="B71">
        <f t="shared" si="14"/>
        <v>68</v>
      </c>
      <c r="C71">
        <f t="shared" si="13"/>
        <v>-1.235174099209182</v>
      </c>
      <c r="D71">
        <f t="shared" si="15"/>
        <v>3.4389771917990175</v>
      </c>
      <c r="E71">
        <f t="shared" si="16"/>
        <v>0.29078413267314351</v>
      </c>
      <c r="F71">
        <f>Input!I72</f>
        <v>7096.5481595714291</v>
      </c>
      <c r="G71">
        <f t="shared" si="23"/>
        <v>4633.725614142857</v>
      </c>
      <c r="H71">
        <f t="shared" si="24"/>
        <v>1451.7401517499488</v>
      </c>
      <c r="I71">
        <f t="shared" si="17"/>
        <v>10125031.48287981</v>
      </c>
      <c r="J71">
        <f t="shared" si="18"/>
        <v>60648767.012660496</v>
      </c>
      <c r="O71">
        <f>Input!J72</f>
        <v>111.88307042857195</v>
      </c>
      <c r="P71">
        <f t="shared" si="19"/>
        <v>48.533888285714056</v>
      </c>
      <c r="Q71">
        <f t="shared" si="20"/>
        <v>161.46683994228724</v>
      </c>
      <c r="R71">
        <f t="shared" si="21"/>
        <v>2458.5501991892411</v>
      </c>
      <c r="S71">
        <f t="shared" si="22"/>
        <v>894.41907591889105</v>
      </c>
    </row>
    <row r="72" spans="1:19" x14ac:dyDescent="0.25">
      <c r="A72">
        <f>Input!G73</f>
        <v>211</v>
      </c>
      <c r="B72">
        <f t="shared" si="14"/>
        <v>69</v>
      </c>
      <c r="C72">
        <f t="shared" si="13"/>
        <v>-1.2008996142058026</v>
      </c>
      <c r="D72">
        <f t="shared" si="15"/>
        <v>3.3231050909829403</v>
      </c>
      <c r="E72">
        <f t="shared" si="16"/>
        <v>0.3009233751630197</v>
      </c>
      <c r="F72">
        <f>Input!I73</f>
        <v>7216.2193301428561</v>
      </c>
      <c r="G72">
        <f t="shared" si="23"/>
        <v>4753.3967847142849</v>
      </c>
      <c r="H72">
        <f t="shared" si="24"/>
        <v>1626.9347615343966</v>
      </c>
      <c r="I72">
        <f t="shared" si="17"/>
        <v>9774764.7823860794</v>
      </c>
      <c r="J72">
        <f t="shared" si="18"/>
        <v>57950722.886807345</v>
      </c>
      <c r="O72">
        <f>Input!J73</f>
        <v>119.67117057142696</v>
      </c>
      <c r="P72">
        <f t="shared" si="19"/>
        <v>56.321988428569057</v>
      </c>
      <c r="Q72">
        <f t="shared" si="20"/>
        <v>175.19460978444775</v>
      </c>
      <c r="R72">
        <f t="shared" si="21"/>
        <v>3082.8523020420153</v>
      </c>
      <c r="S72">
        <f t="shared" si="22"/>
        <v>1903.9791718949919</v>
      </c>
    </row>
    <row r="73" spans="1:19" x14ac:dyDescent="0.25">
      <c r="A73">
        <f>Input!G74</f>
        <v>212</v>
      </c>
      <c r="B73">
        <f t="shared" si="14"/>
        <v>70</v>
      </c>
      <c r="C73">
        <f t="shared" si="13"/>
        <v>-1.1666251292024234</v>
      </c>
      <c r="D73">
        <f t="shared" si="15"/>
        <v>3.2111371578884613</v>
      </c>
      <c r="E73">
        <f t="shared" si="16"/>
        <v>0.31141615908352144</v>
      </c>
      <c r="F73">
        <f>Input!I74</f>
        <v>7342.1791678571417</v>
      </c>
      <c r="G73">
        <f t="shared" si="23"/>
        <v>4879.3566224285696</v>
      </c>
      <c r="H73">
        <f t="shared" si="24"/>
        <v>1816.283569712783</v>
      </c>
      <c r="I73">
        <f t="shared" si="17"/>
        <v>9382416.5262736082</v>
      </c>
      <c r="J73">
        <f t="shared" si="18"/>
        <v>55103726.159296706</v>
      </c>
      <c r="O73">
        <f>Input!J74</f>
        <v>125.95983771428564</v>
      </c>
      <c r="P73">
        <f t="shared" si="19"/>
        <v>62.610655571427742</v>
      </c>
      <c r="Q73">
        <f t="shared" si="20"/>
        <v>189.34880817838638</v>
      </c>
      <c r="R73">
        <f t="shared" si="21"/>
        <v>4018.1615764986354</v>
      </c>
      <c r="S73">
        <f t="shared" si="22"/>
        <v>3339.5463518093152</v>
      </c>
    </row>
    <row r="74" spans="1:19" x14ac:dyDescent="0.25">
      <c r="A74">
        <f>Input!G75</f>
        <v>213</v>
      </c>
      <c r="B74">
        <f t="shared" si="14"/>
        <v>71</v>
      </c>
      <c r="C74">
        <f t="shared" si="13"/>
        <v>-1.1323506441990441</v>
      </c>
      <c r="D74">
        <f t="shared" si="15"/>
        <v>3.1029418463928193</v>
      </c>
      <c r="E74">
        <f t="shared" si="16"/>
        <v>0.32227481193774338</v>
      </c>
      <c r="F74">
        <f>Input!I75</f>
        <v>7478.9781908571413</v>
      </c>
      <c r="G74">
        <f t="shared" si="23"/>
        <v>5016.1556454285692</v>
      </c>
      <c r="H74">
        <f t="shared" si="24"/>
        <v>2020.1595127593041</v>
      </c>
      <c r="I74">
        <f t="shared" si="17"/>
        <v>8975992.8269691933</v>
      </c>
      <c r="J74">
        <f t="shared" si="18"/>
        <v>52118472.484752104</v>
      </c>
      <c r="O74">
        <f>Input!J75</f>
        <v>136.79902299999958</v>
      </c>
      <c r="P74">
        <f t="shared" si="19"/>
        <v>73.44984085714168</v>
      </c>
      <c r="Q74">
        <f t="shared" si="20"/>
        <v>203.87594304652109</v>
      </c>
      <c r="R74">
        <f t="shared" si="21"/>
        <v>4499.3132029274393</v>
      </c>
      <c r="S74">
        <f t="shared" si="22"/>
        <v>5229.5956201229701</v>
      </c>
    </row>
    <row r="75" spans="1:19" x14ac:dyDescent="0.25">
      <c r="A75">
        <f>Input!G76</f>
        <v>214</v>
      </c>
      <c r="B75">
        <f t="shared" si="14"/>
        <v>72</v>
      </c>
      <c r="C75">
        <f t="shared" si="13"/>
        <v>-1.0980761591956647</v>
      </c>
      <c r="D75">
        <f t="shared" si="15"/>
        <v>2.9983920426578412</v>
      </c>
      <c r="E75">
        <f t="shared" si="16"/>
        <v>0.33351209107184593</v>
      </c>
      <c r="F75">
        <f>Input!I76</f>
        <v>7623.5727738571431</v>
      </c>
      <c r="G75">
        <f t="shared" si="23"/>
        <v>5160.7502284285711</v>
      </c>
      <c r="H75">
        <f t="shared" si="24"/>
        <v>2238.8783387386352</v>
      </c>
      <c r="I75">
        <f t="shared" si="17"/>
        <v>8537335.3397602364</v>
      </c>
      <c r="J75">
        <f t="shared" si="18"/>
        <v>49008311.315615781</v>
      </c>
      <c r="O75">
        <f>Input!J76</f>
        <v>144.59458300000188</v>
      </c>
      <c r="P75">
        <f t="shared" si="19"/>
        <v>81.245400857143977</v>
      </c>
      <c r="Q75">
        <f t="shared" si="20"/>
        <v>218.71882597933092</v>
      </c>
      <c r="R75">
        <f t="shared" si="21"/>
        <v>5494.4033972586103</v>
      </c>
      <c r="S75">
        <f t="shared" si="22"/>
        <v>7596.6609478010669</v>
      </c>
    </row>
    <row r="76" spans="1:19" x14ac:dyDescent="0.25">
      <c r="A76">
        <f>Input!G77</f>
        <v>215</v>
      </c>
      <c r="B76">
        <f t="shared" si="14"/>
        <v>73</v>
      </c>
      <c r="C76">
        <f t="shared" si="13"/>
        <v>-1.0638016741922853</v>
      </c>
      <c r="D76">
        <f t="shared" si="15"/>
        <v>2.8973649157895691</v>
      </c>
      <c r="E76">
        <f t="shared" si="16"/>
        <v>0.34514119866309184</v>
      </c>
      <c r="F76">
        <f>Input!I77</f>
        <v>7771.7331727142864</v>
      </c>
      <c r="G76">
        <f t="shared" si="23"/>
        <v>5308.9106272857152</v>
      </c>
      <c r="H76">
        <f t="shared" si="24"/>
        <v>2472.6955466077316</v>
      </c>
      <c r="I76">
        <f t="shared" si="17"/>
        <v>8044115.983865221</v>
      </c>
      <c r="J76">
        <f t="shared" si="18"/>
        <v>45789263.285542451</v>
      </c>
      <c r="O76">
        <f>Input!J77</f>
        <v>148.16039885714326</v>
      </c>
      <c r="P76">
        <f t="shared" si="19"/>
        <v>84.811216714285365</v>
      </c>
      <c r="Q76">
        <f t="shared" si="20"/>
        <v>233.81720786909619</v>
      </c>
      <c r="R76">
        <f t="shared" si="21"/>
        <v>7337.0889301101806</v>
      </c>
      <c r="S76">
        <f t="shared" si="22"/>
        <v>10456.536563184814</v>
      </c>
    </row>
    <row r="77" spans="1:19" x14ac:dyDescent="0.25">
      <c r="A77">
        <f>Input!G78</f>
        <v>216</v>
      </c>
      <c r="B77">
        <f t="shared" si="14"/>
        <v>74</v>
      </c>
      <c r="C77">
        <f t="shared" si="13"/>
        <v>-1.0295271891889062</v>
      </c>
      <c r="D77">
        <f t="shared" si="15"/>
        <v>2.7997417735297319</v>
      </c>
      <c r="E77">
        <f t="shared" si="16"/>
        <v>0.35717579723049431</v>
      </c>
      <c r="F77">
        <f>Input!I78</f>
        <v>7927.263919142858</v>
      </c>
      <c r="G77">
        <f t="shared" si="23"/>
        <v>5464.4413737142859</v>
      </c>
      <c r="H77">
        <f t="shared" si="24"/>
        <v>2721.8039867884722</v>
      </c>
      <c r="I77">
        <f t="shared" si="17"/>
        <v>7522059.8361632554</v>
      </c>
      <c r="J77">
        <f t="shared" si="18"/>
        <v>42479996.056277744</v>
      </c>
      <c r="O77">
        <f>Input!J78</f>
        <v>155.53074642857155</v>
      </c>
      <c r="P77">
        <f t="shared" si="19"/>
        <v>92.181564285713648</v>
      </c>
      <c r="Q77">
        <f t="shared" si="20"/>
        <v>249.1084401807407</v>
      </c>
      <c r="R77">
        <f t="shared" si="21"/>
        <v>8756.7847679747574</v>
      </c>
      <c r="S77">
        <f t="shared" si="22"/>
        <v>13817.635791225704</v>
      </c>
    </row>
    <row r="78" spans="1:19" x14ac:dyDescent="0.25">
      <c r="A78">
        <f>Input!G79</f>
        <v>217</v>
      </c>
      <c r="B78">
        <f t="shared" si="14"/>
        <v>75</v>
      </c>
      <c r="C78">
        <f t="shared" si="13"/>
        <v>-0.9952527041855268</v>
      </c>
      <c r="D78">
        <f t="shared" si="15"/>
        <v>2.7054079228095089</v>
      </c>
      <c r="E78">
        <f t="shared" si="16"/>
        <v>0.36963002568630066</v>
      </c>
      <c r="F78">
        <f>Input!I79</f>
        <v>8090.6872040000007</v>
      </c>
      <c r="G78">
        <f t="shared" si="23"/>
        <v>5627.8646585714287</v>
      </c>
      <c r="H78">
        <f t="shared" si="24"/>
        <v>2986.3321360623709</v>
      </c>
      <c r="I78">
        <f t="shared" si="17"/>
        <v>6977694.067473066</v>
      </c>
      <c r="J78">
        <f t="shared" si="18"/>
        <v>39101757.894930229</v>
      </c>
      <c r="O78">
        <f>Input!J79</f>
        <v>163.42328485714279</v>
      </c>
      <c r="P78">
        <f t="shared" si="19"/>
        <v>100.07410271428489</v>
      </c>
      <c r="Q78">
        <f t="shared" si="20"/>
        <v>264.52814927389846</v>
      </c>
      <c r="R78">
        <f t="shared" si="21"/>
        <v>10222.193608730548</v>
      </c>
      <c r="S78">
        <f t="shared" si="22"/>
        <v>17680.528723928051</v>
      </c>
    </row>
    <row r="79" spans="1:19" x14ac:dyDescent="0.25">
      <c r="A79">
        <f>Input!G80</f>
        <v>218</v>
      </c>
      <c r="B79">
        <f t="shared" si="14"/>
        <v>76</v>
      </c>
      <c r="C79">
        <f t="shared" si="13"/>
        <v>-0.96097821918214743</v>
      </c>
      <c r="D79">
        <f t="shared" si="15"/>
        <v>2.6142525350017731</v>
      </c>
      <c r="E79">
        <f t="shared" si="16"/>
        <v>0.38251851594716796</v>
      </c>
      <c r="F79">
        <f>Input!I80</f>
        <v>8260.697550428571</v>
      </c>
      <c r="G79">
        <f t="shared" si="23"/>
        <v>5797.8750049999999</v>
      </c>
      <c r="H79">
        <f t="shared" si="24"/>
        <v>3266.3430478040773</v>
      </c>
      <c r="I79">
        <f t="shared" si="17"/>
        <v>6408654.0503042182</v>
      </c>
      <c r="J79">
        <f t="shared" si="18"/>
        <v>35678269.228304014</v>
      </c>
      <c r="O79">
        <f>Input!J80</f>
        <v>170.0103464285703</v>
      </c>
      <c r="P79">
        <f t="shared" si="19"/>
        <v>106.6611642857124</v>
      </c>
      <c r="Q79">
        <f t="shared" si="20"/>
        <v>280.01091174170665</v>
      </c>
      <c r="R79">
        <f t="shared" si="21"/>
        <v>12100.124369209576</v>
      </c>
      <c r="S79">
        <f t="shared" si="22"/>
        <v>22037.673199849294</v>
      </c>
    </row>
    <row r="80" spans="1:19" x14ac:dyDescent="0.25">
      <c r="A80">
        <f>Input!G81</f>
        <v>219</v>
      </c>
      <c r="B80">
        <f t="shared" si="14"/>
        <v>77</v>
      </c>
      <c r="C80">
        <f t="shared" si="13"/>
        <v>-0.92670373417876817</v>
      </c>
      <c r="D80">
        <f t="shared" si="15"/>
        <v>2.5261685157134846</v>
      </c>
      <c r="E80">
        <f t="shared" si="16"/>
        <v>0.39585641012454886</v>
      </c>
      <c r="F80">
        <f>Input!I81</f>
        <v>8436.9741842857147</v>
      </c>
      <c r="G80">
        <f t="shared" si="23"/>
        <v>5974.1516388571436</v>
      </c>
      <c r="H80">
        <f t="shared" si="24"/>
        <v>3561.8339673334326</v>
      </c>
      <c r="I80">
        <f t="shared" si="17"/>
        <v>5819276.5483455788</v>
      </c>
      <c r="J80">
        <f t="shared" si="18"/>
        <v>32235573.391154449</v>
      </c>
      <c r="O80">
        <f>Input!J81</f>
        <v>176.27663385714368</v>
      </c>
      <c r="P80">
        <f t="shared" si="19"/>
        <v>112.92745171428578</v>
      </c>
      <c r="Q80">
        <f t="shared" si="20"/>
        <v>295.49091952935532</v>
      </c>
      <c r="R80">
        <f t="shared" si="21"/>
        <v>14212.045908335687</v>
      </c>
      <c r="S80">
        <f t="shared" si="22"/>
        <v>26873.346380948245</v>
      </c>
    </row>
    <row r="81" spans="1:19" x14ac:dyDescent="0.25">
      <c r="A81">
        <f>Input!G82</f>
        <v>220</v>
      </c>
      <c r="B81">
        <f t="shared" si="14"/>
        <v>78</v>
      </c>
      <c r="C81">
        <f t="shared" si="13"/>
        <v>-0.89242924917538879</v>
      </c>
      <c r="D81">
        <f t="shared" si="15"/>
        <v>2.4410523789652707</v>
      </c>
      <c r="E81">
        <f t="shared" si="16"/>
        <v>0.40965937831448196</v>
      </c>
      <c r="F81">
        <f>Input!I82</f>
        <v>8616.4958598571429</v>
      </c>
      <c r="G81">
        <f t="shared" si="23"/>
        <v>6153.6733144285718</v>
      </c>
      <c r="H81">
        <f t="shared" si="24"/>
        <v>3872.7365919253293</v>
      </c>
      <c r="I81">
        <f t="shared" si="17"/>
        <v>5202672.3320638333</v>
      </c>
      <c r="J81">
        <f t="shared" si="18"/>
        <v>28801848.714532938</v>
      </c>
      <c r="O81">
        <f>Input!J82</f>
        <v>179.5216755714282</v>
      </c>
      <c r="P81">
        <f t="shared" si="19"/>
        <v>116.17249342857031</v>
      </c>
      <c r="Q81">
        <f t="shared" si="20"/>
        <v>310.9026245918966</v>
      </c>
      <c r="R81">
        <f t="shared" si="21"/>
        <v>17260.953765518916</v>
      </c>
      <c r="S81">
        <f t="shared" si="22"/>
        <v>32163.77699901985</v>
      </c>
    </row>
    <row r="82" spans="1:19" x14ac:dyDescent="0.25">
      <c r="A82">
        <f>Input!G83</f>
        <v>221</v>
      </c>
      <c r="B82">
        <f t="shared" si="14"/>
        <v>79</v>
      </c>
      <c r="C82">
        <f t="shared" si="13"/>
        <v>-0.85815476417200953</v>
      </c>
      <c r="D82">
        <f t="shared" si="15"/>
        <v>2.3588041256103769</v>
      </c>
      <c r="E82">
        <f t="shared" si="16"/>
        <v>0.42394363700768695</v>
      </c>
      <c r="F82">
        <f>Input!I83</f>
        <v>8803.7757961428579</v>
      </c>
      <c r="G82">
        <f t="shared" si="23"/>
        <v>6340.9532507142867</v>
      </c>
      <c r="H82">
        <f t="shared" si="24"/>
        <v>4198.917945923663</v>
      </c>
      <c r="I82">
        <f t="shared" si="17"/>
        <v>4588315.2469694605</v>
      </c>
      <c r="J82">
        <f t="shared" si="18"/>
        <v>25407184.960036617</v>
      </c>
      <c r="O82">
        <f>Input!J83</f>
        <v>187.27993628571494</v>
      </c>
      <c r="P82">
        <f t="shared" si="19"/>
        <v>123.93075414285704</v>
      </c>
      <c r="Q82">
        <f t="shared" si="20"/>
        <v>326.18135399833386</v>
      </c>
      <c r="R82">
        <f t="shared" si="21"/>
        <v>19293.603842575445</v>
      </c>
      <c r="S82">
        <f t="shared" si="22"/>
        <v>37877.471435953696</v>
      </c>
    </row>
    <row r="83" spans="1:19" x14ac:dyDescent="0.25">
      <c r="A83">
        <f>Input!G84</f>
        <v>222</v>
      </c>
      <c r="B83">
        <f t="shared" si="14"/>
        <v>80</v>
      </c>
      <c r="C83">
        <f t="shared" si="13"/>
        <v>-0.82388027916863016</v>
      </c>
      <c r="D83">
        <f t="shared" si="15"/>
        <v>2.2793271258501302</v>
      </c>
      <c r="E83">
        <f t="shared" si="16"/>
        <v>0.43872596814159615</v>
      </c>
      <c r="F83">
        <f>Input!I84</f>
        <v>8994.0172992857151</v>
      </c>
      <c r="G83">
        <f t="shared" si="23"/>
        <v>6531.194753857144</v>
      </c>
      <c r="H83">
        <f t="shared" si="24"/>
        <v>4540.1818335643775</v>
      </c>
      <c r="I83">
        <f t="shared" si="17"/>
        <v>3964132.4487727298</v>
      </c>
      <c r="J83">
        <f t="shared" si="18"/>
        <v>22083327.870684884</v>
      </c>
      <c r="O83">
        <f>Input!J84</f>
        <v>190.24150314285725</v>
      </c>
      <c r="P83">
        <f t="shared" si="19"/>
        <v>126.89232099999936</v>
      </c>
      <c r="Q83">
        <f t="shared" si="20"/>
        <v>341.26388764071436</v>
      </c>
      <c r="R83">
        <f t="shared" si="21"/>
        <v>22807.76061941859</v>
      </c>
      <c r="S83">
        <f t="shared" si="22"/>
        <v>43975.720495733447</v>
      </c>
    </row>
    <row r="84" spans="1:19" x14ac:dyDescent="0.25">
      <c r="A84">
        <f>Input!G85</f>
        <v>223</v>
      </c>
      <c r="B84">
        <f t="shared" si="14"/>
        <v>81</v>
      </c>
      <c r="C84">
        <f t="shared" si="13"/>
        <v>-0.7896057941652509</v>
      </c>
      <c r="D84">
        <f t="shared" si="15"/>
        <v>2.2025280057079106</v>
      </c>
      <c r="E84">
        <f t="shared" si="16"/>
        <v>0.45402373881670199</v>
      </c>
      <c r="F84">
        <f>Input!I85</f>
        <v>9186.4296234285721</v>
      </c>
      <c r="G84">
        <f t="shared" si="23"/>
        <v>6723.6070780000009</v>
      </c>
      <c r="H84">
        <f t="shared" si="24"/>
        <v>4896.2708255829066</v>
      </c>
      <c r="I84">
        <f t="shared" si="17"/>
        <v>3339157.7793977507</v>
      </c>
      <c r="J84">
        <f t="shared" si="18"/>
        <v>18863396.258763097</v>
      </c>
      <c r="O84">
        <f>Input!J85</f>
        <v>192.41232414285696</v>
      </c>
      <c r="P84">
        <f t="shared" si="19"/>
        <v>129.06314199999906</v>
      </c>
      <c r="Q84">
        <f t="shared" si="20"/>
        <v>356.0889920185295</v>
      </c>
      <c r="R84">
        <f t="shared" si="21"/>
        <v>26790.051606883215</v>
      </c>
      <c r="S84">
        <f t="shared" si="22"/>
        <v>50413.26826125112</v>
      </c>
    </row>
    <row r="85" spans="1:19" x14ac:dyDescent="0.25">
      <c r="A85">
        <f>Input!G86</f>
        <v>224</v>
      </c>
      <c r="B85">
        <f t="shared" si="14"/>
        <v>82</v>
      </c>
      <c r="C85">
        <f t="shared" si="13"/>
        <v>-0.75533130916187152</v>
      </c>
      <c r="D85">
        <f t="shared" si="15"/>
        <v>2.1283165373282347</v>
      </c>
      <c r="E85">
        <f t="shared" si="16"/>
        <v>0.46985492170038867</v>
      </c>
      <c r="F85">
        <f>Input!I86</f>
        <v>9385.0485559999997</v>
      </c>
      <c r="G85">
        <f t="shared" si="23"/>
        <v>6922.2260105714286</v>
      </c>
      <c r="H85">
        <f t="shared" si="24"/>
        <v>5266.8687304825262</v>
      </c>
      <c r="I85">
        <f t="shared" si="17"/>
        <v>2740207.724743329</v>
      </c>
      <c r="J85">
        <f t="shared" si="18"/>
        <v>15781576.569875043</v>
      </c>
      <c r="O85">
        <f>Input!J86</f>
        <v>198.61893257142765</v>
      </c>
      <c r="P85">
        <f t="shared" si="19"/>
        <v>135.26975042856975</v>
      </c>
      <c r="Q85">
        <f t="shared" si="20"/>
        <v>370.59790489961938</v>
      </c>
      <c r="R85">
        <f t="shared" si="21"/>
        <v>29576.766923060935</v>
      </c>
      <c r="S85">
        <f t="shared" si="22"/>
        <v>57139.119983477663</v>
      </c>
    </row>
    <row r="86" spans="1:19" x14ac:dyDescent="0.25">
      <c r="A86">
        <f>Input!G87</f>
        <v>225</v>
      </c>
      <c r="B86">
        <f t="shared" si="14"/>
        <v>83</v>
      </c>
      <c r="C86">
        <f t="shared" si="13"/>
        <v>-0.72105682415849226</v>
      </c>
      <c r="D86">
        <f t="shared" si="15"/>
        <v>2.0566055329720783</v>
      </c>
      <c r="E86">
        <f t="shared" si="16"/>
        <v>0.48623811614221524</v>
      </c>
      <c r="F86">
        <f>Input!I87</f>
        <v>9590.2993095714282</v>
      </c>
      <c r="G86">
        <f t="shared" si="23"/>
        <v>7127.4767641428571</v>
      </c>
      <c r="H86">
        <f t="shared" si="24"/>
        <v>5651.6034974554668</v>
      </c>
      <c r="I86">
        <f t="shared" si="17"/>
        <v>2178201.8993225084</v>
      </c>
      <c r="J86">
        <f t="shared" si="18"/>
        <v>12872800.240628976</v>
      </c>
      <c r="O86">
        <f>Input!J87</f>
        <v>205.2507535714285</v>
      </c>
      <c r="P86">
        <f t="shared" si="19"/>
        <v>141.90157142857061</v>
      </c>
      <c r="Q86">
        <f t="shared" si="20"/>
        <v>384.73476697294046</v>
      </c>
      <c r="R86">
        <f t="shared" si="21"/>
        <v>32214.511066714123</v>
      </c>
      <c r="S86">
        <f t="shared" si="22"/>
        <v>64097.462636757562</v>
      </c>
    </row>
    <row r="87" spans="1:19" x14ac:dyDescent="0.25">
      <c r="A87">
        <f>Input!G88</f>
        <v>226</v>
      </c>
      <c r="B87">
        <f t="shared" si="14"/>
        <v>84</v>
      </c>
      <c r="C87">
        <f t="shared" si="13"/>
        <v>-0.68678233915511289</v>
      </c>
      <c r="D87">
        <f t="shared" si="15"/>
        <v>1.9873107425838992</v>
      </c>
      <c r="E87">
        <f t="shared" si="16"/>
        <v>0.50319257002546125</v>
      </c>
      <c r="F87">
        <f>Input!I88</f>
        <v>9803.0248488571415</v>
      </c>
      <c r="G87">
        <f t="shared" si="23"/>
        <v>7340.2023034285703</v>
      </c>
      <c r="H87">
        <f t="shared" si="24"/>
        <v>6050.0504953305472</v>
      </c>
      <c r="I87">
        <f t="shared" si="17"/>
        <v>1664491.6879385982</v>
      </c>
      <c r="J87">
        <f t="shared" si="18"/>
        <v>10172409.400286287</v>
      </c>
      <c r="O87">
        <f>Input!J88</f>
        <v>212.72553928571324</v>
      </c>
      <c r="P87">
        <f t="shared" si="19"/>
        <v>149.37635714285534</v>
      </c>
      <c r="Q87">
        <f t="shared" si="20"/>
        <v>398.44699787508063</v>
      </c>
      <c r="R87">
        <f t="shared" si="21"/>
        <v>34492.460180562106</v>
      </c>
      <c r="S87">
        <f t="shared" si="22"/>
        <v>71228.669639996529</v>
      </c>
    </row>
    <row r="88" spans="1:19" x14ac:dyDescent="0.25">
      <c r="A88">
        <f>Input!G89</f>
        <v>227</v>
      </c>
      <c r="B88">
        <f t="shared" si="14"/>
        <v>85</v>
      </c>
      <c r="C88">
        <f t="shared" si="13"/>
        <v>-0.65250785415173362</v>
      </c>
      <c r="D88">
        <f t="shared" si="15"/>
        <v>1.9203507548100076</v>
      </c>
      <c r="E88">
        <f t="shared" si="16"/>
        <v>0.52073820238060431</v>
      </c>
      <c r="F88">
        <f>Input!I89</f>
        <v>10021.785419714286</v>
      </c>
      <c r="G88">
        <f t="shared" si="23"/>
        <v>7558.9628742857149</v>
      </c>
      <c r="H88">
        <f t="shared" si="24"/>
        <v>6461.7361104962874</v>
      </c>
      <c r="I88">
        <f t="shared" si="17"/>
        <v>1203906.57117582</v>
      </c>
      <c r="J88">
        <f t="shared" si="18"/>
        <v>7715816.5549926935</v>
      </c>
      <c r="O88">
        <f>Input!J89</f>
        <v>218.76057085714456</v>
      </c>
      <c r="P88">
        <f t="shared" si="19"/>
        <v>155.41138871428666</v>
      </c>
      <c r="Q88">
        <f t="shared" si="20"/>
        <v>411.68561516573999</v>
      </c>
      <c r="R88">
        <f t="shared" si="21"/>
        <v>37220.072721473509</v>
      </c>
      <c r="S88">
        <f t="shared" si="22"/>
        <v>78470.360277466578</v>
      </c>
    </row>
    <row r="89" spans="1:19" x14ac:dyDescent="0.25">
      <c r="A89">
        <f>Input!G90</f>
        <v>228</v>
      </c>
      <c r="B89">
        <f t="shared" si="14"/>
        <v>86</v>
      </c>
      <c r="C89">
        <f t="shared" si="13"/>
        <v>-0.61823336914835425</v>
      </c>
      <c r="D89">
        <f t="shared" si="15"/>
        <v>1.8556469013520056</v>
      </c>
      <c r="E89">
        <f t="shared" si="16"/>
        <v>0.53889562678729996</v>
      </c>
      <c r="F89">
        <f>Input!I90</f>
        <v>10240.061099285715</v>
      </c>
      <c r="G89">
        <f t="shared" si="23"/>
        <v>7777.2385538571434</v>
      </c>
      <c r="H89">
        <f t="shared" si="24"/>
        <v>6886.1416064236655</v>
      </c>
      <c r="I89">
        <f t="shared" si="17"/>
        <v>794053.76972526254</v>
      </c>
      <c r="J89">
        <f t="shared" si="18"/>
        <v>5538163.8423382966</v>
      </c>
      <c r="O89">
        <f>Input!J90</f>
        <v>218.27567957142855</v>
      </c>
      <c r="P89">
        <f t="shared" si="19"/>
        <v>154.92649742857066</v>
      </c>
      <c r="Q89">
        <f t="shared" si="20"/>
        <v>424.40549592737841</v>
      </c>
      <c r="R89">
        <f t="shared" si="21"/>
        <v>42489.501190937612</v>
      </c>
      <c r="S89">
        <f t="shared" si="22"/>
        <v>85758.484490683433</v>
      </c>
    </row>
    <row r="90" spans="1:19" x14ac:dyDescent="0.25">
      <c r="A90">
        <f>Input!G91</f>
        <v>229</v>
      </c>
      <c r="B90">
        <f t="shared" si="14"/>
        <v>87</v>
      </c>
      <c r="C90">
        <f t="shared" si="13"/>
        <v>-0.58395888414497499</v>
      </c>
      <c r="D90">
        <f t="shared" si="15"/>
        <v>1.7931231645429171</v>
      </c>
      <c r="E90">
        <f t="shared" si="16"/>
        <v>0.55768617559235478</v>
      </c>
      <c r="F90">
        <f>Input!I91</f>
        <v>10461.156608142859</v>
      </c>
      <c r="G90">
        <f t="shared" si="23"/>
        <v>7998.3340627142879</v>
      </c>
      <c r="H90">
        <f t="shared" si="24"/>
        <v>7322.7071880796429</v>
      </c>
      <c r="I90">
        <f t="shared" si="17"/>
        <v>456471.67372857832</v>
      </c>
      <c r="J90">
        <f t="shared" si="18"/>
        <v>3673987.2635881794</v>
      </c>
      <c r="O90">
        <f>Input!J91</f>
        <v>221.09550885714452</v>
      </c>
      <c r="P90">
        <f t="shared" si="19"/>
        <v>157.74632671428662</v>
      </c>
      <c r="Q90">
        <f t="shared" si="20"/>
        <v>436.56558165597789</v>
      </c>
      <c r="R90">
        <f t="shared" si="21"/>
        <v>46427.352271934549</v>
      </c>
      <c r="S90">
        <f t="shared" si="22"/>
        <v>93028.40484727062</v>
      </c>
    </row>
    <row r="91" spans="1:19" x14ac:dyDescent="0.25">
      <c r="A91">
        <f>Input!G92</f>
        <v>230</v>
      </c>
      <c r="B91">
        <f t="shared" si="14"/>
        <v>88</v>
      </c>
      <c r="C91">
        <f t="shared" si="13"/>
        <v>-0.54968439914159561</v>
      </c>
      <c r="D91">
        <f t="shared" si="15"/>
        <v>1.7327060880374259</v>
      </c>
      <c r="E91">
        <f t="shared" si="16"/>
        <v>0.57713192497214816</v>
      </c>
      <c r="F91">
        <f>Input!I92</f>
        <v>10692.128979714285</v>
      </c>
      <c r="G91">
        <f t="shared" si="23"/>
        <v>8229.3064342857142</v>
      </c>
      <c r="H91">
        <f t="shared" si="24"/>
        <v>7770.8362160630004</v>
      </c>
      <c r="I91">
        <f t="shared" si="17"/>
        <v>210194.94099718283</v>
      </c>
      <c r="J91">
        <f t="shared" si="18"/>
        <v>2156891.0040827016</v>
      </c>
      <c r="O91">
        <f>Input!J92</f>
        <v>230.97237157142627</v>
      </c>
      <c r="P91">
        <f t="shared" si="19"/>
        <v>167.62318942856837</v>
      </c>
      <c r="Q91">
        <f t="shared" si="20"/>
        <v>448.12902798335784</v>
      </c>
      <c r="R91">
        <f t="shared" si="21"/>
        <v>47157.013424009703</v>
      </c>
      <c r="S91">
        <f t="shared" si="22"/>
        <v>100215.94948452356</v>
      </c>
    </row>
    <row r="92" spans="1:19" x14ac:dyDescent="0.25">
      <c r="A92">
        <f>Input!G93</f>
        <v>231</v>
      </c>
      <c r="B92">
        <f t="shared" si="14"/>
        <v>89</v>
      </c>
      <c r="C92">
        <f t="shared" si="13"/>
        <v>-0.51540991413821635</v>
      </c>
      <c r="D92">
        <f t="shared" si="15"/>
        <v>1.6743246905112987</v>
      </c>
      <c r="E92">
        <f t="shared" si="16"/>
        <v>0.59725572086894563</v>
      </c>
      <c r="F92">
        <f>Input!I93</f>
        <v>10926.793985</v>
      </c>
      <c r="G92">
        <f t="shared" si="23"/>
        <v>8463.9714395714291</v>
      </c>
      <c r="H92">
        <f t="shared" si="24"/>
        <v>8229.8995175842356</v>
      </c>
      <c r="I92">
        <f t="shared" si="17"/>
        <v>54789.664662778792</v>
      </c>
      <c r="J92">
        <f t="shared" si="18"/>
        <v>1019236.5547838891</v>
      </c>
      <c r="O92">
        <f>Input!J93</f>
        <v>234.66500528571487</v>
      </c>
      <c r="P92">
        <f t="shared" si="19"/>
        <v>171.31582314285697</v>
      </c>
      <c r="Q92">
        <f t="shared" si="20"/>
        <v>459.0633015212361</v>
      </c>
      <c r="R92">
        <f t="shared" si="21"/>
        <v>50354.595353404744</v>
      </c>
      <c r="S92">
        <f t="shared" si="22"/>
        <v>107258.4125137192</v>
      </c>
    </row>
    <row r="93" spans="1:19" x14ac:dyDescent="0.25">
      <c r="A93">
        <f>Input!G94</f>
        <v>232</v>
      </c>
      <c r="B93">
        <f t="shared" si="14"/>
        <v>90</v>
      </c>
      <c r="C93">
        <f t="shared" si="13"/>
        <v>-0.48113542913483698</v>
      </c>
      <c r="D93">
        <f t="shared" si="15"/>
        <v>1.6179103822685965</v>
      </c>
      <c r="E93">
        <f t="shared" si="16"/>
        <v>0.61808120583157589</v>
      </c>
      <c r="F93">
        <f>Input!I94</f>
        <v>11173.238118571429</v>
      </c>
      <c r="G93">
        <f t="shared" si="23"/>
        <v>8710.4155731428582</v>
      </c>
      <c r="H93">
        <f t="shared" si="24"/>
        <v>8699.2397443259324</v>
      </c>
      <c r="I93">
        <f t="shared" si="17"/>
        <v>124.89914974522883</v>
      </c>
      <c r="J93">
        <f t="shared" si="18"/>
        <v>291850.86734604975</v>
      </c>
      <c r="O93">
        <f>Input!J94</f>
        <v>246.44413357142912</v>
      </c>
      <c r="P93">
        <f t="shared" si="19"/>
        <v>183.09495142857122</v>
      </c>
      <c r="Q93">
        <f t="shared" si="20"/>
        <v>469.34022674169671</v>
      </c>
      <c r="R93">
        <f t="shared" si="21"/>
        <v>49682.668350568609</v>
      </c>
      <c r="S93">
        <f t="shared" si="22"/>
        <v>114095.48158428268</v>
      </c>
    </row>
    <row r="94" spans="1:19" x14ac:dyDescent="0.25">
      <c r="A94">
        <f>Input!G95</f>
        <v>233</v>
      </c>
      <c r="B94">
        <f t="shared" si="14"/>
        <v>91</v>
      </c>
      <c r="C94">
        <f t="shared" si="13"/>
        <v>-0.44686094413145766</v>
      </c>
      <c r="D94">
        <f t="shared" si="15"/>
        <v>1.5633968846587059</v>
      </c>
      <c r="E94">
        <f t="shared" si="16"/>
        <v>0.63963284679200505</v>
      </c>
      <c r="F94">
        <f>Input!I95</f>
        <v>11431.006328857144</v>
      </c>
      <c r="G94">
        <f t="shared" si="23"/>
        <v>8968.1837834285725</v>
      </c>
      <c r="H94">
        <f t="shared" si="24"/>
        <v>9178.1757306357085</v>
      </c>
      <c r="I94">
        <f t="shared" si="17"/>
        <v>44096.617891844609</v>
      </c>
      <c r="J94">
        <f t="shared" si="18"/>
        <v>3757.23005957852</v>
      </c>
      <c r="O94">
        <f>Input!J95</f>
        <v>257.7682102857143</v>
      </c>
      <c r="P94">
        <f t="shared" si="19"/>
        <v>194.4190281428564</v>
      </c>
      <c r="Q94">
        <f t="shared" si="20"/>
        <v>478.9359863097759</v>
      </c>
      <c r="R94">
        <f t="shared" si="21"/>
        <v>48915.185151429476</v>
      </c>
      <c r="S94">
        <f t="shared" si="22"/>
        <v>120670.07587148805</v>
      </c>
    </row>
    <row r="95" spans="1:19" x14ac:dyDescent="0.25">
      <c r="A95">
        <f>Input!G96</f>
        <v>234</v>
      </c>
      <c r="B95">
        <f t="shared" si="14"/>
        <v>92</v>
      </c>
      <c r="C95">
        <f t="shared" si="13"/>
        <v>-0.41258645912807834</v>
      </c>
      <c r="D95">
        <f t="shared" si="15"/>
        <v>1.5107201522085125</v>
      </c>
      <c r="E95">
        <f t="shared" si="16"/>
        <v>0.6619359638104424</v>
      </c>
      <c r="F95">
        <f>Input!I96</f>
        <v>11696.174726285715</v>
      </c>
      <c r="G95">
        <f t="shared" si="23"/>
        <v>9233.352180857144</v>
      </c>
      <c r="H95">
        <f t="shared" si="24"/>
        <v>9666.0068093019454</v>
      </c>
      <c r="I95">
        <f t="shared" si="17"/>
        <v>187190.0275147091</v>
      </c>
      <c r="J95">
        <f t="shared" si="18"/>
        <v>181931.96148825408</v>
      </c>
      <c r="O95">
        <f>Input!J96</f>
        <v>265.16839742857155</v>
      </c>
      <c r="P95">
        <f t="shared" si="19"/>
        <v>201.81921528571365</v>
      </c>
      <c r="Q95">
        <f t="shared" si="20"/>
        <v>487.83107866623607</v>
      </c>
      <c r="R95">
        <f t="shared" si="21"/>
        <v>49578.669615945801</v>
      </c>
      <c r="S95">
        <f t="shared" si="22"/>
        <v>126929.0815009759</v>
      </c>
    </row>
    <row r="96" spans="1:19" x14ac:dyDescent="0.25">
      <c r="A96">
        <f>Input!G97</f>
        <v>235</v>
      </c>
      <c r="B96">
        <f t="shared" si="14"/>
        <v>93</v>
      </c>
      <c r="C96">
        <f t="shared" si="13"/>
        <v>-0.37831197412469902</v>
      </c>
      <c r="D96">
        <f t="shared" si="15"/>
        <v>1.4598182973782365</v>
      </c>
      <c r="E96">
        <f t="shared" si="16"/>
        <v>0.68501675982274779</v>
      </c>
      <c r="F96">
        <f>Input!I97</f>
        <v>11972.301666714286</v>
      </c>
      <c r="G96">
        <f t="shared" si="23"/>
        <v>9509.4791212857144</v>
      </c>
      <c r="H96">
        <f t="shared" si="24"/>
        <v>10162.017046231143</v>
      </c>
      <c r="I96">
        <f t="shared" si="17"/>
        <v>425805.74349208636</v>
      </c>
      <c r="J96">
        <f t="shared" si="18"/>
        <v>851089.40113209106</v>
      </c>
      <c r="O96">
        <f>Input!J97</f>
        <v>276.12694042857038</v>
      </c>
      <c r="P96">
        <f t="shared" si="19"/>
        <v>212.77775828571248</v>
      </c>
      <c r="Q96">
        <f t="shared" si="20"/>
        <v>496.01023692919716</v>
      </c>
      <c r="R96">
        <f t="shared" si="21"/>
        <v>48348.664079982555</v>
      </c>
      <c r="S96">
        <f t="shared" si="22"/>
        <v>132823.97520488055</v>
      </c>
    </row>
    <row r="97" spans="1:19" x14ac:dyDescent="0.25">
      <c r="A97">
        <f>Input!G98</f>
        <v>236</v>
      </c>
      <c r="B97">
        <f t="shared" si="14"/>
        <v>94</v>
      </c>
      <c r="C97">
        <f t="shared" si="13"/>
        <v>-0.34403748912131976</v>
      </c>
      <c r="D97">
        <f t="shared" si="15"/>
        <v>1.4106315178525262</v>
      </c>
      <c r="E97">
        <f t="shared" si="16"/>
        <v>0.70890235142509028</v>
      </c>
      <c r="F97">
        <f>Input!I98</f>
        <v>12257.358066857143</v>
      </c>
      <c r="G97">
        <f t="shared" si="23"/>
        <v>9794.5355214285719</v>
      </c>
      <c r="H97">
        <f t="shared" si="24"/>
        <v>10665.479359581994</v>
      </c>
      <c r="I97">
        <f t="shared" si="17"/>
        <v>758543.16921741399</v>
      </c>
      <c r="J97">
        <f t="shared" si="18"/>
        <v>2033497.0495664079</v>
      </c>
      <c r="O97">
        <f>Input!J98</f>
        <v>285.05640014285746</v>
      </c>
      <c r="P97">
        <f t="shared" si="19"/>
        <v>221.70721799999956</v>
      </c>
      <c r="Q97">
        <f t="shared" si="20"/>
        <v>503.46231335084974</v>
      </c>
      <c r="R97">
        <f t="shared" si="21"/>
        <v>47701.142924217056</v>
      </c>
      <c r="S97">
        <f t="shared" si="22"/>
        <v>138311.33068299206</v>
      </c>
    </row>
    <row r="98" spans="1:19" x14ac:dyDescent="0.25">
      <c r="A98">
        <f>Input!G99</f>
        <v>237</v>
      </c>
      <c r="B98">
        <f t="shared" si="14"/>
        <v>95</v>
      </c>
      <c r="C98">
        <f t="shared" si="13"/>
        <v>-0.30976300411794044</v>
      </c>
      <c r="D98">
        <f t="shared" si="15"/>
        <v>1.3631020262813893</v>
      </c>
      <c r="E98">
        <f t="shared" si="16"/>
        <v>0.73362080073202607</v>
      </c>
      <c r="F98">
        <f>Input!I99</f>
        <v>12564.861203857145</v>
      </c>
      <c r="G98">
        <f t="shared" si="23"/>
        <v>10102.038658428573</v>
      </c>
      <c r="H98">
        <f t="shared" si="24"/>
        <v>11175.659493221843</v>
      </c>
      <c r="I98">
        <f t="shared" si="17"/>
        <v>1152661.6969021973</v>
      </c>
      <c r="J98">
        <f t="shared" si="18"/>
        <v>3748822.0903535951</v>
      </c>
      <c r="O98">
        <f>Input!J99</f>
        <v>307.50313700000152</v>
      </c>
      <c r="P98">
        <f t="shared" si="19"/>
        <v>244.15395485714362</v>
      </c>
      <c r="Q98">
        <f t="shared" si="20"/>
        <v>510.18013363984971</v>
      </c>
      <c r="R98">
        <f t="shared" si="21"/>
        <v>41077.964966949039</v>
      </c>
      <c r="S98">
        <f t="shared" si="22"/>
        <v>143353.20560486757</v>
      </c>
    </row>
    <row r="99" spans="1:19" x14ac:dyDescent="0.25">
      <c r="A99">
        <f>Input!G100</f>
        <v>238</v>
      </c>
      <c r="B99">
        <f t="shared" si="14"/>
        <v>96</v>
      </c>
      <c r="C99">
        <f t="shared" ref="C99:C110" si="25">(B99-$AB$3)/$AC$3</f>
        <v>-0.27548851911456113</v>
      </c>
      <c r="D99">
        <f t="shared" si="15"/>
        <v>1.317173982388417</v>
      </c>
      <c r="E99">
        <f t="shared" si="16"/>
        <v>0.75920114834542296</v>
      </c>
      <c r="F99">
        <f>Input!I100</f>
        <v>12897.041577571426</v>
      </c>
      <c r="G99">
        <f t="shared" si="23"/>
        <v>10434.219032142855</v>
      </c>
      <c r="H99">
        <f t="shared" si="24"/>
        <v>11691.819818673699</v>
      </c>
      <c r="I99">
        <f t="shared" si="17"/>
        <v>1581559.7382829969</v>
      </c>
      <c r="J99">
        <f t="shared" si="18"/>
        <v>6014009.9269106267</v>
      </c>
      <c r="O99">
        <f>Input!J100</f>
        <v>332.18037371428181</v>
      </c>
      <c r="P99">
        <f t="shared" si="19"/>
        <v>268.83119157142391</v>
      </c>
      <c r="Q99">
        <f t="shared" si="20"/>
        <v>516.16032545185556</v>
      </c>
      <c r="R99">
        <f t="shared" si="21"/>
        <v>33848.622641359965</v>
      </c>
      <c r="S99">
        <f t="shared" si="22"/>
        <v>147917.41034520016</v>
      </c>
    </row>
    <row r="100" spans="1:19" x14ac:dyDescent="0.25">
      <c r="A100">
        <f>Input!G101</f>
        <v>239</v>
      </c>
      <c r="B100">
        <f t="shared" si="14"/>
        <v>97</v>
      </c>
      <c r="C100">
        <f t="shared" si="25"/>
        <v>-0.24121403411118178</v>
      </c>
      <c r="D100">
        <f t="shared" si="15"/>
        <v>1.2727934273665376</v>
      </c>
      <c r="E100">
        <f t="shared" si="16"/>
        <v>0.78567344747296619</v>
      </c>
      <c r="F100">
        <f>Input!I101</f>
        <v>13253.339698142858</v>
      </c>
      <c r="G100">
        <f t="shared" si="23"/>
        <v>10790.517152714287</v>
      </c>
      <c r="H100">
        <f t="shared" si="24"/>
        <v>12213.222943944698</v>
      </c>
      <c r="I100">
        <f t="shared" si="17"/>
        <v>2024091.7684005518</v>
      </c>
      <c r="J100">
        <f t="shared" si="18"/>
        <v>8843194.8017015625</v>
      </c>
      <c r="O100">
        <f>Input!J101</f>
        <v>356.29812057143135</v>
      </c>
      <c r="P100">
        <f t="shared" si="19"/>
        <v>292.94893842857346</v>
      </c>
      <c r="Q100">
        <f t="shared" si="20"/>
        <v>521.40312527099866</v>
      </c>
      <c r="R100">
        <f t="shared" si="21"/>
        <v>27259.662576844141</v>
      </c>
      <c r="S100">
        <f t="shared" si="22"/>
        <v>151977.6623286891</v>
      </c>
    </row>
    <row r="101" spans="1:19" x14ac:dyDescent="0.25">
      <c r="A101">
        <f>Input!G102</f>
        <v>240</v>
      </c>
      <c r="B101">
        <f t="shared" si="14"/>
        <v>98</v>
      </c>
      <c r="C101">
        <f t="shared" si="25"/>
        <v>-0.20693954910780246</v>
      </c>
      <c r="D101">
        <f t="shared" si="15"/>
        <v>1.2299082204842249</v>
      </c>
      <c r="E101">
        <f t="shared" si="16"/>
        <v>0.81306879923632991</v>
      </c>
      <c r="F101">
        <f>Input!I102</f>
        <v>13637.343761</v>
      </c>
      <c r="G101">
        <f t="shared" si="23"/>
        <v>11174.521215571429</v>
      </c>
      <c r="H101">
        <f t="shared" si="24"/>
        <v>12739.135111709604</v>
      </c>
      <c r="I101">
        <f t="shared" si="17"/>
        <v>2448016.6439886792</v>
      </c>
      <c r="J101">
        <f t="shared" si="18"/>
        <v>12247642.042672798</v>
      </c>
      <c r="O101">
        <f>Input!J102</f>
        <v>384.00406285714234</v>
      </c>
      <c r="P101">
        <f t="shared" si="19"/>
        <v>320.65488071428445</v>
      </c>
      <c r="Q101">
        <f t="shared" si="20"/>
        <v>525.91216776490592</v>
      </c>
      <c r="R101">
        <f t="shared" si="21"/>
        <v>20137.910238512832</v>
      </c>
      <c r="S101">
        <f t="shared" si="22"/>
        <v>155513.63222859832</v>
      </c>
    </row>
    <row r="102" spans="1:19" x14ac:dyDescent="0.25">
      <c r="A102">
        <f>Input!G103</f>
        <v>241</v>
      </c>
      <c r="B102">
        <f t="shared" si="14"/>
        <v>99</v>
      </c>
      <c r="C102">
        <f t="shared" si="25"/>
        <v>-0.17266506410442314</v>
      </c>
      <c r="D102">
        <f t="shared" si="15"/>
        <v>1.1884679778276814</v>
      </c>
      <c r="E102">
        <f t="shared" si="16"/>
        <v>0.84141938921049519</v>
      </c>
      <c r="F102">
        <f>Input!I103</f>
        <v>14052.559903285714</v>
      </c>
      <c r="G102">
        <f t="shared" si="23"/>
        <v>11589.737357857142</v>
      </c>
      <c r="H102">
        <f t="shared" si="24"/>
        <v>13268.829373215556</v>
      </c>
      <c r="I102">
        <f t="shared" si="17"/>
        <v>2819349.9960403801</v>
      </c>
      <c r="J102">
        <f t="shared" si="18"/>
        <v>16235721.010579785</v>
      </c>
      <c r="O102">
        <f>Input!J103</f>
        <v>415.21614228571343</v>
      </c>
      <c r="P102">
        <f t="shared" si="19"/>
        <v>351.86696014285553</v>
      </c>
      <c r="Q102">
        <f t="shared" si="20"/>
        <v>529.69426150595291</v>
      </c>
      <c r="R102">
        <f t="shared" si="21"/>
        <v>13105.239780203363</v>
      </c>
      <c r="S102">
        <f t="shared" si="22"/>
        <v>158510.89019268233</v>
      </c>
    </row>
    <row r="103" spans="1:19" x14ac:dyDescent="0.25">
      <c r="A103">
        <f>Input!G104</f>
        <v>242</v>
      </c>
      <c r="B103">
        <f t="shared" si="14"/>
        <v>100</v>
      </c>
      <c r="C103">
        <f t="shared" si="25"/>
        <v>-0.13839057910104383</v>
      </c>
      <c r="D103">
        <f t="shared" si="15"/>
        <v>1.1484240131070289</v>
      </c>
      <c r="E103">
        <f t="shared" si="16"/>
        <v>0.87075852523714481</v>
      </c>
      <c r="F103">
        <f>Input!I104</f>
        <v>14478.428734428571</v>
      </c>
      <c r="G103">
        <f t="shared" si="23"/>
        <v>12015.606189</v>
      </c>
      <c r="H103">
        <f t="shared" si="24"/>
        <v>13801.58852793752</v>
      </c>
      <c r="I103">
        <f t="shared" si="17"/>
        <v>3189732.9149967334</v>
      </c>
      <c r="J103">
        <f t="shared" si="18"/>
        <v>20812907.406384196</v>
      </c>
      <c r="O103">
        <f>Input!J104</f>
        <v>425.86883114285774</v>
      </c>
      <c r="P103">
        <f t="shared" si="19"/>
        <v>362.51964899999984</v>
      </c>
      <c r="Q103">
        <f t="shared" si="20"/>
        <v>532.759154721963</v>
      </c>
      <c r="R103">
        <f t="shared" si="21"/>
        <v>11425.541274845826</v>
      </c>
      <c r="S103">
        <f t="shared" si="22"/>
        <v>160960.76175746942</v>
      </c>
    </row>
    <row r="104" spans="1:19" x14ac:dyDescent="0.25">
      <c r="A104">
        <f>Input!G105</f>
        <v>243</v>
      </c>
      <c r="B104">
        <f t="shared" si="14"/>
        <v>101</v>
      </c>
      <c r="C104">
        <f t="shared" si="25"/>
        <v>-0.10411609409766451</v>
      </c>
      <c r="D104">
        <f t="shared" si="15"/>
        <v>1.1097292804569618</v>
      </c>
      <c r="E104">
        <f t="shared" si="16"/>
        <v>0.90112067655655814</v>
      </c>
      <c r="F104">
        <f>Input!I105</f>
        <v>14898.322212857141</v>
      </c>
      <c r="G104">
        <f t="shared" si="23"/>
        <v>12435.49966742857</v>
      </c>
      <c r="H104">
        <f t="shared" si="24"/>
        <v>14336.707822417684</v>
      </c>
      <c r="I104">
        <f t="shared" si="17"/>
        <v>3614592.4485971094</v>
      </c>
      <c r="J104">
        <f t="shared" si="18"/>
        <v>25981813.243751157</v>
      </c>
      <c r="O104">
        <f>Input!J105</f>
        <v>419.89347842857023</v>
      </c>
      <c r="P104">
        <f t="shared" si="19"/>
        <v>356.54429628571233</v>
      </c>
      <c r="Q104">
        <f t="shared" si="20"/>
        <v>535.11929448016463</v>
      </c>
      <c r="R104">
        <f t="shared" si="21"/>
        <v>13276.988684755868</v>
      </c>
      <c r="S104">
        <f t="shared" si="22"/>
        <v>162860.10416922622</v>
      </c>
    </row>
    <row r="105" spans="1:19" x14ac:dyDescent="0.25">
      <c r="A105">
        <f>Input!G106</f>
        <v>244</v>
      </c>
      <c r="B105">
        <f t="shared" si="14"/>
        <v>102</v>
      </c>
      <c r="C105">
        <f t="shared" si="25"/>
        <v>-6.984160909428519E-2</v>
      </c>
      <c r="D105">
        <f t="shared" si="15"/>
        <v>1.0723383191646614</v>
      </c>
      <c r="E105">
        <f t="shared" si="16"/>
        <v>0.93254151430398202</v>
      </c>
      <c r="F105">
        <f>Input!I106</f>
        <v>15315.015408571429</v>
      </c>
      <c r="G105">
        <f t="shared" si="23"/>
        <v>12852.192863142858</v>
      </c>
      <c r="H105">
        <f t="shared" si="24"/>
        <v>14873.497404845353</v>
      </c>
      <c r="I105">
        <f t="shared" si="17"/>
        <v>4085672.0503071337</v>
      </c>
      <c r="J105">
        <f t="shared" si="18"/>
        <v>31742242.499435749</v>
      </c>
      <c r="O105">
        <f>Input!J106</f>
        <v>416.69319571428787</v>
      </c>
      <c r="P105">
        <f t="shared" si="19"/>
        <v>353.34401357142997</v>
      </c>
      <c r="Q105">
        <f t="shared" si="20"/>
        <v>536.78958242766987</v>
      </c>
      <c r="R105">
        <f t="shared" si="21"/>
        <v>14423.142101610198</v>
      </c>
      <c r="S105">
        <f t="shared" si="22"/>
        <v>164211.01448243437</v>
      </c>
    </row>
    <row r="106" spans="1:19" x14ac:dyDescent="0.25">
      <c r="A106">
        <f>Input!G107</f>
        <v>245</v>
      </c>
      <c r="B106">
        <f t="shared" si="14"/>
        <v>103</v>
      </c>
      <c r="C106">
        <f t="shared" si="25"/>
        <v>-3.5567124090905879E-2</v>
      </c>
      <c r="D106">
        <f t="shared" si="15"/>
        <v>1.0362072002600344</v>
      </c>
      <c r="E106">
        <f t="shared" si="16"/>
        <v>0.96505795341805356</v>
      </c>
      <c r="F106">
        <f>Input!I107</f>
        <v>15740.272530571428</v>
      </c>
      <c r="G106">
        <f t="shared" si="23"/>
        <v>13277.449985142857</v>
      </c>
      <c r="H106">
        <f t="shared" si="24"/>
        <v>15411.284534763287</v>
      </c>
      <c r="I106">
        <f t="shared" si="17"/>
        <v>4553249.8851538198</v>
      </c>
      <c r="J106">
        <f t="shared" si="18"/>
        <v>38091270.22387591</v>
      </c>
      <c r="O106">
        <f>Input!J107</f>
        <v>425.25712199999907</v>
      </c>
      <c r="P106">
        <f t="shared" si="19"/>
        <v>361.90793985714117</v>
      </c>
      <c r="Q106">
        <f t="shared" si="20"/>
        <v>537.78712991793293</v>
      </c>
      <c r="R106">
        <f t="shared" si="21"/>
        <v>12663.002682010258</v>
      </c>
      <c r="S106">
        <f t="shared" si="22"/>
        <v>165020.48108931136</v>
      </c>
    </row>
    <row r="107" spans="1:19" x14ac:dyDescent="0.25">
      <c r="A107">
        <f>Input!G108</f>
        <v>246</v>
      </c>
      <c r="B107">
        <f t="shared" si="14"/>
        <v>104</v>
      </c>
      <c r="C107">
        <f t="shared" si="25"/>
        <v>-1.2926390875265615E-3</v>
      </c>
      <c r="D107">
        <f t="shared" si="15"/>
        <v>1.00129347490553</v>
      </c>
      <c r="E107">
        <f t="shared" si="16"/>
        <v>0.99870819601051319</v>
      </c>
      <c r="F107">
        <f>Input!I108</f>
        <v>16168.722475285713</v>
      </c>
      <c r="G107">
        <f t="shared" si="23"/>
        <v>13705.899929857142</v>
      </c>
      <c r="H107">
        <f t="shared" si="24"/>
        <v>15949.415549815896</v>
      </c>
      <c r="I107">
        <f t="shared" si="17"/>
        <v>5033362.3369989144</v>
      </c>
      <c r="J107">
        <f t="shared" si="18"/>
        <v>45023342.723966897</v>
      </c>
      <c r="O107">
        <f>Input!J108</f>
        <v>428.44994471428436</v>
      </c>
      <c r="P107">
        <f t="shared" si="19"/>
        <v>365.10076257142646</v>
      </c>
      <c r="Q107">
        <f t="shared" si="20"/>
        <v>538.1310150526092</v>
      </c>
      <c r="R107">
        <f t="shared" si="21"/>
        <v>12029.937190560562</v>
      </c>
      <c r="S107">
        <f t="shared" si="22"/>
        <v>165299.99028886593</v>
      </c>
    </row>
    <row r="108" spans="1:19" x14ac:dyDescent="0.25">
      <c r="A108">
        <f>Input!G109</f>
        <v>247</v>
      </c>
      <c r="B108">
        <f t="shared" si="14"/>
        <v>105</v>
      </c>
      <c r="C108">
        <f t="shared" si="25"/>
        <v>3.2981845915852757E-2</v>
      </c>
      <c r="D108">
        <f t="shared" si="15"/>
        <v>0.9675561245248957</v>
      </c>
      <c r="E108">
        <f t="shared" si="16"/>
        <v>1.0335317762481586</v>
      </c>
      <c r="F108">
        <f>Input!I109</f>
        <v>16591.420863285712</v>
      </c>
      <c r="G108">
        <f t="shared" si="23"/>
        <v>14128.598317857141</v>
      </c>
      <c r="H108">
        <f t="shared" si="24"/>
        <v>16487.257593683909</v>
      </c>
      <c r="I108">
        <f t="shared" si="17"/>
        <v>5563273.5794436578</v>
      </c>
      <c r="J108">
        <f t="shared" si="18"/>
        <v>52530396.316887058</v>
      </c>
      <c r="O108">
        <f>Input!J109</f>
        <v>422.69838799999889</v>
      </c>
      <c r="P108">
        <f t="shared" si="19"/>
        <v>359.34920585714099</v>
      </c>
      <c r="Q108">
        <f t="shared" si="20"/>
        <v>537.84204386801332</v>
      </c>
      <c r="R108">
        <f t="shared" si="21"/>
        <v>13258.061486651735</v>
      </c>
      <c r="S108">
        <f t="shared" si="22"/>
        <v>165065.0991775216</v>
      </c>
    </row>
    <row r="109" spans="1:19" x14ac:dyDescent="0.25">
      <c r="A109">
        <f>Input!G110</f>
        <v>248</v>
      </c>
      <c r="B109">
        <f t="shared" si="14"/>
        <v>106</v>
      </c>
      <c r="C109">
        <f t="shared" si="25"/>
        <v>6.7256330919232069E-2</v>
      </c>
      <c r="D109">
        <f t="shared" si="15"/>
        <v>0.93495551261228438</v>
      </c>
      <c r="E109">
        <f t="shared" si="16"/>
        <v>1.0695696067997718</v>
      </c>
      <c r="F109">
        <f>Input!I110</f>
        <v>17010.560895142858</v>
      </c>
      <c r="G109">
        <f t="shared" si="23"/>
        <v>14547.738349714287</v>
      </c>
      <c r="H109">
        <f t="shared" si="24"/>
        <v>17024.200111284044</v>
      </c>
      <c r="I109">
        <f t="shared" si="17"/>
        <v>6132862.8565171845</v>
      </c>
      <c r="J109">
        <f t="shared" si="18"/>
        <v>60601992.094077349</v>
      </c>
      <c r="O109">
        <f>Input!J110</f>
        <v>419.14003185714682</v>
      </c>
      <c r="P109">
        <f t="shared" si="19"/>
        <v>355.79084971428892</v>
      </c>
      <c r="Q109">
        <f t="shared" si="20"/>
        <v>536.94251760013435</v>
      </c>
      <c r="R109">
        <f t="shared" si="21"/>
        <v>13877.425647226781</v>
      </c>
      <c r="S109">
        <f t="shared" si="22"/>
        <v>164334.9855837569</v>
      </c>
    </row>
    <row r="110" spans="1:19" x14ac:dyDescent="0.25">
      <c r="A110">
        <f>Input!G111</f>
        <v>249</v>
      </c>
      <c r="B110">
        <f t="shared" si="14"/>
        <v>107</v>
      </c>
      <c r="C110">
        <f t="shared" si="25"/>
        <v>0.10153081592261139</v>
      </c>
      <c r="D110">
        <f t="shared" si="15"/>
        <v>0.90345333816509521</v>
      </c>
      <c r="E110">
        <f t="shared" si="16"/>
        <v>1.1068640269025849</v>
      </c>
      <c r="F110">
        <f>Input!I111</f>
        <v>17432.267120857145</v>
      </c>
      <c r="G110">
        <f t="shared" si="23"/>
        <v>14969.444575428573</v>
      </c>
      <c r="H110">
        <f t="shared" si="24"/>
        <v>17559.656118960218</v>
      </c>
      <c r="I110">
        <f t="shared" si="17"/>
        <v>6709195.8402445847</v>
      </c>
      <c r="J110">
        <f t="shared" si="18"/>
        <v>69225464.123382851</v>
      </c>
      <c r="O110">
        <f>Input!J111</f>
        <v>421.70622571428612</v>
      </c>
      <c r="P110">
        <f t="shared" si="19"/>
        <v>358.35704357142822</v>
      </c>
      <c r="Q110">
        <f t="shared" si="20"/>
        <v>535.45600767617429</v>
      </c>
      <c r="R110">
        <f t="shared" si="21"/>
        <v>12939.0128963771</v>
      </c>
      <c r="S110">
        <f t="shared" si="22"/>
        <v>163131.98502465684</v>
      </c>
    </row>
    <row r="111" spans="1:19" x14ac:dyDescent="0.25">
      <c r="A111">
        <f>Input!G112</f>
        <v>250</v>
      </c>
      <c r="B111">
        <f t="shared" ref="B111:B120" si="26">A111-$A$3</f>
        <v>108</v>
      </c>
      <c r="C111">
        <f t="shared" ref="C111:C148" si="27">(B111-$AB$3)/$AC$3</f>
        <v>0.13580530092599072</v>
      </c>
      <c r="D111">
        <f t="shared" si="15"/>
        <v>0.87301259068583559</v>
      </c>
      <c r="E111">
        <f t="shared" si="16"/>
        <v>1.1454588521047602</v>
      </c>
      <c r="F111">
        <f>Input!I112</f>
        <v>17866.58798</v>
      </c>
      <c r="G111">
        <f t="shared" ref="G111:G120" si="28">F111-$F$3</f>
        <v>15403.765434571429</v>
      </c>
      <c r="H111">
        <f t="shared" si="24"/>
        <v>18093.063258767506</v>
      </c>
      <c r="I111">
        <f t="shared" ref="I111:I120" si="29">(G111-H111)^2</f>
        <v>7232322.7872257549</v>
      </c>
      <c r="J111">
        <f t="shared" ref="J111:J120" si="30">(H111-$K$4)^2</f>
        <v>78386078.549746975</v>
      </c>
      <c r="O111">
        <f>Input!J112</f>
        <v>434.32085914285562</v>
      </c>
      <c r="P111">
        <f t="shared" ref="P111:P120" si="31">O111-$O$3</f>
        <v>370.97167699999773</v>
      </c>
      <c r="Q111">
        <f t="shared" si="20"/>
        <v>533.40713980728935</v>
      </c>
      <c r="R111">
        <f t="shared" ref="R111:R120" si="32">(O111-Q111)^2</f>
        <v>9818.0910159109335</v>
      </c>
      <c r="S111">
        <f t="shared" ref="S111:S120" si="33">(Q111-$T$4)^2</f>
        <v>161481.12377916364</v>
      </c>
    </row>
    <row r="112" spans="1:19" x14ac:dyDescent="0.25">
      <c r="A112">
        <f>Input!G113</f>
        <v>251</v>
      </c>
      <c r="B112">
        <f t="shared" si="26"/>
        <v>109</v>
      </c>
      <c r="C112">
        <f t="shared" si="27"/>
        <v>0.17007978592937004</v>
      </c>
      <c r="D112">
        <f t="shared" si="15"/>
        <v>0.84359750670014177</v>
      </c>
      <c r="E112">
        <f t="shared" si="16"/>
        <v>1.1853994257423188</v>
      </c>
      <c r="F112">
        <f>Input!I113</f>
        <v>18308.055390857142</v>
      </c>
      <c r="G112">
        <f t="shared" si="28"/>
        <v>15845.232845428571</v>
      </c>
      <c r="H112">
        <f t="shared" si="24"/>
        <v>18623.884647066807</v>
      </c>
      <c r="I112">
        <f t="shared" si="29"/>
        <v>7720905.834747415</v>
      </c>
      <c r="J112">
        <f t="shared" si="30"/>
        <v>88067201.125178784</v>
      </c>
      <c r="O112">
        <f>Input!J113</f>
        <v>441.46741085714166</v>
      </c>
      <c r="P112">
        <f t="shared" si="31"/>
        <v>378.11822871428376</v>
      </c>
      <c r="Q112">
        <f t="shared" si="20"/>
        <v>530.82138829930204</v>
      </c>
      <c r="R112">
        <f t="shared" si="32"/>
        <v>7984.1332847341073</v>
      </c>
      <c r="S112">
        <f t="shared" si="33"/>
        <v>159409.65619449993</v>
      </c>
    </row>
    <row r="113" spans="1:19" x14ac:dyDescent="0.25">
      <c r="A113">
        <f>Input!G114</f>
        <v>252</v>
      </c>
      <c r="B113">
        <f t="shared" si="26"/>
        <v>110</v>
      </c>
      <c r="C113">
        <f t="shared" si="27"/>
        <v>0.20435427093274935</v>
      </c>
      <c r="D113">
        <f t="shared" si="15"/>
        <v>0.81517352773986995</v>
      </c>
      <c r="E113">
        <f t="shared" si="16"/>
        <v>1.2267326722110019</v>
      </c>
      <c r="F113">
        <f>Input!I114</f>
        <v>18753.028938714288</v>
      </c>
      <c r="G113">
        <f t="shared" si="28"/>
        <v>16290.206393285716</v>
      </c>
      <c r="H113">
        <f t="shared" si="24"/>
        <v>19151.609528524423</v>
      </c>
      <c r="I113">
        <f t="shared" si="29"/>
        <v>8187627.9023538986</v>
      </c>
      <c r="J113">
        <f t="shared" si="30"/>
        <v>98250470.801332131</v>
      </c>
      <c r="O113">
        <f>Input!J114</f>
        <v>444.9735478571456</v>
      </c>
      <c r="P113">
        <f t="shared" si="31"/>
        <v>381.62436571428771</v>
      </c>
      <c r="Q113">
        <f t="shared" si="20"/>
        <v>527.7248814576144</v>
      </c>
      <c r="R113">
        <f t="shared" si="32"/>
        <v>6847.7832126560761</v>
      </c>
      <c r="S113">
        <f t="shared" si="33"/>
        <v>156946.61330807896</v>
      </c>
    </row>
    <row r="114" spans="1:19" x14ac:dyDescent="0.25">
      <c r="A114">
        <f>Input!G115</f>
        <v>253</v>
      </c>
      <c r="B114">
        <f t="shared" si="26"/>
        <v>111</v>
      </c>
      <c r="C114">
        <f t="shared" si="27"/>
        <v>0.23862875593612867</v>
      </c>
      <c r="D114">
        <f t="shared" si="15"/>
        <v>0.78770725974189604</v>
      </c>
      <c r="E114">
        <f t="shared" si="16"/>
        <v>1.2695071520956462</v>
      </c>
      <c r="F114">
        <f>Input!I115</f>
        <v>19197.748851142856</v>
      </c>
      <c r="G114">
        <f t="shared" si="28"/>
        <v>16734.926305714285</v>
      </c>
      <c r="H114">
        <f t="shared" si="24"/>
        <v>19675.753747265164</v>
      </c>
      <c r="I114">
        <f t="shared" si="29"/>
        <v>8648466.0409786869</v>
      </c>
      <c r="J114">
        <f t="shared" si="30"/>
        <v>108915977.14729781</v>
      </c>
      <c r="O114">
        <f>Input!J115</f>
        <v>444.71991242856893</v>
      </c>
      <c r="P114">
        <f t="shared" si="31"/>
        <v>381.37073028571103</v>
      </c>
      <c r="Q114">
        <f t="shared" si="20"/>
        <v>524.14421874074071</v>
      </c>
      <c r="R114">
        <f t="shared" si="32"/>
        <v>6308.2204331696903</v>
      </c>
      <c r="S114">
        <f t="shared" si="33"/>
        <v>154122.36881196094</v>
      </c>
    </row>
    <row r="115" spans="1:19" x14ac:dyDescent="0.25">
      <c r="A115">
        <f>Input!G116</f>
        <v>254</v>
      </c>
      <c r="B115">
        <f t="shared" si="26"/>
        <v>112</v>
      </c>
      <c r="C115">
        <f t="shared" si="27"/>
        <v>0.27290324093950796</v>
      </c>
      <c r="D115">
        <f t="shared" si="15"/>
        <v>0.76116643381492299</v>
      </c>
      <c r="E115">
        <f t="shared" si="16"/>
        <v>1.3137731192218458</v>
      </c>
      <c r="F115">
        <f>Input!I116</f>
        <v>19640.849972571425</v>
      </c>
      <c r="G115">
        <f t="shared" si="28"/>
        <v>17178.027427142853</v>
      </c>
      <c r="H115">
        <f t="shared" si="24"/>
        <v>20195.860047379778</v>
      </c>
      <c r="I115">
        <f t="shared" si="29"/>
        <v>9107313.7237660605</v>
      </c>
      <c r="J115">
        <f t="shared" si="30"/>
        <v>120042439.50564229</v>
      </c>
      <c r="O115">
        <f>Input!J116</f>
        <v>443.10112142856815</v>
      </c>
      <c r="P115">
        <f t="shared" si="31"/>
        <v>379.75193928571025</v>
      </c>
      <c r="Q115">
        <f t="shared" si="20"/>
        <v>520.10630011461217</v>
      </c>
      <c r="R115">
        <f t="shared" si="32"/>
        <v>5929.7975444695685</v>
      </c>
      <c r="S115">
        <f t="shared" si="33"/>
        <v>150968.22734035845</v>
      </c>
    </row>
    <row r="116" spans="1:19" x14ac:dyDescent="0.25">
      <c r="A116">
        <f>Input!G117</f>
        <v>255</v>
      </c>
      <c r="B116">
        <f t="shared" si="26"/>
        <v>113</v>
      </c>
      <c r="C116">
        <f t="shared" si="27"/>
        <v>0.30717772594288728</v>
      </c>
      <c r="D116">
        <f t="shared" si="15"/>
        <v>0.73551986832820104</v>
      </c>
      <c r="E116">
        <f t="shared" si="16"/>
        <v>1.3595825796969274</v>
      </c>
      <c r="F116">
        <f>Input!I117</f>
        <v>20085.629563999995</v>
      </c>
      <c r="G116">
        <f t="shared" si="28"/>
        <v>17622.807018571424</v>
      </c>
      <c r="H116">
        <f t="shared" si="24"/>
        <v>20711.498215257212</v>
      </c>
      <c r="I116">
        <f t="shared" si="29"/>
        <v>9540013.3084842842</v>
      </c>
      <c r="J116">
        <f t="shared" si="30"/>
        <v>131607385.96611466</v>
      </c>
      <c r="O116">
        <f>Input!J117</f>
        <v>444.77959142857071</v>
      </c>
      <c r="P116">
        <f t="shared" si="31"/>
        <v>381.43040928571281</v>
      </c>
      <c r="Q116">
        <f t="shared" si="20"/>
        <v>515.63816787743281</v>
      </c>
      <c r="R116">
        <f t="shared" si="32"/>
        <v>5020.9378563592336</v>
      </c>
      <c r="S116">
        <f t="shared" si="33"/>
        <v>147516.03904760219</v>
      </c>
    </row>
    <row r="117" spans="1:19" x14ac:dyDescent="0.25">
      <c r="A117">
        <f>Input!G118</f>
        <v>256</v>
      </c>
      <c r="B117">
        <f t="shared" si="26"/>
        <v>114</v>
      </c>
      <c r="C117">
        <f t="shared" si="27"/>
        <v>0.3414522109462666</v>
      </c>
      <c r="D117">
        <f t="shared" si="15"/>
        <v>0.71073743227762376</v>
      </c>
      <c r="E117">
        <f t="shared" si="16"/>
        <v>1.4069893530096025</v>
      </c>
      <c r="F117">
        <f>Input!I118</f>
        <v>20521.017183999997</v>
      </c>
      <c r="G117">
        <f t="shared" si="28"/>
        <v>18058.194638571425</v>
      </c>
      <c r="H117">
        <f t="shared" si="24"/>
        <v>21222.265076319527</v>
      </c>
      <c r="I117">
        <f t="shared" si="29"/>
        <v>10011341.735031463</v>
      </c>
      <c r="J117">
        <f t="shared" si="30"/>
        <v>143587330.41394234</v>
      </c>
      <c r="O117">
        <f>Input!J118</f>
        <v>435.38762000000133</v>
      </c>
      <c r="P117">
        <f t="shared" si="31"/>
        <v>372.03843785714344</v>
      </c>
      <c r="Q117">
        <f t="shared" si="20"/>
        <v>510.76686106231546</v>
      </c>
      <c r="R117">
        <f t="shared" si="32"/>
        <v>5682.0299831304637</v>
      </c>
      <c r="S117">
        <f t="shared" si="33"/>
        <v>143797.84348415563</v>
      </c>
    </row>
    <row r="118" spans="1:19" x14ac:dyDescent="0.25">
      <c r="A118">
        <f>Input!G119</f>
        <v>257</v>
      </c>
      <c r="B118">
        <f t="shared" si="26"/>
        <v>115</v>
      </c>
      <c r="C118">
        <f t="shared" si="27"/>
        <v>0.37572669594964592</v>
      </c>
      <c r="D118">
        <f t="shared" si="15"/>
        <v>0.68679000988615668</v>
      </c>
      <c r="E118">
        <f t="shared" si="16"/>
        <v>1.4560491352600797</v>
      </c>
      <c r="F118">
        <f>Input!I119</f>
        <v>20951.003861142854</v>
      </c>
      <c r="G118">
        <f t="shared" si="28"/>
        <v>18488.181315714282</v>
      </c>
      <c r="H118">
        <f t="shared" si="24"/>
        <v>21727.784358701356</v>
      </c>
      <c r="I118">
        <f t="shared" si="29"/>
        <v>10495027.876131106</v>
      </c>
      <c r="J118">
        <f t="shared" si="30"/>
        <v>155957946.09380862</v>
      </c>
      <c r="O118">
        <f>Input!J119</f>
        <v>429.98667714285693</v>
      </c>
      <c r="P118">
        <f t="shared" si="31"/>
        <v>366.63749499999903</v>
      </c>
      <c r="Q118">
        <f t="shared" si="20"/>
        <v>505.51928238182734</v>
      </c>
      <c r="R118">
        <f t="shared" si="32"/>
        <v>5705.174454186139</v>
      </c>
      <c r="S118">
        <f t="shared" si="33"/>
        <v>139845.54488684997</v>
      </c>
    </row>
    <row r="119" spans="1:19" x14ac:dyDescent="0.25">
      <c r="A119">
        <f>Input!G120</f>
        <v>258</v>
      </c>
      <c r="B119">
        <f t="shared" si="26"/>
        <v>116</v>
      </c>
      <c r="C119">
        <f t="shared" si="27"/>
        <v>0.41000118095302523</v>
      </c>
      <c r="D119">
        <f t="shared" si="15"/>
        <v>0.6636494663970115</v>
      </c>
      <c r="E119">
        <f t="shared" si="16"/>
        <v>1.5068195645949261</v>
      </c>
      <c r="F119">
        <f>Input!I120</f>
        <v>21377.193466428573</v>
      </c>
      <c r="G119">
        <f t="shared" si="28"/>
        <v>18914.370921000002</v>
      </c>
      <c r="H119">
        <f t="shared" si="24"/>
        <v>22227.706436255601</v>
      </c>
      <c r="I119">
        <f t="shared" si="29"/>
        <v>10978192.23665409</v>
      </c>
      <c r="J119">
        <f t="shared" si="30"/>
        <v>168694234.31748044</v>
      </c>
      <c r="O119">
        <f>Input!J120</f>
        <v>426.18960528571915</v>
      </c>
      <c r="P119">
        <f t="shared" si="31"/>
        <v>362.84042314286125</v>
      </c>
      <c r="Q119">
        <f t="shared" si="20"/>
        <v>499.9220775542442</v>
      </c>
      <c r="R119">
        <f t="shared" si="32"/>
        <v>5436.4774668288146</v>
      </c>
      <c r="S119">
        <f t="shared" si="33"/>
        <v>135690.62018728818</v>
      </c>
    </row>
    <row r="120" spans="1:19" x14ac:dyDescent="0.25">
      <c r="A120">
        <f>Input!G121</f>
        <v>259</v>
      </c>
      <c r="B120">
        <f t="shared" si="26"/>
        <v>117</v>
      </c>
      <c r="C120">
        <f t="shared" si="27"/>
        <v>0.44427566595640455</v>
      </c>
      <c r="D120">
        <f t="shared" si="15"/>
        <v>0.64128861501937773</v>
      </c>
      <c r="E120">
        <f t="shared" si="16"/>
        <v>1.5593602889235498</v>
      </c>
      <c r="F120">
        <f>Input!I121</f>
        <v>21799.429342714287</v>
      </c>
      <c r="G120">
        <f t="shared" si="28"/>
        <v>19336.606797285716</v>
      </c>
      <c r="H120">
        <f t="shared" si="24"/>
        <v>22721.707963000496</v>
      </c>
      <c r="I120">
        <f t="shared" si="29"/>
        <v>11458909.902123557</v>
      </c>
      <c r="J120">
        <f t="shared" si="30"/>
        <v>181770687.12914845</v>
      </c>
      <c r="O120">
        <f>Input!J121</f>
        <v>422.23587628571477</v>
      </c>
      <c r="P120">
        <f t="shared" si="31"/>
        <v>358.88669414285687</v>
      </c>
      <c r="Q120">
        <f t="shared" si="20"/>
        <v>494.00152674489527</v>
      </c>
      <c r="R120">
        <f t="shared" si="32"/>
        <v>5150.3085858292752</v>
      </c>
      <c r="S120">
        <f t="shared" si="33"/>
        <v>131363.86031626392</v>
      </c>
    </row>
    <row r="121" spans="1:19" x14ac:dyDescent="0.25">
      <c r="A121">
        <f>Input!G122</f>
        <v>260</v>
      </c>
      <c r="B121">
        <f t="shared" ref="B121:B148" si="34">A121-$A$3</f>
        <v>118</v>
      </c>
      <c r="C121">
        <f t="shared" si="27"/>
        <v>0.47855015095978387</v>
      </c>
      <c r="D121">
        <f t="shared" si="15"/>
        <v>0.61968118498787605</v>
      </c>
      <c r="E121">
        <f t="shared" si="16"/>
        <v>1.6137330359958644</v>
      </c>
      <c r="F121">
        <f>Input!I122</f>
        <v>22213.436986714285</v>
      </c>
      <c r="G121">
        <f t="shared" ref="G121:G148" si="35">F121-$F$3</f>
        <v>19750.614441285714</v>
      </c>
      <c r="H121">
        <f t="shared" si="24"/>
        <v>23209.491410766936</v>
      </c>
      <c r="I121">
        <f t="shared" ref="I121:I148" si="36">(G121-H121)^2</f>
        <v>11963829.8900076</v>
      </c>
      <c r="J121">
        <f t="shared" ref="J121:J148" si="37">(H121-$K$4)^2</f>
        <v>195161442.92484793</v>
      </c>
      <c r="O121">
        <f>Input!J122</f>
        <v>414.00764399999753</v>
      </c>
      <c r="P121">
        <f t="shared" ref="P121:P148" si="38">O121-$O$3</f>
        <v>350.65846185713963</v>
      </c>
      <c r="Q121">
        <f t="shared" si="20"/>
        <v>487.78344776643996</v>
      </c>
      <c r="R121">
        <f t="shared" ref="R121:R148" si="39">(O121-Q121)^2</f>
        <v>5442.8692213846216</v>
      </c>
      <c r="S121">
        <f t="shared" ref="S121:S148" si="40">(Q121-$T$4)^2</f>
        <v>126895.14474558117</v>
      </c>
    </row>
    <row r="122" spans="1:19" x14ac:dyDescent="0.25">
      <c r="A122">
        <f>Input!G123</f>
        <v>261</v>
      </c>
      <c r="B122">
        <f t="shared" si="34"/>
        <v>119</v>
      </c>
      <c r="C122">
        <f t="shared" si="27"/>
        <v>0.51282463596316319</v>
      </c>
      <c r="D122">
        <f t="shared" si="15"/>
        <v>0.59880179069820971</v>
      </c>
      <c r="E122">
        <f t="shared" si="16"/>
        <v>1.670001685923465</v>
      </c>
      <c r="F122">
        <f>Input!I123</f>
        <v>22621.678154428573</v>
      </c>
      <c r="G122">
        <f t="shared" si="35"/>
        <v>20158.855609000002</v>
      </c>
      <c r="H122">
        <f t="shared" si="24"/>
        <v>23690.784521375037</v>
      </c>
      <c r="I122">
        <f t="shared" si="36"/>
        <v>12474521.842070697</v>
      </c>
      <c r="J122">
        <f t="shared" si="37"/>
        <v>208840434.19833928</v>
      </c>
      <c r="O122">
        <f>Input!J123</f>
        <v>408.24116771428817</v>
      </c>
      <c r="P122">
        <f t="shared" si="38"/>
        <v>344.89198557143027</v>
      </c>
      <c r="Q122">
        <f t="shared" si="20"/>
        <v>481.29311060810068</v>
      </c>
      <c r="R122">
        <f t="shared" si="39"/>
        <v>5336.5863605608438</v>
      </c>
      <c r="S122">
        <f t="shared" si="40"/>
        <v>122313.24866246259</v>
      </c>
    </row>
    <row r="123" spans="1:19" x14ac:dyDescent="0.25">
      <c r="A123">
        <f>Input!G124</f>
        <v>262</v>
      </c>
      <c r="B123">
        <f t="shared" si="34"/>
        <v>120</v>
      </c>
      <c r="C123">
        <f t="shared" si="27"/>
        <v>0.54709912096654256</v>
      </c>
      <c r="D123">
        <f t="shared" si="15"/>
        <v>0.57862590188275242</v>
      </c>
      <c r="E123">
        <f t="shared" si="16"/>
        <v>1.7282323462295179</v>
      </c>
      <c r="F123">
        <f>Input!I124</f>
        <v>23018.349069857148</v>
      </c>
      <c r="G123">
        <f t="shared" si="35"/>
        <v>20555.526524428577</v>
      </c>
      <c r="H123">
        <f t="shared" si="24"/>
        <v>24165.339684179606</v>
      </c>
      <c r="I123">
        <f t="shared" si="36"/>
        <v>13030751.048311708</v>
      </c>
      <c r="J123">
        <f t="shared" si="37"/>
        <v>222781526.75348738</v>
      </c>
      <c r="O123">
        <f>Input!J124</f>
        <v>396.67091542857452</v>
      </c>
      <c r="P123">
        <f t="shared" si="38"/>
        <v>333.32173328571662</v>
      </c>
      <c r="Q123">
        <f t="shared" si="20"/>
        <v>474.55516280457016</v>
      </c>
      <c r="R123">
        <f t="shared" si="39"/>
        <v>6065.9559893252845</v>
      </c>
      <c r="S123">
        <f t="shared" si="40"/>
        <v>117645.6817140463</v>
      </c>
    </row>
    <row r="124" spans="1:19" x14ac:dyDescent="0.25">
      <c r="A124">
        <f>Input!G125</f>
        <v>263</v>
      </c>
      <c r="B124">
        <f t="shared" si="34"/>
        <v>121</v>
      </c>
      <c r="C124">
        <f t="shared" si="27"/>
        <v>0.58137360596992183</v>
      </c>
      <c r="D124">
        <f t="shared" si="15"/>
        <v>0.55912981479103263</v>
      </c>
      <c r="E124">
        <f t="shared" si="16"/>
        <v>1.7884934295155355</v>
      </c>
      <c r="F124">
        <f>Input!I125</f>
        <v>23412.908843285713</v>
      </c>
      <c r="G124">
        <f t="shared" si="35"/>
        <v>20950.086297857142</v>
      </c>
      <c r="H124">
        <f t="shared" si="24"/>
        <v>24632.933249288861</v>
      </c>
      <c r="I124">
        <f t="shared" si="36"/>
        <v>13563361.667669903</v>
      </c>
      <c r="J124">
        <f t="shared" si="37"/>
        <v>236958649.88087723</v>
      </c>
      <c r="O124">
        <f>Input!J125</f>
        <v>394.55977342856568</v>
      </c>
      <c r="P124">
        <f t="shared" si="38"/>
        <v>331.21059128570778</v>
      </c>
      <c r="Q124">
        <f t="shared" si="20"/>
        <v>467.59356510925602</v>
      </c>
      <c r="R124">
        <f t="shared" si="39"/>
        <v>5333.9347272584737</v>
      </c>
      <c r="S124">
        <f t="shared" si="40"/>
        <v>112918.55688661306</v>
      </c>
    </row>
    <row r="125" spans="1:19" x14ac:dyDescent="0.25">
      <c r="A125">
        <f>Input!G126</f>
        <v>264</v>
      </c>
      <c r="B125">
        <f t="shared" si="34"/>
        <v>122</v>
      </c>
      <c r="C125">
        <f t="shared" si="27"/>
        <v>0.6156480909733012</v>
      </c>
      <c r="D125">
        <f t="shared" si="15"/>
        <v>0.54029062434125552</v>
      </c>
      <c r="E125">
        <f t="shared" si="16"/>
        <v>1.8508557338362865</v>
      </c>
      <c r="F125">
        <f>Input!I126</f>
        <v>23804.626407571432</v>
      </c>
      <c r="G125">
        <f t="shared" si="35"/>
        <v>21341.80386214286</v>
      </c>
      <c r="H125">
        <f t="shared" si="24"/>
        <v>25093.364786191305</v>
      </c>
      <c r="I125">
        <f t="shared" si="36"/>
        <v>14074209.366847219</v>
      </c>
      <c r="J125">
        <f t="shared" si="37"/>
        <v>251345917.14293602</v>
      </c>
      <c r="O125">
        <f>Input!J126</f>
        <v>391.71756428571825</v>
      </c>
      <c r="P125">
        <f t="shared" si="38"/>
        <v>328.36838214286036</v>
      </c>
      <c r="Q125">
        <f t="shared" si="20"/>
        <v>460.43153690244549</v>
      </c>
      <c r="R125">
        <f t="shared" si="39"/>
        <v>4721.6100327723398</v>
      </c>
      <c r="S125">
        <f t="shared" si="40"/>
        <v>108156.48779101286</v>
      </c>
    </row>
    <row r="126" spans="1:19" x14ac:dyDescent="0.25">
      <c r="A126">
        <f>Input!G127</f>
        <v>265</v>
      </c>
      <c r="B126">
        <f t="shared" si="34"/>
        <v>123</v>
      </c>
      <c r="C126">
        <f t="shared" si="27"/>
        <v>0.64992257597668046</v>
      </c>
      <c r="D126">
        <f t="shared" si="15"/>
        <v>0.5220861972101466</v>
      </c>
      <c r="E126">
        <f t="shared" si="16"/>
        <v>1.9153925258772677</v>
      </c>
      <c r="F126">
        <f>Input!I127</f>
        <v>24170.376178428571</v>
      </c>
      <c r="G126">
        <f t="shared" si="35"/>
        <v>21707.553633</v>
      </c>
      <c r="H126">
        <f t="shared" si="24"/>
        <v>25546.456296932924</v>
      </c>
      <c r="I126">
        <f t="shared" si="36"/>
        <v>14737173.663151301</v>
      </c>
      <c r="J126">
        <f t="shared" si="37"/>
        <v>265917737.54636335</v>
      </c>
      <c r="O126">
        <f>Input!J127</f>
        <v>365.74977085713908</v>
      </c>
      <c r="P126">
        <f t="shared" si="38"/>
        <v>302.40058871428118</v>
      </c>
      <c r="Q126">
        <f t="shared" si="20"/>
        <v>453.09151074161707</v>
      </c>
      <c r="R126">
        <f t="shared" si="39"/>
        <v>7628.5795260478126</v>
      </c>
      <c r="S126">
        <f t="shared" si="40"/>
        <v>103382.51240607926</v>
      </c>
    </row>
    <row r="127" spans="1:19" x14ac:dyDescent="0.25">
      <c r="A127">
        <f>Input!G128</f>
        <v>266</v>
      </c>
      <c r="B127">
        <f t="shared" si="34"/>
        <v>124</v>
      </c>
      <c r="C127">
        <f t="shared" si="27"/>
        <v>0.68419706098005983</v>
      </c>
      <c r="D127">
        <f t="shared" si="15"/>
        <v>0.50449514582949762</v>
      </c>
      <c r="E127">
        <f t="shared" si="16"/>
        <v>1.9821796270324599</v>
      </c>
      <c r="F127">
        <f>Input!I128</f>
        <v>24500.147015428571</v>
      </c>
      <c r="G127">
        <f t="shared" si="35"/>
        <v>22037.32447</v>
      </c>
      <c r="H127">
        <f t="shared" si="24"/>
        <v>25992.051392380192</v>
      </c>
      <c r="I127">
        <f t="shared" si="36"/>
        <v>15639865.030598707</v>
      </c>
      <c r="J127">
        <f t="shared" si="37"/>
        <v>280648917.00269169</v>
      </c>
      <c r="O127">
        <f>Input!J128</f>
        <v>329.77083700000003</v>
      </c>
      <c r="P127">
        <f t="shared" si="38"/>
        <v>266.42165485714213</v>
      </c>
      <c r="Q127">
        <f t="shared" si="20"/>
        <v>445.59509544726797</v>
      </c>
      <c r="R127">
        <f t="shared" si="39"/>
        <v>13415.258844859518</v>
      </c>
      <c r="S127">
        <f t="shared" si="40"/>
        <v>98618.041178720669</v>
      </c>
    </row>
    <row r="128" spans="1:19" x14ac:dyDescent="0.25">
      <c r="A128">
        <f>Input!G129</f>
        <v>267</v>
      </c>
      <c r="B128">
        <f t="shared" si="34"/>
        <v>125</v>
      </c>
      <c r="C128">
        <f t="shared" si="27"/>
        <v>0.7184715459834391</v>
      </c>
      <c r="D128">
        <f t="shared" si="15"/>
        <v>0.48749680325886935</v>
      </c>
      <c r="E128">
        <f t="shared" si="16"/>
        <v>2.0512955024834953</v>
      </c>
      <c r="F128">
        <f>Input!I129</f>
        <v>24819.891792571427</v>
      </c>
      <c r="G128">
        <f t="shared" si="35"/>
        <v>22357.069247142856</v>
      </c>
      <c r="H128">
        <f t="shared" si="24"/>
        <v>26430.014439492283</v>
      </c>
      <c r="I128">
        <f t="shared" si="36"/>
        <v>16588882.539882312</v>
      </c>
      <c r="J128">
        <f t="shared" si="37"/>
        <v>295514750.08709818</v>
      </c>
      <c r="O128">
        <f>Input!J129</f>
        <v>319.74477714285604</v>
      </c>
      <c r="P128">
        <f t="shared" si="38"/>
        <v>256.39559499999814</v>
      </c>
      <c r="Q128">
        <f t="shared" si="20"/>
        <v>437.9630471120916</v>
      </c>
      <c r="R128">
        <f t="shared" si="39"/>
        <v>13975.559354519064</v>
      </c>
      <c r="S128">
        <f t="shared" si="40"/>
        <v>93882.827285571228</v>
      </c>
    </row>
    <row r="129" spans="1:19" x14ac:dyDescent="0.25">
      <c r="A129">
        <f>Input!G130</f>
        <v>268</v>
      </c>
      <c r="B129">
        <f t="shared" si="34"/>
        <v>126</v>
      </c>
      <c r="C129">
        <f t="shared" si="27"/>
        <v>0.75274603098681847</v>
      </c>
      <c r="D129">
        <f t="shared" si="15"/>
        <v>0.4710711989049256</v>
      </c>
      <c r="E129">
        <f t="shared" si="16"/>
        <v>2.1228213533848965</v>
      </c>
      <c r="F129">
        <f>Input!I130</f>
        <v>25136.376608142855</v>
      </c>
      <c r="G129">
        <f t="shared" si="35"/>
        <v>22673.554062714284</v>
      </c>
      <c r="H129">
        <f t="shared" si="24"/>
        <v>26860.229686915296</v>
      </c>
      <c r="I129">
        <f t="shared" si="36"/>
        <v>17528252.782278936</v>
      </c>
      <c r="J129">
        <f t="shared" si="37"/>
        <v>310491102.20219421</v>
      </c>
      <c r="O129">
        <f>Input!J130</f>
        <v>316.48481557142804</v>
      </c>
      <c r="P129">
        <f t="shared" si="38"/>
        <v>253.13563342857015</v>
      </c>
      <c r="Q129">
        <f t="shared" si="20"/>
        <v>430.2152474230146</v>
      </c>
      <c r="R129">
        <f t="shared" si="39"/>
        <v>12934.611129148374</v>
      </c>
      <c r="S129">
        <f t="shared" si="40"/>
        <v>89194.956819147003</v>
      </c>
    </row>
    <row r="130" spans="1:19" x14ac:dyDescent="0.25">
      <c r="A130">
        <f>Input!G131</f>
        <v>269</v>
      </c>
      <c r="B130">
        <f t="shared" si="34"/>
        <v>127</v>
      </c>
      <c r="C130">
        <f t="shared" si="27"/>
        <v>0.78702051599019773</v>
      </c>
      <c r="D130">
        <f t="shared" si="15"/>
        <v>0.45519903505887599</v>
      </c>
      <c r="E130">
        <f t="shared" si="16"/>
        <v>2.1968412122636836</v>
      </c>
      <c r="F130">
        <f>Input!I131</f>
        <v>25452.398912142857</v>
      </c>
      <c r="G130">
        <f t="shared" si="35"/>
        <v>22989.576366714286</v>
      </c>
      <c r="H130">
        <f t="shared" si="24"/>
        <v>27282.600375608734</v>
      </c>
      <c r="I130">
        <f t="shared" si="36"/>
        <v>18430055.140944161</v>
      </c>
      <c r="J130">
        <f t="shared" si="37"/>
        <v>325554482.33767366</v>
      </c>
      <c r="O130">
        <f>Input!J131</f>
        <v>316.0223040000019</v>
      </c>
      <c r="P130">
        <f t="shared" si="38"/>
        <v>252.673121857144</v>
      </c>
      <c r="Q130">
        <f t="shared" si="20"/>
        <v>422.37068869343943</v>
      </c>
      <c r="R130">
        <f t="shared" si="39"/>
        <v>11309.978926903379</v>
      </c>
      <c r="S130">
        <f t="shared" si="40"/>
        <v>84570.856664043953</v>
      </c>
    </row>
    <row r="131" spans="1:19" x14ac:dyDescent="0.25">
      <c r="A131">
        <f>Input!G132</f>
        <v>270</v>
      </c>
      <c r="B131">
        <f t="shared" si="34"/>
        <v>128</v>
      </c>
      <c r="C131">
        <f t="shared" si="27"/>
        <v>0.82129500099357711</v>
      </c>
      <c r="D131">
        <f t="shared" si="15"/>
        <v>0.4398616642244591</v>
      </c>
      <c r="E131">
        <f t="shared" si="16"/>
        <v>2.2734420417454366</v>
      </c>
      <c r="F131">
        <f>Input!I132</f>
        <v>25766.011679285712</v>
      </c>
      <c r="G131">
        <f t="shared" si="35"/>
        <v>23303.18913385714</v>
      </c>
      <c r="H131">
        <f t="shared" si="24"/>
        <v>27697.0478406248</v>
      </c>
      <c r="I131">
        <f t="shared" si="36"/>
        <v>19305994.335037973</v>
      </c>
      <c r="J131">
        <f t="shared" si="37"/>
        <v>340682106.68882644</v>
      </c>
      <c r="O131">
        <f>Input!J132</f>
        <v>313.61276714285486</v>
      </c>
      <c r="P131">
        <f t="shared" si="38"/>
        <v>250.26358499999697</v>
      </c>
      <c r="Q131">
        <f t="shared" si="20"/>
        <v>414.44746501606704</v>
      </c>
      <c r="R131">
        <f t="shared" si="39"/>
        <v>10167.636295181981</v>
      </c>
      <c r="S131">
        <f t="shared" si="40"/>
        <v>80025.317868752929</v>
      </c>
    </row>
    <row r="132" spans="1:19" x14ac:dyDescent="0.25">
      <c r="A132">
        <f>Input!G133</f>
        <v>271</v>
      </c>
      <c r="B132">
        <f t="shared" si="34"/>
        <v>129</v>
      </c>
      <c r="C132">
        <f>(B132-$AB$3)/$AC$3</f>
        <v>0.85556948599695637</v>
      </c>
      <c r="D132">
        <f t="shared" ref="D132:D148" si="41">EXP(-C132)</f>
        <v>0.42504106720983298</v>
      </c>
      <c r="E132">
        <f t="shared" ref="E132:E148" si="42">EXP(C132)</f>
        <v>2.3527138367228009</v>
      </c>
      <c r="F132">
        <f>Input!I133</f>
        <v>26078.386108857143</v>
      </c>
      <c r="G132">
        <f t="shared" si="35"/>
        <v>23615.563563428572</v>
      </c>
      <c r="H132">
        <f t="shared" si="24"/>
        <v>28103.510609588797</v>
      </c>
      <c r="I132">
        <f t="shared" si="36"/>
        <v>20141668.68913829</v>
      </c>
      <c r="J132">
        <f t="shared" si="37"/>
        <v>355851953.45756465</v>
      </c>
      <c r="O132">
        <f>Input!J133</f>
        <v>312.37442957143139</v>
      </c>
      <c r="P132">
        <f t="shared" si="38"/>
        <v>249.02524742857349</v>
      </c>
      <c r="Q132">
        <f t="shared" ref="Q132:Q148" si="43">$AA$3*(EXP(1-C132-D132))</f>
        <v>406.46276896399627</v>
      </c>
      <c r="R132">
        <f t="shared" si="39"/>
        <v>8852.6156096504747</v>
      </c>
      <c r="S132">
        <f t="shared" si="40"/>
        <v>75571.53238945239</v>
      </c>
    </row>
    <row r="133" spans="1:19" x14ac:dyDescent="0.25">
      <c r="A133">
        <f>Input!G134</f>
        <v>272</v>
      </c>
      <c r="B133">
        <f t="shared" si="34"/>
        <v>130</v>
      </c>
      <c r="C133">
        <f t="shared" si="27"/>
        <v>0.88984397100033574</v>
      </c>
      <c r="D133">
        <f t="shared" si="41"/>
        <v>0.41071983195763095</v>
      </c>
      <c r="E133">
        <f t="shared" si="42"/>
        <v>2.4347497300864642</v>
      </c>
      <c r="F133">
        <f>Input!I134</f>
        <v>26414.385933999998</v>
      </c>
      <c r="G133">
        <f t="shared" si="35"/>
        <v>23951.563388571427</v>
      </c>
      <c r="H133">
        <f t="shared" ref="H133:H148" si="44">H132+Q133</f>
        <v>28501.943502877399</v>
      </c>
      <c r="I133">
        <f t="shared" si="36"/>
        <v>20705959.184671231</v>
      </c>
      <c r="J133">
        <f t="shared" si="37"/>
        <v>371042809.20943159</v>
      </c>
      <c r="O133">
        <f>Input!J134</f>
        <v>335.99982514285512</v>
      </c>
      <c r="P133">
        <f t="shared" si="38"/>
        <v>272.65064299999722</v>
      </c>
      <c r="Q133">
        <f t="shared" si="43"/>
        <v>398.43289328860186</v>
      </c>
      <c r="R133">
        <f t="shared" si="39"/>
        <v>3897.8879980914567</v>
      </c>
      <c r="S133">
        <f t="shared" si="40"/>
        <v>71221.141177452431</v>
      </c>
    </row>
    <row r="134" spans="1:19" x14ac:dyDescent="0.25">
      <c r="A134">
        <f>Input!G135</f>
        <v>273</v>
      </c>
      <c r="B134">
        <f t="shared" si="34"/>
        <v>131</v>
      </c>
      <c r="C134">
        <f t="shared" si="27"/>
        <v>0.92411845600371501</v>
      </c>
      <c r="D134">
        <f t="shared" si="41"/>
        <v>0.39688113308831374</v>
      </c>
      <c r="E134">
        <f t="shared" si="42"/>
        <v>2.5196461021428314</v>
      </c>
      <c r="F134">
        <f>Input!I135</f>
        <v>26768.654971</v>
      </c>
      <c r="G134">
        <f t="shared" si="35"/>
        <v>24305.832425571429</v>
      </c>
      <c r="H134">
        <f t="shared" si="44"/>
        <v>28892.316739963637</v>
      </c>
      <c r="I134">
        <f t="shared" si="36"/>
        <v>21035838.366165761</v>
      </c>
      <c r="J134">
        <f t="shared" si="37"/>
        <v>386234307.19980502</v>
      </c>
      <c r="O134">
        <f>Input!J135</f>
        <v>354.26903700000184</v>
      </c>
      <c r="P134">
        <f t="shared" si="38"/>
        <v>290.91985485714395</v>
      </c>
      <c r="Q134">
        <f t="shared" si="43"/>
        <v>390.3732370862395</v>
      </c>
      <c r="R134">
        <f t="shared" si="39"/>
        <v>1303.513263867083</v>
      </c>
      <c r="S134">
        <f t="shared" si="40"/>
        <v>66984.29169612324</v>
      </c>
    </row>
    <row r="135" spans="1:19" x14ac:dyDescent="0.25">
      <c r="A135">
        <f>Input!G136</f>
        <v>274</v>
      </c>
      <c r="B135">
        <f t="shared" si="34"/>
        <v>132</v>
      </c>
      <c r="C135">
        <f t="shared" si="27"/>
        <v>0.95839294100709427</v>
      </c>
      <c r="D135">
        <f t="shared" si="41"/>
        <v>0.38350871213278231</v>
      </c>
      <c r="E135">
        <f t="shared" si="42"/>
        <v>2.6075026938469388</v>
      </c>
      <c r="F135">
        <f>Input!I136</f>
        <v>27118.49284757143</v>
      </c>
      <c r="G135">
        <f t="shared" si="35"/>
        <v>24655.670302142858</v>
      </c>
      <c r="H135">
        <f t="shared" si="44"/>
        <v>29274.61505589509</v>
      </c>
      <c r="I135">
        <f t="shared" si="36"/>
        <v>21334650.638215266</v>
      </c>
      <c r="J135">
        <f t="shared" si="37"/>
        <v>401406958.1129511</v>
      </c>
      <c r="O135">
        <f>Input!J136</f>
        <v>349.83787657142966</v>
      </c>
      <c r="P135">
        <f t="shared" si="38"/>
        <v>286.48869442857176</v>
      </c>
      <c r="Q135">
        <f t="shared" si="43"/>
        <v>382.29831593145462</v>
      </c>
      <c r="R135">
        <f t="shared" si="39"/>
        <v>1053.6801234458578</v>
      </c>
      <c r="S135">
        <f t="shared" si="40"/>
        <v>62869.703081049127</v>
      </c>
    </row>
    <row r="136" spans="1:19" x14ac:dyDescent="0.25">
      <c r="A136">
        <f>Input!G137</f>
        <v>275</v>
      </c>
      <c r="B136">
        <f t="shared" si="34"/>
        <v>133</v>
      </c>
      <c r="C136">
        <f t="shared" si="27"/>
        <v>0.99266742601047364</v>
      </c>
      <c r="D136">
        <f t="shared" si="41"/>
        <v>0.3705868584310289</v>
      </c>
      <c r="E136">
        <f t="shared" si="42"/>
        <v>2.6984227239836494</v>
      </c>
      <c r="F136">
        <f>Input!I137</f>
        <v>27456.38001885714</v>
      </c>
      <c r="G136">
        <f t="shared" si="35"/>
        <v>24993.557473428569</v>
      </c>
      <c r="H136">
        <f t="shared" si="44"/>
        <v>29648.836831396591</v>
      </c>
      <c r="I136">
        <f t="shared" si="36"/>
        <v>21671625.900723159</v>
      </c>
      <c r="J136">
        <f t="shared" si="37"/>
        <v>416542173.67955935</v>
      </c>
      <c r="O136">
        <f>Input!J137</f>
        <v>337.88717128571079</v>
      </c>
      <c r="P136">
        <f t="shared" si="38"/>
        <v>274.53798914285289</v>
      </c>
      <c r="Q136">
        <f t="shared" si="43"/>
        <v>374.22177550149928</v>
      </c>
      <c r="R136">
        <f t="shared" si="39"/>
        <v>1320.2034635179946</v>
      </c>
      <c r="S136">
        <f t="shared" si="40"/>
        <v>58884.737294289145</v>
      </c>
    </row>
    <row r="137" spans="1:19" x14ac:dyDescent="0.25">
      <c r="A137">
        <f>Input!G138</f>
        <v>276</v>
      </c>
      <c r="B137">
        <f t="shared" si="34"/>
        <v>134</v>
      </c>
      <c r="C137">
        <f t="shared" si="27"/>
        <v>1.0269419110138529</v>
      </c>
      <c r="D137">
        <f t="shared" si="41"/>
        <v>0.35810039067438465</v>
      </c>
      <c r="E137">
        <f t="shared" si="42"/>
        <v>2.7925130104347891</v>
      </c>
      <c r="F137">
        <f>Input!I138</f>
        <v>27781.294482999998</v>
      </c>
      <c r="G137">
        <f t="shared" si="35"/>
        <v>25318.471937571427</v>
      </c>
      <c r="H137">
        <f t="shared" si="44"/>
        <v>30014.993239641659</v>
      </c>
      <c r="I137">
        <f t="shared" si="36"/>
        <v>22057312.34079947</v>
      </c>
      <c r="J137">
        <f t="shared" si="37"/>
        <v>431622283.65271521</v>
      </c>
      <c r="O137">
        <f>Input!J138</f>
        <v>324.91446414285747</v>
      </c>
      <c r="P137">
        <f t="shared" si="38"/>
        <v>261.56528199999957</v>
      </c>
      <c r="Q137">
        <f t="shared" si="43"/>
        <v>366.15640824506642</v>
      </c>
      <c r="R137">
        <f t="shared" si="39"/>
        <v>1700.8979533297274</v>
      </c>
      <c r="S137">
        <f t="shared" si="40"/>
        <v>55035.474766077132</v>
      </c>
    </row>
    <row r="138" spans="1:19" x14ac:dyDescent="0.25">
      <c r="A138">
        <f>Input!G139</f>
        <v>277</v>
      </c>
      <c r="B138">
        <f t="shared" si="34"/>
        <v>135</v>
      </c>
      <c r="C138">
        <f t="shared" si="27"/>
        <v>1.0612163960172323</v>
      </c>
      <c r="D138">
        <f t="shared" si="41"/>
        <v>0.34603463906967791</v>
      </c>
      <c r="E138">
        <f t="shared" si="42"/>
        <v>2.8898840956747076</v>
      </c>
      <c r="F138">
        <f>Input!I139</f>
        <v>28100.270893999997</v>
      </c>
      <c r="G138">
        <f t="shared" si="35"/>
        <v>25637.448348571426</v>
      </c>
      <c r="H138">
        <f t="shared" si="44"/>
        <v>30373.107412318448</v>
      </c>
      <c r="I138">
        <f t="shared" si="36"/>
        <v>22426466.768049318</v>
      </c>
      <c r="J138">
        <f t="shared" si="37"/>
        <v>446630546.62977779</v>
      </c>
      <c r="O138">
        <f>Input!J139</f>
        <v>318.97641099999964</v>
      </c>
      <c r="P138">
        <f t="shared" si="38"/>
        <v>255.62722885714174</v>
      </c>
      <c r="Q138">
        <f t="shared" si="43"/>
        <v>358.11417267679082</v>
      </c>
      <c r="R138">
        <f t="shared" si="39"/>
        <v>1531.7643890693037</v>
      </c>
      <c r="S138">
        <f t="shared" si="40"/>
        <v>51326.793161699017</v>
      </c>
    </row>
    <row r="139" spans="1:19" x14ac:dyDescent="0.25">
      <c r="A139">
        <f>Input!G140</f>
        <v>278</v>
      </c>
      <c r="B139">
        <f t="shared" si="34"/>
        <v>136</v>
      </c>
      <c r="C139">
        <f t="shared" si="27"/>
        <v>1.0954908810206117</v>
      </c>
      <c r="D139">
        <f t="shared" si="41"/>
        <v>0.33437542810434973</v>
      </c>
      <c r="E139">
        <f t="shared" si="42"/>
        <v>2.9906503766416903</v>
      </c>
      <c r="F139">
        <f>Input!I140</f>
        <v>28416.203679571427</v>
      </c>
      <c r="G139">
        <f t="shared" si="35"/>
        <v>25953.381134142855</v>
      </c>
      <c r="H139">
        <f t="shared" si="44"/>
        <v>30723.213627226294</v>
      </c>
      <c r="I139">
        <f t="shared" si="36"/>
        <v>22751302.012074571</v>
      </c>
      <c r="J139">
        <f t="shared" si="37"/>
        <v>461551155.20912045</v>
      </c>
      <c r="O139">
        <f>Input!J140</f>
        <v>315.93278557142912</v>
      </c>
      <c r="P139">
        <f t="shared" si="38"/>
        <v>252.58360342857122</v>
      </c>
      <c r="Q139">
        <f t="shared" si="43"/>
        <v>350.1062149078478</v>
      </c>
      <c r="R139">
        <f t="shared" si="39"/>
        <v>1167.8232726112008</v>
      </c>
      <c r="S139">
        <f t="shared" si="40"/>
        <v>47762.448054824345</v>
      </c>
    </row>
    <row r="140" spans="1:19" x14ac:dyDescent="0.25">
      <c r="A140">
        <f>Input!G141</f>
        <v>279</v>
      </c>
      <c r="B140">
        <f t="shared" si="34"/>
        <v>137</v>
      </c>
      <c r="C140">
        <f t="shared" si="27"/>
        <v>1.1297653660239908</v>
      </c>
      <c r="D140">
        <f t="shared" si="41"/>
        <v>0.32310905989227751</v>
      </c>
      <c r="E140">
        <f t="shared" si="42"/>
        <v>3.094930239137812</v>
      </c>
      <c r="F140">
        <f>Input!I141</f>
        <v>28722.677355</v>
      </c>
      <c r="G140">
        <f t="shared" si="35"/>
        <v>26259.854809571429</v>
      </c>
      <c r="H140">
        <f t="shared" si="44"/>
        <v>31065.356519277877</v>
      </c>
      <c r="I140">
        <f t="shared" si="36"/>
        <v>23092846.6819916</v>
      </c>
      <c r="J140">
        <f t="shared" si="37"/>
        <v>476369235.9669503</v>
      </c>
      <c r="O140">
        <f>Input!J141</f>
        <v>306.47367542857319</v>
      </c>
      <c r="P140">
        <f t="shared" si="38"/>
        <v>243.12449328571529</v>
      </c>
      <c r="Q140">
        <f t="shared" si="43"/>
        <v>342.1428920515815</v>
      </c>
      <c r="R140">
        <f t="shared" si="39"/>
        <v>1272.2930144990924</v>
      </c>
      <c r="S140">
        <f t="shared" si="40"/>
        <v>44345.154428929323</v>
      </c>
    </row>
    <row r="141" spans="1:19" x14ac:dyDescent="0.25">
      <c r="A141">
        <f>Input!G142</f>
        <v>280</v>
      </c>
      <c r="B141">
        <f t="shared" si="34"/>
        <v>138</v>
      </c>
      <c r="C141">
        <f t="shared" si="27"/>
        <v>1.1640398510273702</v>
      </c>
      <c r="D141">
        <f t="shared" si="41"/>
        <v>0.31222229808074003</v>
      </c>
      <c r="E141">
        <f t="shared" si="42"/>
        <v>3.2028461969151287</v>
      </c>
      <c r="F141">
        <f>Input!I142</f>
        <v>29018.901174571423</v>
      </c>
      <c r="G141">
        <f t="shared" si="35"/>
        <v>26556.078629142852</v>
      </c>
      <c r="H141">
        <f t="shared" si="44"/>
        <v>31399.590316449106</v>
      </c>
      <c r="I141">
        <f t="shared" si="36"/>
        <v>23459605.465072278</v>
      </c>
      <c r="J141">
        <f t="shared" si="37"/>
        <v>491070844.73117918</v>
      </c>
      <c r="O141">
        <f>Input!J142</f>
        <v>296.22381957142352</v>
      </c>
      <c r="P141">
        <f t="shared" si="38"/>
        <v>232.87463742856562</v>
      </c>
      <c r="Q141">
        <f t="shared" si="43"/>
        <v>334.23379717123095</v>
      </c>
      <c r="R141">
        <f t="shared" si="39"/>
        <v>1444.7583971378624</v>
      </c>
      <c r="S141">
        <f t="shared" si="40"/>
        <v>41076.668063771773</v>
      </c>
    </row>
    <row r="142" spans="1:19" x14ac:dyDescent="0.25">
      <c r="A142">
        <f>Input!G143</f>
        <v>281</v>
      </c>
      <c r="B142">
        <f t="shared" si="34"/>
        <v>139</v>
      </c>
      <c r="C142">
        <f t="shared" si="27"/>
        <v>1.1983143360307495</v>
      </c>
      <c r="D142">
        <f t="shared" si="41"/>
        <v>0.30170235229961861</v>
      </c>
      <c r="E142">
        <f t="shared" si="42"/>
        <v>3.3145250356116103</v>
      </c>
      <c r="F142">
        <f>Input!I143</f>
        <v>29304.90497771429</v>
      </c>
      <c r="G142">
        <f t="shared" si="35"/>
        <v>26842.082432285719</v>
      </c>
      <c r="H142">
        <f t="shared" si="44"/>
        <v>31725.978101913377</v>
      </c>
      <c r="I142">
        <f t="shared" si="36"/>
        <v>23852436.91180779</v>
      </c>
      <c r="J142">
        <f t="shared" si="37"/>
        <v>505642957.61727291</v>
      </c>
      <c r="O142">
        <f>Input!J143</f>
        <v>286.00380314286667</v>
      </c>
      <c r="P142">
        <f t="shared" si="38"/>
        <v>222.65462100000877</v>
      </c>
      <c r="Q142">
        <f t="shared" si="43"/>
        <v>326.38778546427221</v>
      </c>
      <c r="R142">
        <f t="shared" si="39"/>
        <v>1630.8660281355951</v>
      </c>
      <c r="S142">
        <f t="shared" si="40"/>
        <v>37957.865992725434</v>
      </c>
    </row>
    <row r="143" spans="1:19" x14ac:dyDescent="0.25">
      <c r="A143">
        <f>Input!G144</f>
        <v>282</v>
      </c>
      <c r="B143">
        <f t="shared" si="34"/>
        <v>140</v>
      </c>
      <c r="C143">
        <f>(B143-$AB$3)/$AC$3</f>
        <v>1.2325888210341289</v>
      </c>
      <c r="D143">
        <f t="shared" si="41"/>
        <v>0.29153686313456223</v>
      </c>
      <c r="E143">
        <f t="shared" si="42"/>
        <v>3.4300979617059211</v>
      </c>
      <c r="F143">
        <f>Input!I144</f>
        <v>29582.553730857144</v>
      </c>
      <c r="G143">
        <f t="shared" si="35"/>
        <v>27119.731185428573</v>
      </c>
      <c r="H143">
        <f t="shared" si="44"/>
        <v>32044.591103317842</v>
      </c>
      <c r="I143">
        <f t="shared" si="36"/>
        <v>24254245.210832298</v>
      </c>
      <c r="J143">
        <f t="shared" si="37"/>
        <v>520073458.27580005</v>
      </c>
      <c r="O143">
        <f>Input!J144</f>
        <v>277.64875314285382</v>
      </c>
      <c r="P143">
        <f t="shared" si="38"/>
        <v>214.29957099999592</v>
      </c>
      <c r="Q143">
        <f t="shared" si="43"/>
        <v>318.61300140446576</v>
      </c>
      <c r="R143">
        <f t="shared" si="39"/>
        <v>1678.0696356389769</v>
      </c>
      <c r="S143">
        <f t="shared" si="40"/>
        <v>34988.825338079863</v>
      </c>
    </row>
    <row r="144" spans="1:19" x14ac:dyDescent="0.25">
      <c r="A144">
        <f>Input!G145</f>
        <v>283</v>
      </c>
      <c r="B144">
        <f t="shared" si="34"/>
        <v>141</v>
      </c>
      <c r="C144">
        <f t="shared" si="27"/>
        <v>1.2668633060375081</v>
      </c>
      <c r="D144">
        <f t="shared" si="41"/>
        <v>0.28171388760646371</v>
      </c>
      <c r="E144">
        <f t="shared" si="42"/>
        <v>3.5497007566660539</v>
      </c>
      <c r="F144">
        <f>Input!I145</f>
        <v>29851.43714157143</v>
      </c>
      <c r="G144">
        <f t="shared" si="35"/>
        <v>27388.614596142859</v>
      </c>
      <c r="H144">
        <f t="shared" si="44"/>
        <v>32355.508009906094</v>
      </c>
      <c r="I144">
        <f t="shared" si="36"/>
        <v>24670030.183684602</v>
      </c>
      <c r="J144">
        <f t="shared" si="37"/>
        <v>534351121.78364158</v>
      </c>
      <c r="O144">
        <f>Input!J145</f>
        <v>268.88341071428658</v>
      </c>
      <c r="P144">
        <f t="shared" si="38"/>
        <v>205.53422857142868</v>
      </c>
      <c r="Q144">
        <f t="shared" si="43"/>
        <v>310.91690658825115</v>
      </c>
      <c r="R144">
        <f t="shared" si="39"/>
        <v>1766.8147753865965</v>
      </c>
      <c r="S144">
        <f t="shared" si="40"/>
        <v>32168.899944416826</v>
      </c>
    </row>
    <row r="145" spans="1:19" x14ac:dyDescent="0.25">
      <c r="A145">
        <f>Input!G146</f>
        <v>284</v>
      </c>
      <c r="B145">
        <f t="shared" si="34"/>
        <v>142</v>
      </c>
      <c r="C145">
        <f t="shared" si="27"/>
        <v>1.3011377910408874</v>
      </c>
      <c r="D145">
        <f t="shared" si="41"/>
        <v>0.27222188514018714</v>
      </c>
      <c r="E145">
        <f t="shared" si="42"/>
        <v>3.6734739364729112</v>
      </c>
      <c r="F145">
        <f>Input!I146</f>
        <v>30112.226597571429</v>
      </c>
      <c r="G145">
        <f t="shared" si="35"/>
        <v>27649.404052142858</v>
      </c>
      <c r="H145">
        <f t="shared" si="44"/>
        <v>32658.814317962639</v>
      </c>
      <c r="I145">
        <f t="shared" si="36"/>
        <v>25094191.211300608</v>
      </c>
      <c r="J145">
        <f t="shared" si="37"/>
        <v>548465595.59104037</v>
      </c>
      <c r="O145">
        <f>Input!J146</f>
        <v>260.78945599999861</v>
      </c>
      <c r="P145">
        <f t="shared" si="38"/>
        <v>197.44027385714071</v>
      </c>
      <c r="Q145">
        <f t="shared" si="43"/>
        <v>303.30630805654391</v>
      </c>
      <c r="R145">
        <f t="shared" si="39"/>
        <v>1807.6827087981605</v>
      </c>
      <c r="S145">
        <f t="shared" si="40"/>
        <v>29496.79433441451</v>
      </c>
    </row>
    <row r="146" spans="1:19" x14ac:dyDescent="0.25">
      <c r="A146">
        <f>Input!G147</f>
        <v>285</v>
      </c>
      <c r="B146">
        <f t="shared" si="34"/>
        <v>143</v>
      </c>
      <c r="C146">
        <f t="shared" si="27"/>
        <v>1.3354122760442668</v>
      </c>
      <c r="D146">
        <f t="shared" si="41"/>
        <v>0.26304970400606181</v>
      </c>
      <c r="E146">
        <f t="shared" si="42"/>
        <v>3.8015629167062501</v>
      </c>
      <c r="F146">
        <f>Input!I147</f>
        <v>30367.32417571429</v>
      </c>
      <c r="G146">
        <f t="shared" si="35"/>
        <v>27904.501630285718</v>
      </c>
      <c r="H146">
        <f t="shared" si="44"/>
        <v>32954.601704848828</v>
      </c>
      <c r="I146">
        <f t="shared" si="36"/>
        <v>25503510.76310233</v>
      </c>
      <c r="J146">
        <f t="shared" si="37"/>
        <v>562407377.91537023</v>
      </c>
      <c r="O146">
        <f>Input!J147</f>
        <v>255.09757814286058</v>
      </c>
      <c r="P146">
        <f t="shared" si="38"/>
        <v>191.74839600000269</v>
      </c>
      <c r="Q146">
        <f t="shared" si="43"/>
        <v>295.78738688619092</v>
      </c>
      <c r="R146">
        <f t="shared" si="39"/>
        <v>1655.6605355688016</v>
      </c>
      <c r="S146">
        <f t="shared" si="40"/>
        <v>26970.634606680709</v>
      </c>
    </row>
    <row r="147" spans="1:19" x14ac:dyDescent="0.25">
      <c r="A147">
        <f>Input!G148</f>
        <v>286</v>
      </c>
      <c r="B147">
        <f t="shared" si="34"/>
        <v>144</v>
      </c>
      <c r="C147">
        <f t="shared" si="27"/>
        <v>1.3696867610476462</v>
      </c>
      <c r="D147">
        <f t="shared" si="41"/>
        <v>0.254186568218213</v>
      </c>
      <c r="E147">
        <f t="shared" si="42"/>
        <v>3.9341181833869534</v>
      </c>
      <c r="F147">
        <f>Input!I148</f>
        <v>30613.753389571437</v>
      </c>
      <c r="G147">
        <f t="shared" si="35"/>
        <v>28150.930844142866</v>
      </c>
      <c r="H147">
        <f t="shared" si="44"/>
        <v>33242.96743171609</v>
      </c>
      <c r="I147">
        <f t="shared" si="36"/>
        <v>25928836.609184366</v>
      </c>
      <c r="J147">
        <f t="shared" si="37"/>
        <v>576167793.9501121</v>
      </c>
      <c r="O147">
        <f>Input!J148</f>
        <v>246.42921385714726</v>
      </c>
      <c r="P147">
        <f t="shared" si="38"/>
        <v>183.08003171428936</v>
      </c>
      <c r="Q147">
        <f t="shared" si="43"/>
        <v>288.3657268672635</v>
      </c>
      <c r="R147">
        <f t="shared" si="39"/>
        <v>1758.6711234476491</v>
      </c>
      <c r="S147">
        <f t="shared" si="40"/>
        <v>24588.035981439672</v>
      </c>
    </row>
    <row r="148" spans="1:19" x14ac:dyDescent="0.25">
      <c r="A148">
        <f>Input!G149</f>
        <v>287</v>
      </c>
      <c r="B148">
        <f t="shared" si="34"/>
        <v>145</v>
      </c>
      <c r="C148">
        <f t="shared" si="27"/>
        <v>1.4039612460510253</v>
      </c>
      <c r="D148">
        <f t="shared" si="41"/>
        <v>0.24562206487433777</v>
      </c>
      <c r="E148">
        <f t="shared" si="42"/>
        <v>4.0712954697763335</v>
      </c>
      <c r="F148">
        <f>Input!I149</f>
        <v>30856.213954714291</v>
      </c>
      <c r="G148">
        <f t="shared" si="35"/>
        <v>28393.391409285719</v>
      </c>
      <c r="H148">
        <f t="shared" si="44"/>
        <v>33524.013774819075</v>
      </c>
      <c r="I148">
        <f t="shared" si="36"/>
        <v>26323285.857711092</v>
      </c>
      <c r="J148">
        <f t="shared" si="37"/>
        <v>589738970.23445177</v>
      </c>
      <c r="O148">
        <f>Input!J149</f>
        <v>242.46056514285374</v>
      </c>
      <c r="P148">
        <f t="shared" si="38"/>
        <v>179.11138299999584</v>
      </c>
      <c r="Q148">
        <f t="shared" si="43"/>
        <v>281.04634310298542</v>
      </c>
      <c r="R148">
        <f t="shared" si="39"/>
        <v>1488.8622607885836</v>
      </c>
      <c r="S148">
        <f t="shared" si="40"/>
        <v>22346.166777229057</v>
      </c>
    </row>
  </sheetData>
  <mergeCells count="2">
    <mergeCell ref="F1:M1"/>
    <mergeCell ref="O1:V1"/>
  </mergeCells>
  <conditionalFormatting sqref="Y5:Z7">
    <cfRule type="cellIs" dxfId="22" priority="3" operator="greaterThan">
      <formula>0.05</formula>
    </cfRule>
    <cfRule type="cellIs" dxfId="21" priority="2" operator="between">
      <formula>0.025</formula>
      <formula>0.05</formula>
    </cfRule>
    <cfRule type="cellIs" dxfId="20" priority="1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4"/>
  <sheetViews>
    <sheetView zoomScale="106" zoomScaleNormal="55" workbookViewId="0">
      <selection sqref="A1:XFD1048576"/>
    </sheetView>
  </sheetViews>
  <sheetFormatPr defaultRowHeight="15" x14ac:dyDescent="0.25"/>
  <cols>
    <col min="2" max="2" width="9.5703125" customWidth="1"/>
    <col min="6" max="6" width="12" bestFit="1" customWidth="1"/>
    <col min="7" max="8" width="12" customWidth="1"/>
    <col min="9" max="9" width="12" bestFit="1" customWidth="1"/>
    <col min="12" max="12" width="9.5703125" customWidth="1"/>
    <col min="14" max="14" width="9.5703125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36" t="s">
        <v>18</v>
      </c>
      <c r="D1" s="36"/>
      <c r="E1" s="36"/>
      <c r="F1" s="36"/>
      <c r="G1" s="36"/>
      <c r="H1" s="36"/>
      <c r="I1" s="36"/>
      <c r="J1" s="36"/>
      <c r="L1" s="36" t="s">
        <v>19</v>
      </c>
      <c r="M1" s="36"/>
      <c r="N1" s="36"/>
      <c r="O1" s="36"/>
      <c r="P1" s="36"/>
      <c r="Q1" s="36"/>
      <c r="R1" s="36"/>
      <c r="S1" s="36"/>
    </row>
    <row r="2" spans="1:35" ht="14.45" x14ac:dyDescent="0.3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464</v>
      </c>
      <c r="G2" t="s">
        <v>465</v>
      </c>
      <c r="I2" t="s">
        <v>466</v>
      </c>
      <c r="J2" t="s">
        <v>3</v>
      </c>
      <c r="L2" t="s">
        <v>0</v>
      </c>
      <c r="M2" t="s">
        <v>21</v>
      </c>
      <c r="N2" t="s">
        <v>8</v>
      </c>
      <c r="O2" t="s">
        <v>464</v>
      </c>
      <c r="P2" t="s">
        <v>465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142</v>
      </c>
      <c r="B3">
        <f>A3-$A$3</f>
        <v>0</v>
      </c>
      <c r="C3" s="4">
        <f>Input!I4</f>
        <v>2462.8225454285716</v>
      </c>
      <c r="D3">
        <f>C3-$C$3</f>
        <v>0</v>
      </c>
      <c r="E3">
        <f t="shared" ref="E3:E34" si="0">(_Ac/(1+EXP(-1*(B3-_Muc)/_sc)))</f>
        <v>27.967933103411539</v>
      </c>
      <c r="F3">
        <f>(D3-E3)^2</f>
        <v>782.20528207690302</v>
      </c>
      <c r="G3">
        <f>(E3-$H$4)^2</f>
        <v>20546814.847750541</v>
      </c>
      <c r="H3" s="2" t="s">
        <v>11</v>
      </c>
      <c r="I3" s="16">
        <f>SUM(F3:F167)</f>
        <v>2217424922.8081388</v>
      </c>
      <c r="J3">
        <f>1-(I3/I5)</f>
        <v>-0.89776963580185343</v>
      </c>
      <c r="L3">
        <f>Input!J4</f>
        <v>63.349182142857899</v>
      </c>
      <c r="M3">
        <f>L3-$L$3</f>
        <v>0</v>
      </c>
      <c r="N3">
        <f>_Ac*EXP(-1*(B3-_Muc)/_sc)*(1/_sc)*(1/(1+EXP(-1*(B3-_Muc)/_sc))^2)+$L$3</f>
        <v>66.5223478061734</v>
      </c>
      <c r="O3">
        <f>(L3-N3)^2</f>
        <v>10.068980326844505</v>
      </c>
      <c r="P3">
        <f>(N3-$Q$4)^2</f>
        <v>86.881131288761708</v>
      </c>
      <c r="Q3" s="1" t="s">
        <v>11</v>
      </c>
      <c r="R3" s="16">
        <f>SUM(O3:O167)</f>
        <v>2082706.0992492712</v>
      </c>
      <c r="S3" s="5">
        <f>1-(R3/R5)</f>
        <v>-39.771395257685342</v>
      </c>
      <c r="V3">
        <f>COUNT(B3:B500)</f>
        <v>108</v>
      </c>
      <c r="X3">
        <v>2127.8399546254805</v>
      </c>
      <c r="Y3">
        <v>37.563129381104332</v>
      </c>
      <c r="Z3">
        <v>8.6980418655760783</v>
      </c>
      <c r="AA3">
        <v>0.28440957142857137</v>
      </c>
      <c r="AB3" s="37" t="s">
        <v>22</v>
      </c>
      <c r="AC3" s="37"/>
      <c r="AD3" s="37"/>
      <c r="AE3" s="37"/>
      <c r="AF3" s="37"/>
      <c r="AG3" s="37"/>
      <c r="AH3" s="37"/>
      <c r="AI3" s="37"/>
    </row>
    <row r="4" spans="1:35" x14ac:dyDescent="0.25">
      <c r="A4">
        <f>Input!G5</f>
        <v>143</v>
      </c>
      <c r="B4">
        <f t="shared" ref="B4:B67" si="1">A4-$A$3</f>
        <v>1</v>
      </c>
      <c r="C4" s="4">
        <f>Input!I5</f>
        <v>2525.7315955714289</v>
      </c>
      <c r="D4">
        <f>C4-$C$3</f>
        <v>62.909050142857268</v>
      </c>
      <c r="E4">
        <f t="shared" si="0"/>
        <v>31.325325053645454</v>
      </c>
      <c r="F4">
        <f t="shared" ref="F4:F67" si="2">(D4-E4)^2</f>
        <v>997.53169051090777</v>
      </c>
      <c r="G4">
        <f t="shared" ref="G4:G67" si="3">(E4-$H$4)^2</f>
        <v>20516388.948133085</v>
      </c>
      <c r="H4">
        <f>AVERAGE(D3:D167)</f>
        <v>4560.827389092593</v>
      </c>
      <c r="I4" t="s">
        <v>5</v>
      </c>
      <c r="J4" t="s">
        <v>6</v>
      </c>
      <c r="L4">
        <f>Input!J5</f>
        <v>62.909050142857268</v>
      </c>
      <c r="M4">
        <f t="shared" ref="M4:M67" si="4">L4-$L$3</f>
        <v>-0.4401320000006308</v>
      </c>
      <c r="N4">
        <f t="shared" ref="N4:N34" si="5">_Ac*EXP(-1*(B4-_Muc)/_sc)*(1/_sc)*(1/(1+EXP(-1*(B4-_Muc)/_sc))^2)+$L$3</f>
        <v>66.897585899939642</v>
      </c>
      <c r="O4">
        <f t="shared" ref="O4:O67" si="6">(L4-N4)^2</f>
        <v>15.908417485524669</v>
      </c>
      <c r="P4">
        <f t="shared" ref="P4:P67" si="7">(N4-$Q$4)^2</f>
        <v>80.026742737005847</v>
      </c>
      <c r="Q4">
        <f>AVERAGE(M3:M167)</f>
        <v>75.843352649470162</v>
      </c>
      <c r="R4" t="s">
        <v>5</v>
      </c>
      <c r="S4" t="s">
        <v>6</v>
      </c>
      <c r="AB4" s="37"/>
      <c r="AC4" s="37"/>
      <c r="AD4" s="37"/>
      <c r="AE4" s="37"/>
      <c r="AF4" s="37"/>
      <c r="AG4" s="37"/>
      <c r="AH4" s="37"/>
      <c r="AI4" s="37"/>
    </row>
    <row r="5" spans="1:35" x14ac:dyDescent="0.25">
      <c r="A5">
        <f>Input!G6</f>
        <v>144</v>
      </c>
      <c r="B5">
        <f t="shared" si="1"/>
        <v>2</v>
      </c>
      <c r="C5" s="4">
        <f>Input!I6</f>
        <v>2588.3049517142854</v>
      </c>
      <c r="D5">
        <f t="shared" ref="D5:D67" si="8">C5-$C$3</f>
        <v>125.48240628571375</v>
      </c>
      <c r="E5">
        <f t="shared" si="0"/>
        <v>35.079020049461455</v>
      </c>
      <c r="F5">
        <f t="shared" si="2"/>
        <v>8172.7722429810101</v>
      </c>
      <c r="G5">
        <f t="shared" si="3"/>
        <v>20482398.299896568</v>
      </c>
      <c r="I5">
        <f>SUM(G3:G167)</f>
        <v>1168437349.2840838</v>
      </c>
      <c r="J5" s="5">
        <f>1-((1-J3)*(V3-1)/(V3-1-1))</f>
        <v>-0.9156731229320596</v>
      </c>
      <c r="L5">
        <f>Input!J6</f>
        <v>62.573356142856483</v>
      </c>
      <c r="M5">
        <f t="shared" si="4"/>
        <v>-0.77582600000141611</v>
      </c>
      <c r="N5">
        <f t="shared" si="5"/>
        <v>67.315674477119401</v>
      </c>
      <c r="O5">
        <f t="shared" si="6"/>
        <v>22.489583183486225</v>
      </c>
      <c r="P5">
        <f t="shared" si="7"/>
        <v>72.721295011187621</v>
      </c>
      <c r="R5">
        <f>SUM(P3:P167)</f>
        <v>51082.531909591307</v>
      </c>
      <c r="S5" s="5">
        <f>1-((1-S3)*(V3-1)/(V3-1-1))</f>
        <v>-40.15603106200313</v>
      </c>
      <c r="V5" s="17"/>
      <c r="W5" s="18"/>
      <c r="AB5" s="37"/>
      <c r="AC5" s="37"/>
      <c r="AD5" s="37"/>
      <c r="AE5" s="37"/>
      <c r="AF5" s="37"/>
      <c r="AG5" s="37"/>
      <c r="AH5" s="37"/>
      <c r="AI5" s="37"/>
    </row>
    <row r="6" spans="1:35" x14ac:dyDescent="0.25">
      <c r="A6">
        <f>Input!G7</f>
        <v>145</v>
      </c>
      <c r="B6">
        <f t="shared" si="1"/>
        <v>3</v>
      </c>
      <c r="C6" s="4">
        <f>Input!I7</f>
        <v>2648.7820855714285</v>
      </c>
      <c r="D6">
        <f t="shared" si="8"/>
        <v>185.95954014285689</v>
      </c>
      <c r="E6">
        <f t="shared" si="0"/>
        <v>39.274091897133921</v>
      </c>
      <c r="F6">
        <f t="shared" si="2"/>
        <v>21516.62072704867</v>
      </c>
      <c r="G6">
        <f t="shared" si="3"/>
        <v>20444444.219379127</v>
      </c>
      <c r="L6">
        <f>Input!J7</f>
        <v>60.477133857143144</v>
      </c>
      <c r="M6">
        <f t="shared" si="4"/>
        <v>-2.8720482857147545</v>
      </c>
      <c r="N6">
        <f t="shared" si="5"/>
        <v>67.781122162225316</v>
      </c>
      <c r="O6">
        <f t="shared" si="6"/>
        <v>53.348245160777132</v>
      </c>
      <c r="P6">
        <f t="shared" si="7"/>
        <v>64.999560429460274</v>
      </c>
      <c r="V6" s="19" t="s">
        <v>17</v>
      </c>
      <c r="W6" s="20">
        <f>SQRT((S5-J5)^2)</f>
        <v>39.240357939071068</v>
      </c>
      <c r="AB6" s="37"/>
      <c r="AC6" s="37"/>
      <c r="AD6" s="37"/>
      <c r="AE6" s="37"/>
      <c r="AF6" s="37"/>
      <c r="AG6" s="37"/>
      <c r="AH6" s="37"/>
      <c r="AI6" s="37"/>
    </row>
    <row r="7" spans="1:35" x14ac:dyDescent="0.25">
      <c r="A7">
        <f>Input!G8</f>
        <v>146</v>
      </c>
      <c r="B7">
        <f t="shared" si="1"/>
        <v>4</v>
      </c>
      <c r="C7" s="4">
        <f>Input!I8</f>
        <v>2709.8634684285717</v>
      </c>
      <c r="D7">
        <f t="shared" si="8"/>
        <v>247.04092300000002</v>
      </c>
      <c r="E7">
        <f t="shared" si="0"/>
        <v>43.960310672616231</v>
      </c>
      <c r="F7">
        <f t="shared" si="2"/>
        <v>41241.735103265142</v>
      </c>
      <c r="G7">
        <f t="shared" si="3"/>
        <v>20402088.204114217</v>
      </c>
      <c r="L7">
        <f>Input!J8</f>
        <v>61.081382857143126</v>
      </c>
      <c r="M7">
        <f t="shared" si="4"/>
        <v>-2.2677992857147729</v>
      </c>
      <c r="N7">
        <f t="shared" si="5"/>
        <v>68.298814387029566</v>
      </c>
      <c r="O7">
        <f t="shared" si="6"/>
        <v>52.091317888598915</v>
      </c>
      <c r="P7">
        <f t="shared" si="7"/>
        <v>56.920057593430172</v>
      </c>
      <c r="V7" s="21"/>
      <c r="W7" s="22"/>
      <c r="AB7" s="37"/>
      <c r="AC7" s="37"/>
      <c r="AD7" s="37"/>
      <c r="AE7" s="37"/>
      <c r="AF7" s="37"/>
      <c r="AG7" s="37"/>
      <c r="AH7" s="37"/>
      <c r="AI7" s="37"/>
    </row>
    <row r="8" spans="1:35" x14ac:dyDescent="0.25">
      <c r="A8">
        <f>Input!G9</f>
        <v>147</v>
      </c>
      <c r="B8">
        <f t="shared" si="1"/>
        <v>5</v>
      </c>
      <c r="C8" s="4">
        <f>Input!I9</f>
        <v>2771.8922544285711</v>
      </c>
      <c r="D8">
        <f t="shared" si="8"/>
        <v>309.06970899999942</v>
      </c>
      <c r="E8">
        <f t="shared" si="0"/>
        <v>49.192523020067625</v>
      </c>
      <c r="F8">
        <f t="shared" si="2"/>
        <v>67536.151792848075</v>
      </c>
      <c r="G8">
        <f t="shared" si="3"/>
        <v>20354849.164761253</v>
      </c>
      <c r="L8">
        <f>Input!J9</f>
        <v>62.0287859999994</v>
      </c>
      <c r="M8">
        <f t="shared" si="4"/>
        <v>-1.3203961428584989</v>
      </c>
      <c r="N8">
        <f t="shared" si="5"/>
        <v>68.874019243794834</v>
      </c>
      <c r="O8">
        <f t="shared" si="6"/>
        <v>46.857218161962159</v>
      </c>
      <c r="P8">
        <f t="shared" si="7"/>
        <v>48.571608119462077</v>
      </c>
      <c r="AB8" s="37"/>
      <c r="AC8" s="37"/>
      <c r="AD8" s="37"/>
      <c r="AE8" s="37"/>
      <c r="AF8" s="37"/>
      <c r="AG8" s="37"/>
      <c r="AH8" s="37"/>
      <c r="AI8" s="37"/>
    </row>
    <row r="9" spans="1:35" x14ac:dyDescent="0.25">
      <c r="A9">
        <f>Input!G10</f>
        <v>148</v>
      </c>
      <c r="B9">
        <f t="shared" si="1"/>
        <v>6</v>
      </c>
      <c r="C9" s="4">
        <f>Input!I10</f>
        <v>2833.8389817142856</v>
      </c>
      <c r="D9">
        <f t="shared" si="8"/>
        <v>371.01643628571401</v>
      </c>
      <c r="E9">
        <f t="shared" si="0"/>
        <v>55.031034544964768</v>
      </c>
      <c r="F9">
        <f t="shared" si="2"/>
        <v>99846.774113262698</v>
      </c>
      <c r="G9">
        <f t="shared" si="3"/>
        <v>20302200.7886547</v>
      </c>
      <c r="L9">
        <f>Input!J10</f>
        <v>61.946727285714587</v>
      </c>
      <c r="M9">
        <f t="shared" si="4"/>
        <v>-1.4024548571433115</v>
      </c>
      <c r="N9">
        <f t="shared" si="5"/>
        <v>69.512385435588584</v>
      </c>
      <c r="O9">
        <f t="shared" si="6"/>
        <v>57.239183240754826</v>
      </c>
      <c r="P9">
        <f t="shared" si="7"/>
        <v>40.081145863243478</v>
      </c>
      <c r="AB9" s="37"/>
      <c r="AC9" s="37"/>
      <c r="AD9" s="37"/>
      <c r="AE9" s="37"/>
      <c r="AF9" s="37"/>
      <c r="AG9" s="37"/>
      <c r="AH9" s="37"/>
      <c r="AI9" s="37"/>
    </row>
    <row r="10" spans="1:35" x14ac:dyDescent="0.25">
      <c r="A10">
        <f>Input!G11</f>
        <v>149</v>
      </c>
      <c r="B10">
        <f t="shared" si="1"/>
        <v>7</v>
      </c>
      <c r="C10" s="4">
        <f>Input!I11</f>
        <v>2896.4048779999998</v>
      </c>
      <c r="D10">
        <f t="shared" si="8"/>
        <v>433.5823325714282</v>
      </c>
      <c r="E10">
        <f t="shared" si="0"/>
        <v>61.541985165089741</v>
      </c>
      <c r="F10">
        <f t="shared" si="2"/>
        <v>138414.02009822903</v>
      </c>
      <c r="G10">
        <f t="shared" si="3"/>
        <v>20243569.145995077</v>
      </c>
      <c r="L10">
        <f>Input!J11</f>
        <v>62.565896285714189</v>
      </c>
      <c r="M10">
        <f t="shared" si="4"/>
        <v>-0.78328585714371002</v>
      </c>
      <c r="N10">
        <f t="shared" si="5"/>
        <v>70.219929777588646</v>
      </c>
      <c r="O10">
        <f t="shared" si="6"/>
        <v>58.584228694735906</v>
      </c>
      <c r="P10">
        <f t="shared" si="7"/>
        <v>31.622884796000157</v>
      </c>
      <c r="AB10" s="37"/>
      <c r="AC10" s="37"/>
      <c r="AD10" s="37"/>
      <c r="AE10" s="37"/>
      <c r="AF10" s="37"/>
      <c r="AG10" s="37"/>
      <c r="AH10" s="37"/>
      <c r="AI10" s="37"/>
    </row>
    <row r="11" spans="1:35" x14ac:dyDescent="0.25">
      <c r="A11">
        <f>Input!G12</f>
        <v>150</v>
      </c>
      <c r="B11">
        <f t="shared" si="1"/>
        <v>8</v>
      </c>
      <c r="C11" s="4">
        <f>Input!I12</f>
        <v>2959.9032575714286</v>
      </c>
      <c r="D11">
        <f t="shared" si="8"/>
        <v>497.08071214285701</v>
      </c>
      <c r="E11">
        <f t="shared" si="0"/>
        <v>68.797705493651833</v>
      </c>
      <c r="F11">
        <f t="shared" si="2"/>
        <v>183426.33378448311</v>
      </c>
      <c r="G11">
        <f t="shared" si="3"/>
        <v>20178330.678334001</v>
      </c>
      <c r="L11">
        <f>Input!J12</f>
        <v>63.498379571428814</v>
      </c>
      <c r="M11">
        <f t="shared" si="4"/>
        <v>0.14919742857091478</v>
      </c>
      <c r="N11">
        <f t="shared" si="5"/>
        <v>71.00301121040232</v>
      </c>
      <c r="O11">
        <f t="shared" si="6"/>
        <v>56.319496036682182</v>
      </c>
      <c r="P11">
        <f t="shared" si="7"/>
        <v>23.428905246757349</v>
      </c>
      <c r="AB11" s="37"/>
      <c r="AC11" s="37"/>
      <c r="AD11" s="37"/>
      <c r="AE11" s="37"/>
      <c r="AF11" s="37"/>
      <c r="AG11" s="37"/>
      <c r="AH11" s="37"/>
      <c r="AI11" s="37"/>
    </row>
    <row r="12" spans="1:35" x14ac:dyDescent="0.25">
      <c r="A12">
        <f>Input!G13</f>
        <v>151</v>
      </c>
      <c r="B12">
        <f t="shared" si="1"/>
        <v>9</v>
      </c>
      <c r="C12" s="4">
        <f>Input!I13</f>
        <v>3023.9238277142858</v>
      </c>
      <c r="D12">
        <f t="shared" si="8"/>
        <v>561.10128228571421</v>
      </c>
      <c r="E12">
        <f t="shared" si="0"/>
        <v>76.877039028406372</v>
      </c>
      <c r="F12">
        <f t="shared" si="2"/>
        <v>234473.11775811241</v>
      </c>
      <c r="G12">
        <f t="shared" si="3"/>
        <v>20105810.741840743</v>
      </c>
      <c r="L12">
        <f>Input!J13</f>
        <v>64.020570142857196</v>
      </c>
      <c r="M12">
        <f t="shared" si="4"/>
        <v>0.67138799999929688</v>
      </c>
      <c r="N12">
        <f t="shared" si="5"/>
        <v>71.868287759443362</v>
      </c>
      <c r="O12">
        <f t="shared" si="6"/>
        <v>61.586671789676863</v>
      </c>
      <c r="P12">
        <f t="shared" si="7"/>
        <v>15.801140879923778</v>
      </c>
      <c r="T12" t="s">
        <v>25</v>
      </c>
      <c r="U12" t="s">
        <v>26</v>
      </c>
      <c r="V12" t="s">
        <v>27</v>
      </c>
      <c r="AB12" s="37"/>
      <c r="AC12" s="37"/>
      <c r="AD12" s="37"/>
      <c r="AE12" s="37"/>
      <c r="AF12" s="37"/>
      <c r="AG12" s="37"/>
      <c r="AH12" s="37"/>
      <c r="AI12" s="37"/>
    </row>
    <row r="13" spans="1:35" x14ac:dyDescent="0.25">
      <c r="A13">
        <f>Input!G14</f>
        <v>152</v>
      </c>
      <c r="B13">
        <f t="shared" si="1"/>
        <v>10</v>
      </c>
      <c r="C13" s="4">
        <f>Input!I14</f>
        <v>3087.6161637142859</v>
      </c>
      <c r="D13">
        <f t="shared" si="8"/>
        <v>624.79361828571427</v>
      </c>
      <c r="E13">
        <f t="shared" si="0"/>
        <v>85.865611085160069</v>
      </c>
      <c r="F13">
        <f t="shared" si="2"/>
        <v>290443.39694516064</v>
      </c>
      <c r="G13">
        <f t="shared" si="3"/>
        <v>20025282.914627448</v>
      </c>
      <c r="L13">
        <f>Input!J14</f>
        <v>63.692336000000068</v>
      </c>
      <c r="M13">
        <f t="shared" si="4"/>
        <v>0.34315385714216973</v>
      </c>
      <c r="N13">
        <f t="shared" si="5"/>
        <v>72.822652336005049</v>
      </c>
      <c r="O13">
        <f t="shared" si="6"/>
        <v>83.362676395519415</v>
      </c>
      <c r="P13">
        <f t="shared" si="7"/>
        <v>9.124630383768233</v>
      </c>
      <c r="S13" t="s">
        <v>23</v>
      </c>
      <c r="T13">
        <f>_Ac*0.8413</f>
        <v>1790.1517538264168</v>
      </c>
      <c r="AB13" s="37"/>
      <c r="AC13" s="37"/>
      <c r="AD13" s="37"/>
      <c r="AE13" s="37"/>
      <c r="AF13" s="37"/>
      <c r="AG13" s="37"/>
      <c r="AH13" s="37"/>
      <c r="AI13" s="37"/>
    </row>
    <row r="14" spans="1:35" x14ac:dyDescent="0.25">
      <c r="A14">
        <f>Input!G15</f>
        <v>153</v>
      </c>
      <c r="B14">
        <f t="shared" si="1"/>
        <v>11</v>
      </c>
      <c r="C14" s="4">
        <f>Input!I15</f>
        <v>3151.1816821428574</v>
      </c>
      <c r="D14">
        <f t="shared" si="8"/>
        <v>688.3591367142858</v>
      </c>
      <c r="E14">
        <f t="shared" si="0"/>
        <v>95.856021048786047</v>
      </c>
      <c r="F14">
        <f t="shared" si="2"/>
        <v>351059.94207332458</v>
      </c>
      <c r="G14">
        <f t="shared" si="3"/>
        <v>19935969.317450985</v>
      </c>
      <c r="L14">
        <f>Input!J15</f>
        <v>63.565518428571522</v>
      </c>
      <c r="M14">
        <f t="shared" si="4"/>
        <v>0.21633628571362351</v>
      </c>
      <c r="N14">
        <f t="shared" si="5"/>
        <v>73.873142761782873</v>
      </c>
      <c r="O14">
        <f t="shared" si="6"/>
        <v>106.24711939461073</v>
      </c>
      <c r="P14">
        <f t="shared" si="7"/>
        <v>3.8817270015407619</v>
      </c>
      <c r="S14" t="s">
        <v>24</v>
      </c>
      <c r="T14">
        <f>_Ac*0.9772</f>
        <v>2079.3252036600193</v>
      </c>
      <c r="AB14" s="37"/>
      <c r="AC14" s="37"/>
      <c r="AD14" s="37"/>
      <c r="AE14" s="37"/>
      <c r="AF14" s="37"/>
      <c r="AG14" s="37"/>
      <c r="AH14" s="37"/>
      <c r="AI14" s="37"/>
    </row>
    <row r="15" spans="1:35" x14ac:dyDescent="0.25">
      <c r="A15">
        <f>Input!G16</f>
        <v>154</v>
      </c>
      <c r="B15">
        <f t="shared" si="1"/>
        <v>12</v>
      </c>
      <c r="C15" s="4">
        <f>Input!I16</f>
        <v>3215.5379461428574</v>
      </c>
      <c r="D15">
        <f t="shared" si="8"/>
        <v>752.71540071428581</v>
      </c>
      <c r="E15">
        <f t="shared" si="0"/>
        <v>106.94792966928269</v>
      </c>
      <c r="F15">
        <f t="shared" si="2"/>
        <v>417015.62665985897</v>
      </c>
      <c r="G15">
        <f t="shared" si="3"/>
        <v>19837042.239072882</v>
      </c>
      <c r="L15">
        <f>Input!J16</f>
        <v>64.35626400000001</v>
      </c>
      <c r="M15">
        <f t="shared" si="4"/>
        <v>1.0070818571421114</v>
      </c>
      <c r="N15">
        <f t="shared" si="5"/>
        <v>75.026820962334241</v>
      </c>
      <c r="O15">
        <f t="shared" si="6"/>
        <v>113.86078588641954</v>
      </c>
      <c r="P15">
        <f t="shared" si="7"/>
        <v>0.66672399609703348</v>
      </c>
      <c r="AB15" s="37"/>
      <c r="AC15" s="37"/>
      <c r="AD15" s="37"/>
      <c r="AE15" s="37"/>
      <c r="AF15" s="37"/>
      <c r="AG15" s="37"/>
      <c r="AH15" s="37"/>
      <c r="AI15" s="37"/>
    </row>
    <row r="16" spans="1:35" x14ac:dyDescent="0.25">
      <c r="A16">
        <f>Input!G17</f>
        <v>155</v>
      </c>
      <c r="B16">
        <f t="shared" si="1"/>
        <v>13</v>
      </c>
      <c r="C16" s="4">
        <f>Input!I17</f>
        <v>3280.7073357142863</v>
      </c>
      <c r="D16">
        <f t="shared" si="8"/>
        <v>817.88479028571464</v>
      </c>
      <c r="E16">
        <f t="shared" si="0"/>
        <v>119.24800791732847</v>
      </c>
      <c r="F16">
        <f t="shared" si="2"/>
        <v>488093.35367805185</v>
      </c>
      <c r="G16">
        <f t="shared" si="3"/>
        <v>19727627.399281248</v>
      </c>
      <c r="L16">
        <f>Input!J17</f>
        <v>65.169389571428837</v>
      </c>
      <c r="M16">
        <f t="shared" si="4"/>
        <v>1.8202074285709386</v>
      </c>
      <c r="N16">
        <f t="shared" si="5"/>
        <v>76.290615990596038</v>
      </c>
      <c r="O16">
        <f t="shared" si="6"/>
        <v>123.68167706638252</v>
      </c>
      <c r="P16">
        <f t="shared" si="7"/>
        <v>0.20004449631508128</v>
      </c>
      <c r="AB16" s="37"/>
      <c r="AC16" s="37"/>
      <c r="AD16" s="37"/>
      <c r="AE16" s="37"/>
      <c r="AF16" s="37"/>
      <c r="AG16" s="37"/>
      <c r="AH16" s="37"/>
      <c r="AI16" s="37"/>
    </row>
    <row r="17" spans="1:35" x14ac:dyDescent="0.25">
      <c r="A17">
        <f>Input!G18</f>
        <v>156</v>
      </c>
      <c r="B17">
        <f t="shared" si="1"/>
        <v>14</v>
      </c>
      <c r="C17" s="4">
        <f>Input!I18</f>
        <v>3346.1527402857141</v>
      </c>
      <c r="D17">
        <f t="shared" si="8"/>
        <v>883.33019485714249</v>
      </c>
      <c r="E17">
        <f t="shared" si="0"/>
        <v>132.86970853248482</v>
      </c>
      <c r="F17">
        <f t="shared" si="2"/>
        <v>563190.94153464178</v>
      </c>
      <c r="G17">
        <f t="shared" si="3"/>
        <v>19606809.220831253</v>
      </c>
      <c r="L17">
        <f>Input!J18</f>
        <v>65.445404571427844</v>
      </c>
      <c r="M17">
        <f t="shared" si="4"/>
        <v>2.0962224285699449</v>
      </c>
      <c r="N17">
        <f t="shared" si="5"/>
        <v>77.671125508258001</v>
      </c>
      <c r="O17">
        <f t="shared" si="6"/>
        <v>149.46825242524727</v>
      </c>
      <c r="P17">
        <f t="shared" si="7"/>
        <v>3.3407536233214681</v>
      </c>
      <c r="AB17" s="37"/>
      <c r="AC17" s="37"/>
      <c r="AD17" s="37"/>
      <c r="AE17" s="37"/>
      <c r="AF17" s="37"/>
      <c r="AG17" s="37"/>
      <c r="AH17" s="37"/>
      <c r="AI17" s="37"/>
    </row>
    <row r="18" spans="1:35" x14ac:dyDescent="0.25">
      <c r="A18">
        <f>Input!G19</f>
        <v>157</v>
      </c>
      <c r="B18">
        <f t="shared" si="1"/>
        <v>15</v>
      </c>
      <c r="C18" s="4">
        <f>Input!I19</f>
        <v>3411.434027714286</v>
      </c>
      <c r="D18">
        <f t="shared" si="8"/>
        <v>948.61148228571437</v>
      </c>
      <c r="E18">
        <f t="shared" si="0"/>
        <v>147.93281615961649</v>
      </c>
      <c r="F18">
        <f t="shared" si="2"/>
        <v>641086.32638946723</v>
      </c>
      <c r="G18">
        <f t="shared" si="3"/>
        <v>19473638.511821315</v>
      </c>
      <c r="L18">
        <f>Input!J19</f>
        <v>65.281287428571886</v>
      </c>
      <c r="M18">
        <f t="shared" si="4"/>
        <v>1.9321052857139875</v>
      </c>
      <c r="N18">
        <f t="shared" si="5"/>
        <v>79.174370696959087</v>
      </c>
      <c r="O18">
        <f t="shared" si="6"/>
        <v>193.01776270234041</v>
      </c>
      <c r="P18">
        <f t="shared" si="7"/>
        <v>11.095681232696931</v>
      </c>
      <c r="AB18" s="37"/>
      <c r="AC18" s="37"/>
      <c r="AD18" s="37"/>
      <c r="AE18" s="37"/>
      <c r="AF18" s="37"/>
      <c r="AG18" s="37"/>
      <c r="AH18" s="37"/>
      <c r="AI18" s="37"/>
    </row>
    <row r="19" spans="1:35" x14ac:dyDescent="0.25">
      <c r="A19">
        <f>Input!G20</f>
        <v>158</v>
      </c>
      <c r="B19">
        <f t="shared" si="1"/>
        <v>16</v>
      </c>
      <c r="C19" s="4">
        <f>Input!I20</f>
        <v>3476.2826429999996</v>
      </c>
      <c r="D19">
        <f t="shared" si="8"/>
        <v>1013.4600975714279</v>
      </c>
      <c r="E19">
        <f t="shared" si="0"/>
        <v>164.56272732739873</v>
      </c>
      <c r="F19">
        <f t="shared" si="2"/>
        <v>720626.74520722835</v>
      </c>
      <c r="G19">
        <f t="shared" si="3"/>
        <v>19327142.976285439</v>
      </c>
      <c r="L19">
        <f>Input!J20</f>
        <v>64.848615285713549</v>
      </c>
      <c r="M19">
        <f t="shared" si="4"/>
        <v>1.4994331428556507</v>
      </c>
      <c r="N19">
        <f t="shared" si="5"/>
        <v>80.805500446572836</v>
      </c>
      <c r="O19">
        <f t="shared" si="6"/>
        <v>254.62218403685131</v>
      </c>
      <c r="P19">
        <f t="shared" si="7"/>
        <v>24.622910760290914</v>
      </c>
    </row>
    <row r="20" spans="1:35" x14ac:dyDescent="0.25">
      <c r="A20">
        <f>Input!G21</f>
        <v>159</v>
      </c>
      <c r="B20">
        <f t="shared" si="1"/>
        <v>17</v>
      </c>
      <c r="C20" s="4">
        <f>Input!I21</f>
        <v>3540.7881044285714</v>
      </c>
      <c r="D20">
        <f t="shared" si="8"/>
        <v>1077.9655589999998</v>
      </c>
      <c r="E20">
        <f t="shared" si="0"/>
        <v>182.88940809468906</v>
      </c>
      <c r="F20">
        <f t="shared" si="2"/>
        <v>801161.31591946643</v>
      </c>
      <c r="G20">
        <f t="shared" si="3"/>
        <v>19166340.965464</v>
      </c>
      <c r="L20">
        <f>Input!J21</f>
        <v>64.505461428571834</v>
      </c>
      <c r="M20">
        <f t="shared" si="4"/>
        <v>1.1562792857139357</v>
      </c>
      <c r="N20">
        <f t="shared" si="5"/>
        <v>82.568442250591445</v>
      </c>
      <c r="O20">
        <f t="shared" si="6"/>
        <v>326.27127617664826</v>
      </c>
      <c r="P20">
        <f t="shared" si="7"/>
        <v>45.226830143109616</v>
      </c>
    </row>
    <row r="21" spans="1:35" x14ac:dyDescent="0.25">
      <c r="A21">
        <f>Input!G22</f>
        <v>160</v>
      </c>
      <c r="B21">
        <f t="shared" si="1"/>
        <v>18</v>
      </c>
      <c r="C21" s="4">
        <f>Input!I22</f>
        <v>3603.7941327142858</v>
      </c>
      <c r="D21">
        <f t="shared" si="8"/>
        <v>1140.9715872857141</v>
      </c>
      <c r="E21">
        <f t="shared" si="0"/>
        <v>203.04597577715126</v>
      </c>
      <c r="F21">
        <f t="shared" si="2"/>
        <v>879704.4527237115</v>
      </c>
      <c r="G21">
        <f t="shared" si="3"/>
        <v>18990258.846237529</v>
      </c>
      <c r="L21">
        <f>Input!J22</f>
        <v>63.006028285714365</v>
      </c>
      <c r="M21">
        <f t="shared" si="4"/>
        <v>-0.34315385714353397</v>
      </c>
      <c r="N21">
        <f t="shared" si="5"/>
        <v>84.46549971661463</v>
      </c>
      <c r="O21">
        <f t="shared" si="6"/>
        <v>460.5089140936247</v>
      </c>
      <c r="P21">
        <f t="shared" si="7"/>
        <v>74.341420047467949</v>
      </c>
    </row>
    <row r="22" spans="1:35" x14ac:dyDescent="0.25">
      <c r="A22">
        <f>Input!G23</f>
        <v>161</v>
      </c>
      <c r="B22">
        <f t="shared" si="1"/>
        <v>19</v>
      </c>
      <c r="C22" s="4">
        <f>Input!I23</f>
        <v>3666.7554019999998</v>
      </c>
      <c r="D22">
        <f t="shared" si="8"/>
        <v>1203.9328565714281</v>
      </c>
      <c r="E22">
        <f t="shared" si="0"/>
        <v>225.16685275439156</v>
      </c>
      <c r="F22">
        <f t="shared" si="2"/>
        <v>957982.89022797125</v>
      </c>
      <c r="G22">
        <f t="shared" si="3"/>
        <v>18797952.286360461</v>
      </c>
      <c r="L22">
        <f>Input!J23</f>
        <v>62.961269285714025</v>
      </c>
      <c r="M22">
        <f t="shared" si="4"/>
        <v>-0.38791285714387413</v>
      </c>
      <c r="N22">
        <f t="shared" si="5"/>
        <v>86.496900152029667</v>
      </c>
      <c r="O22">
        <f t="shared" si="6"/>
        <v>553.92592027546959</v>
      </c>
      <c r="P22">
        <f t="shared" si="7"/>
        <v>113.49807438929186</v>
      </c>
    </row>
    <row r="23" spans="1:35" x14ac:dyDescent="0.25">
      <c r="A23">
        <f>Input!G24</f>
        <v>162</v>
      </c>
      <c r="B23">
        <f t="shared" si="1"/>
        <v>20</v>
      </c>
      <c r="C23" s="4">
        <f>Input!I24</f>
        <v>3728.9110055714291</v>
      </c>
      <c r="D23">
        <f t="shared" si="8"/>
        <v>1266.0884601428575</v>
      </c>
      <c r="E23">
        <f t="shared" si="0"/>
        <v>249.38544609502361</v>
      </c>
      <c r="F23">
        <f t="shared" si="2"/>
        <v>1033685.0187739499</v>
      </c>
      <c r="G23">
        <f t="shared" si="3"/>
        <v>18588531.62783866</v>
      </c>
      <c r="L23">
        <f>Input!J24</f>
        <v>62.15560357142931</v>
      </c>
      <c r="M23">
        <f t="shared" si="4"/>
        <v>-1.1935785714285885</v>
      </c>
      <c r="N23">
        <f t="shared" si="5"/>
        <v>88.660300448785534</v>
      </c>
      <c r="O23">
        <f t="shared" si="6"/>
        <v>702.49895656053673</v>
      </c>
      <c r="P23">
        <f t="shared" si="7"/>
        <v>164.27415089037515</v>
      </c>
    </row>
    <row r="24" spans="1:35" x14ac:dyDescent="0.25">
      <c r="A24">
        <f>Input!G25</f>
        <v>163</v>
      </c>
      <c r="B24">
        <f t="shared" si="1"/>
        <v>21</v>
      </c>
      <c r="C24" s="4">
        <f>Input!I25</f>
        <v>3790.895032285714</v>
      </c>
      <c r="D24">
        <f t="shared" si="8"/>
        <v>1328.0724868571424</v>
      </c>
      <c r="E24">
        <f t="shared" si="0"/>
        <v>275.83131787024018</v>
      </c>
      <c r="F24">
        <f t="shared" si="2"/>
        <v>1107211.4777109227</v>
      </c>
      <c r="G24">
        <f t="shared" si="3"/>
        <v>18361191.330391001</v>
      </c>
      <c r="L24">
        <f>Input!J25</f>
        <v>61.984026714284937</v>
      </c>
      <c r="M24">
        <f t="shared" si="4"/>
        <v>-1.3651554285729617</v>
      </c>
      <c r="N24">
        <f t="shared" si="5"/>
        <v>90.950265517727487</v>
      </c>
      <c r="O24">
        <f t="shared" si="6"/>
        <v>839.04299041806087</v>
      </c>
      <c r="P24">
        <f t="shared" si="7"/>
        <v>228.21881640911877</v>
      </c>
    </row>
    <row r="25" spans="1:35" x14ac:dyDescent="0.25">
      <c r="A25">
        <f>Input!G26</f>
        <v>164</v>
      </c>
      <c r="B25">
        <f t="shared" si="1"/>
        <v>22</v>
      </c>
      <c r="C25" s="4">
        <f>Input!I26</f>
        <v>3851.8421375714283</v>
      </c>
      <c r="D25">
        <f t="shared" si="8"/>
        <v>1389.0195921428567</v>
      </c>
      <c r="E25">
        <f t="shared" si="0"/>
        <v>304.62682878624247</v>
      </c>
      <c r="F25">
        <f t="shared" si="2"/>
        <v>1175907.665220194</v>
      </c>
      <c r="G25">
        <f t="shared" si="3"/>
        <v>18115243.209552094</v>
      </c>
      <c r="L25">
        <f>Input!J26</f>
        <v>60.947105285714315</v>
      </c>
      <c r="M25">
        <f t="shared" si="4"/>
        <v>-2.4020768571435838</v>
      </c>
      <c r="N25">
        <f t="shared" si="5"/>
        <v>93.357740718476364</v>
      </c>
      <c r="O25">
        <f t="shared" si="6"/>
        <v>1050.4492891554107</v>
      </c>
      <c r="P25">
        <f t="shared" si="7"/>
        <v>306.75378943174678</v>
      </c>
    </row>
    <row r="26" spans="1:35" x14ac:dyDescent="0.25">
      <c r="A26">
        <f>Input!G27</f>
        <v>165</v>
      </c>
      <c r="B26">
        <f t="shared" si="1"/>
        <v>23</v>
      </c>
      <c r="C26" s="4">
        <f>Input!I27</f>
        <v>3911.8492997142857</v>
      </c>
      <c r="D26">
        <f t="shared" si="8"/>
        <v>1449.0267542857141</v>
      </c>
      <c r="E26">
        <f t="shared" si="0"/>
        <v>335.88326318908639</v>
      </c>
      <c r="F26">
        <f t="shared" si="2"/>
        <v>1239088.431770788</v>
      </c>
      <c r="G26">
        <f t="shared" si="3"/>
        <v>17850152.867006544</v>
      </c>
      <c r="L26">
        <f>Input!J27</f>
        <v>60.007162142857396</v>
      </c>
      <c r="M26">
        <f t="shared" si="4"/>
        <v>-3.3420200000005025</v>
      </c>
      <c r="N26">
        <f t="shared" si="5"/>
        <v>95.869547790103724</v>
      </c>
      <c r="O26">
        <f t="shared" si="6"/>
        <v>1286.1107043118193</v>
      </c>
      <c r="P26">
        <f t="shared" si="7"/>
        <v>401.04849181073524</v>
      </c>
    </row>
    <row r="27" spans="1:35" x14ac:dyDescent="0.25">
      <c r="A27">
        <f>Input!G28</f>
        <v>166</v>
      </c>
      <c r="B27">
        <f t="shared" si="1"/>
        <v>24</v>
      </c>
      <c r="C27" s="4">
        <f>Input!I28</f>
        <v>3972.5427695714288</v>
      </c>
      <c r="D27">
        <f t="shared" si="8"/>
        <v>1509.7202241428572</v>
      </c>
      <c r="E27">
        <f t="shared" si="0"/>
        <v>369.69647718033758</v>
      </c>
      <c r="F27">
        <f t="shared" si="2"/>
        <v>1299654.143638463</v>
      </c>
      <c r="G27">
        <f t="shared" si="3"/>
        <v>17565578.320786454</v>
      </c>
      <c r="L27">
        <f>Input!J28</f>
        <v>60.6934698571431</v>
      </c>
      <c r="M27">
        <f t="shared" si="4"/>
        <v>-2.6557122857147988</v>
      </c>
      <c r="N27">
        <f t="shared" si="5"/>
        <v>98.467942128737079</v>
      </c>
      <c r="O27">
        <f t="shared" si="6"/>
        <v>1426.9107553974225</v>
      </c>
      <c r="P27">
        <f t="shared" si="7"/>
        <v>511.87204910535525</v>
      </c>
    </row>
    <row r="28" spans="1:35" x14ac:dyDescent="0.25">
      <c r="A28">
        <f>Input!G29</f>
        <v>167</v>
      </c>
      <c r="B28">
        <f t="shared" si="1"/>
        <v>25</v>
      </c>
      <c r="C28" s="4">
        <f>Input!I29</f>
        <v>4033.579393285715</v>
      </c>
      <c r="D28">
        <f t="shared" si="8"/>
        <v>1570.7568478571434</v>
      </c>
      <c r="E28">
        <f t="shared" si="0"/>
        <v>406.14215338460002</v>
      </c>
      <c r="F28">
        <f t="shared" si="2"/>
        <v>1356327.3865813755</v>
      </c>
      <c r="G28">
        <f t="shared" si="3"/>
        <v>17261409.407809984</v>
      </c>
      <c r="L28">
        <f>Input!J29</f>
        <v>61.036623714286179</v>
      </c>
      <c r="M28">
        <f t="shared" si="4"/>
        <v>-2.3125584285717196</v>
      </c>
      <c r="N28">
        <f t="shared" si="5"/>
        <v>101.13027697344631</v>
      </c>
      <c r="O28">
        <f t="shared" si="6"/>
        <v>1607.5010316657622</v>
      </c>
      <c r="P28">
        <f t="shared" si="7"/>
        <v>639.42854176649678</v>
      </c>
    </row>
    <row r="29" spans="1:35" x14ac:dyDescent="0.25">
      <c r="A29">
        <f>Input!G30</f>
        <v>168</v>
      </c>
      <c r="B29">
        <f t="shared" si="1"/>
        <v>26</v>
      </c>
      <c r="C29" s="4">
        <f>Input!I30</f>
        <v>4093.4746574285718</v>
      </c>
      <c r="D29">
        <f t="shared" si="8"/>
        <v>1630.6521120000002</v>
      </c>
      <c r="E29">
        <f t="shared" si="0"/>
        <v>445.2707946110898</v>
      </c>
      <c r="F29">
        <f t="shared" si="2"/>
        <v>1405128.8676146688</v>
      </c>
      <c r="G29">
        <f t="shared" si="3"/>
        <v>16937806.08238019</v>
      </c>
      <c r="L29">
        <f>Input!J30</f>
        <v>59.895264142856831</v>
      </c>
      <c r="M29">
        <f t="shared" si="4"/>
        <v>-3.4539180000010674</v>
      </c>
      <c r="N29">
        <f t="shared" si="5"/>
        <v>103.82882591069318</v>
      </c>
      <c r="O29">
        <f t="shared" si="6"/>
        <v>1930.1578496082921</v>
      </c>
      <c r="P29">
        <f t="shared" si="7"/>
        <v>783.18671365462865</v>
      </c>
    </row>
    <row r="30" spans="1:35" x14ac:dyDescent="0.25">
      <c r="A30">
        <f>Input!G31</f>
        <v>169</v>
      </c>
      <c r="B30">
        <f t="shared" si="1"/>
        <v>27</v>
      </c>
      <c r="C30" s="4">
        <f>Input!I31</f>
        <v>4154.5485805714288</v>
      </c>
      <c r="D30">
        <f t="shared" si="8"/>
        <v>1691.7260351428572</v>
      </c>
      <c r="E30">
        <f t="shared" si="0"/>
        <v>487.10264164526814</v>
      </c>
      <c r="F30">
        <f t="shared" si="2"/>
        <v>1451117.5201616471</v>
      </c>
      <c r="G30">
        <f t="shared" si="3"/>
        <v>16595233.31796477</v>
      </c>
      <c r="L30">
        <f>Input!J31</f>
        <v>61.073923142856984</v>
      </c>
      <c r="M30">
        <f t="shared" si="4"/>
        <v>-2.275259000000915</v>
      </c>
      <c r="N30">
        <f t="shared" si="5"/>
        <v>106.53081757516601</v>
      </c>
      <c r="O30">
        <f t="shared" si="6"/>
        <v>2066.3292514300874</v>
      </c>
      <c r="P30">
        <f t="shared" si="7"/>
        <v>941.72050356581292</v>
      </c>
    </row>
    <row r="31" spans="1:35" x14ac:dyDescent="0.25">
      <c r="A31">
        <f>Input!G32</f>
        <v>170</v>
      </c>
      <c r="B31">
        <f t="shared" si="1"/>
        <v>28</v>
      </c>
      <c r="C31" s="4">
        <f>Input!I32</f>
        <v>4215.0704734285728</v>
      </c>
      <c r="D31">
        <f t="shared" si="8"/>
        <v>1752.2479280000011</v>
      </c>
      <c r="E31">
        <f t="shared" si="0"/>
        <v>531.62275349375068</v>
      </c>
      <c r="F31">
        <f t="shared" si="2"/>
        <v>1489925.8166384143</v>
      </c>
      <c r="G31">
        <f t="shared" si="3"/>
        <v>16234489.995531199</v>
      </c>
      <c r="L31">
        <f>Input!J32</f>
        <v>60.521892857143939</v>
      </c>
      <c r="M31">
        <f t="shared" si="4"/>
        <v>-2.8272892857139595</v>
      </c>
      <c r="N31">
        <f t="shared" si="5"/>
        <v>109.19873387264084</v>
      </c>
      <c r="O31">
        <f t="shared" si="6"/>
        <v>2369.4348512479619</v>
      </c>
      <c r="P31">
        <f t="shared" si="7"/>
        <v>1112.5814565430474</v>
      </c>
    </row>
    <row r="32" spans="1:35" x14ac:dyDescent="0.25">
      <c r="A32">
        <f>Input!G33</f>
        <v>171</v>
      </c>
      <c r="B32">
        <f t="shared" si="1"/>
        <v>29</v>
      </c>
      <c r="C32" s="4">
        <f>Input!I33</f>
        <v>4276.9053028571425</v>
      </c>
      <c r="D32">
        <f t="shared" si="8"/>
        <v>1814.0827574285709</v>
      </c>
      <c r="E32">
        <f t="shared" si="0"/>
        <v>578.77653578992647</v>
      </c>
      <c r="F32">
        <f t="shared" si="2"/>
        <v>1525981.4612191434</v>
      </c>
      <c r="G32">
        <f t="shared" si="3"/>
        <v>15856728.998288494</v>
      </c>
      <c r="L32">
        <f>Input!J33</f>
        <v>61.834829428569719</v>
      </c>
      <c r="M32">
        <f t="shared" si="4"/>
        <v>-1.5143527142881794</v>
      </c>
      <c r="N32">
        <f t="shared" si="5"/>
        <v>111.79091397482283</v>
      </c>
      <c r="O32">
        <f t="shared" si="6"/>
        <v>2495.6103831923888</v>
      </c>
      <c r="P32">
        <f t="shared" si="7"/>
        <v>1292.2271652399907</v>
      </c>
    </row>
    <row r="33" spans="1:16" x14ac:dyDescent="0.25">
      <c r="A33">
        <f>Input!G34</f>
        <v>172</v>
      </c>
      <c r="B33">
        <f t="shared" si="1"/>
        <v>30</v>
      </c>
      <c r="C33" s="4">
        <f>Input!I34</f>
        <v>4338.6729934285713</v>
      </c>
      <c r="D33">
        <f t="shared" si="8"/>
        <v>1875.8504479999997</v>
      </c>
      <c r="E33">
        <f t="shared" si="0"/>
        <v>628.46603766077646</v>
      </c>
      <c r="F33">
        <f t="shared" si="2"/>
        <v>1555967.8671573317</v>
      </c>
      <c r="G33">
        <f t="shared" si="3"/>
        <v>15463465.798234664</v>
      </c>
      <c r="L33">
        <f>Input!J34</f>
        <v>61.76769057142883</v>
      </c>
      <c r="M33">
        <f t="shared" si="4"/>
        <v>-1.5814915714290692</v>
      </c>
      <c r="N33">
        <f t="shared" si="5"/>
        <v>114.26248972251989</v>
      </c>
      <c r="O33">
        <f t="shared" si="6"/>
        <v>2755.7039379133903</v>
      </c>
      <c r="P33">
        <f t="shared" si="7"/>
        <v>1476.0300934377838</v>
      </c>
    </row>
    <row r="34" spans="1:16" x14ac:dyDescent="0.25">
      <c r="A34">
        <f>Input!G35</f>
        <v>173</v>
      </c>
      <c r="B34">
        <f t="shared" si="1"/>
        <v>31</v>
      </c>
      <c r="C34" s="4">
        <f>Input!I35</f>
        <v>4399.9184934285713</v>
      </c>
      <c r="D34">
        <f t="shared" si="8"/>
        <v>1937.0959479999997</v>
      </c>
      <c r="E34">
        <f t="shared" si="0"/>
        <v>680.54735146877192</v>
      </c>
      <c r="F34">
        <f t="shared" si="2"/>
        <v>1578914.3754445983</v>
      </c>
      <c r="G34">
        <f t="shared" si="3"/>
        <v>15056573.170381922</v>
      </c>
      <c r="L34">
        <f>Input!J35</f>
        <v>61.245499999999993</v>
      </c>
      <c r="M34">
        <f t="shared" si="4"/>
        <v>-2.103682142857906</v>
      </c>
      <c r="N34">
        <f t="shared" si="5"/>
        <v>116.56665380407512</v>
      </c>
      <c r="O34">
        <f t="shared" si="6"/>
        <v>3060.4300582141354</v>
      </c>
      <c r="P34">
        <f t="shared" si="7"/>
        <v>1658.3872569286491</v>
      </c>
    </row>
    <row r="35" spans="1:16" x14ac:dyDescent="0.25">
      <c r="A35">
        <f>Input!G36</f>
        <v>174</v>
      </c>
      <c r="B35">
        <f t="shared" si="1"/>
        <v>32</v>
      </c>
      <c r="C35" s="4">
        <f>Input!I36</f>
        <v>4461.1117744285712</v>
      </c>
      <c r="D35">
        <f t="shared" si="8"/>
        <v>1998.2892289999995</v>
      </c>
      <c r="E35">
        <f t="shared" ref="E35:E66" si="9">(_Ac/(1+EXP(-1*(B35-_Muc)/_sc)))</f>
        <v>734.82943627851273</v>
      </c>
      <c r="F35">
        <f t="shared" si="2"/>
        <v>1596330.6478238225</v>
      </c>
      <c r="G35">
        <f t="shared" si="3"/>
        <v>14638260.334937533</v>
      </c>
      <c r="L35">
        <f>Input!J36</f>
        <v>61.193280999999843</v>
      </c>
      <c r="M35">
        <f t="shared" si="4"/>
        <v>-2.1559011428580561</v>
      </c>
      <c r="N35">
        <f t="shared" ref="N35:N66" si="10">_Ac*EXP(-1*(B35-_Muc)/_sc)*(1/_sc)*(1/(1+EXP(-1*(B35-_Muc)/_sc))^2)+$L$3</f>
        <v>118.65623130341041</v>
      </c>
      <c r="O35">
        <f t="shared" si="6"/>
        <v>3301.9906575722325</v>
      </c>
      <c r="P35">
        <f t="shared" si="7"/>
        <v>1832.9425786370123</v>
      </c>
    </row>
    <row r="36" spans="1:16" x14ac:dyDescent="0.25">
      <c r="A36">
        <f>Input!G37</f>
        <v>175</v>
      </c>
      <c r="B36">
        <f t="shared" si="1"/>
        <v>33</v>
      </c>
      <c r="C36" s="4">
        <f>Input!I37</f>
        <v>4522.6183697142851</v>
      </c>
      <c r="D36">
        <f t="shared" si="8"/>
        <v>2059.7958242857135</v>
      </c>
      <c r="E36">
        <f t="shared" si="9"/>
        <v>791.07463934848658</v>
      </c>
      <c r="F36">
        <f t="shared" si="2"/>
        <v>1609653.4451085213</v>
      </c>
      <c r="G36">
        <f t="shared" si="3"/>
        <v>14211035.794203252</v>
      </c>
      <c r="L36">
        <f>Input!J37</f>
        <v>61.506595285713956</v>
      </c>
      <c r="M36">
        <f t="shared" si="4"/>
        <v>-1.8425868571439423</v>
      </c>
      <c r="N36">
        <f t="shared" si="10"/>
        <v>120.48549058231956</v>
      </c>
      <c r="O36">
        <f t="shared" si="6"/>
        <v>3478.5100904079663</v>
      </c>
      <c r="P36">
        <f t="shared" si="7"/>
        <v>1992.9204792155508</v>
      </c>
    </row>
    <row r="37" spans="1:16" x14ac:dyDescent="0.25">
      <c r="A37">
        <f>Input!G38</f>
        <v>176</v>
      </c>
      <c r="B37">
        <f t="shared" si="1"/>
        <v>34</v>
      </c>
      <c r="C37" s="4">
        <f>Input!I38</f>
        <v>4583.0880435714289</v>
      </c>
      <c r="D37">
        <f t="shared" si="8"/>
        <v>2120.2654981428573</v>
      </c>
      <c r="E37">
        <f t="shared" si="9"/>
        <v>849.00110849102407</v>
      </c>
      <c r="F37">
        <f t="shared" si="2"/>
        <v>1616113.148396848</v>
      </c>
      <c r="G37">
        <f t="shared" si="3"/>
        <v>13777654.337364478</v>
      </c>
      <c r="L37">
        <f>Input!J38</f>
        <v>60.469673857143789</v>
      </c>
      <c r="M37">
        <f t="shared" si="4"/>
        <v>-2.8795082857141097</v>
      </c>
      <c r="N37">
        <f t="shared" si="10"/>
        <v>122.01209505980731</v>
      </c>
      <c r="O37">
        <f t="shared" si="6"/>
        <v>3787.4696074860481</v>
      </c>
      <c r="P37">
        <f t="shared" si="7"/>
        <v>2131.5527757520636</v>
      </c>
    </row>
    <row r="38" spans="1:16" x14ac:dyDescent="0.25">
      <c r="A38">
        <f>Input!G39</f>
        <v>177</v>
      </c>
      <c r="B38">
        <f t="shared" si="1"/>
        <v>35</v>
      </c>
      <c r="C38" s="4">
        <f>Input!I39</f>
        <v>4643.7143747142854</v>
      </c>
      <c r="D38">
        <f t="shared" si="8"/>
        <v>2180.8918292857138</v>
      </c>
      <c r="E38">
        <f t="shared" si="9"/>
        <v>908.28717450008594</v>
      </c>
      <c r="F38">
        <f t="shared" si="2"/>
        <v>1619522.607382047</v>
      </c>
      <c r="G38">
        <f t="shared" si="3"/>
        <v>13341050.019215479</v>
      </c>
      <c r="L38">
        <f>Input!J39</f>
        <v>60.626331142856543</v>
      </c>
      <c r="M38">
        <f t="shared" si="4"/>
        <v>-2.7228510000013557</v>
      </c>
      <c r="N38">
        <f t="shared" si="10"/>
        <v>123.19906837881506</v>
      </c>
      <c r="O38">
        <f t="shared" si="6"/>
        <v>3915.3474452003088</v>
      </c>
      <c r="P38">
        <f t="shared" si="7"/>
        <v>2242.5638122385235</v>
      </c>
    </row>
    <row r="39" spans="1:16" x14ac:dyDescent="0.25">
      <c r="A39">
        <f>Input!G40</f>
        <v>178</v>
      </c>
      <c r="B39">
        <f t="shared" si="1"/>
        <v>36</v>
      </c>
      <c r="C39" s="4">
        <f>Input!I40</f>
        <v>4703.6245587142857</v>
      </c>
      <c r="D39">
        <f t="shared" si="8"/>
        <v>2240.8020132857141</v>
      </c>
      <c r="E39">
        <f t="shared" si="9"/>
        <v>968.57764502955547</v>
      </c>
      <c r="F39">
        <f t="shared" si="2"/>
        <v>1618554.843184782</v>
      </c>
      <c r="G39">
        <f t="shared" si="3"/>
        <v>12904258.22372096</v>
      </c>
      <c r="L39">
        <f>Input!J40</f>
        <v>59.910184000000299</v>
      </c>
      <c r="M39">
        <f t="shared" si="4"/>
        <v>-3.4389981428575993</v>
      </c>
      <c r="N39">
        <f t="shared" si="10"/>
        <v>124.0166270269244</v>
      </c>
      <c r="O39">
        <f t="shared" si="6"/>
        <v>4109.6360375642653</v>
      </c>
      <c r="P39">
        <f t="shared" si="7"/>
        <v>2320.6643642454887</v>
      </c>
    </row>
    <row r="40" spans="1:16" x14ac:dyDescent="0.25">
      <c r="A40">
        <f>Input!G41</f>
        <v>179</v>
      </c>
      <c r="B40">
        <f t="shared" si="1"/>
        <v>37</v>
      </c>
      <c r="C40" s="4">
        <f>Input!I41</f>
        <v>4765.0117961428559</v>
      </c>
      <c r="D40">
        <f t="shared" si="8"/>
        <v>2302.1892507142843</v>
      </c>
      <c r="E40">
        <f t="shared" si="9"/>
        <v>1029.4918023172909</v>
      </c>
      <c r="F40">
        <f t="shared" si="2"/>
        <v>1619758.7951562176</v>
      </c>
      <c r="G40">
        <f t="shared" si="3"/>
        <v>12470331.026425667</v>
      </c>
      <c r="L40">
        <f>Input!J41</f>
        <v>61.387237428570188</v>
      </c>
      <c r="M40">
        <f t="shared" si="4"/>
        <v>-1.9619447142877107</v>
      </c>
      <c r="N40">
        <f t="shared" si="10"/>
        <v>124.44373117522494</v>
      </c>
      <c r="O40">
        <f t="shared" si="6"/>
        <v>3976.1214036219098</v>
      </c>
      <c r="P40">
        <f t="shared" si="7"/>
        <v>2361.9967928466463</v>
      </c>
    </row>
    <row r="41" spans="1:16" x14ac:dyDescent="0.25">
      <c r="A41">
        <f>Input!G42</f>
        <v>180</v>
      </c>
      <c r="B41">
        <f t="shared" si="1"/>
        <v>38</v>
      </c>
      <c r="C41" s="4">
        <f>Input!I42</f>
        <v>4827.3538964285708</v>
      </c>
      <c r="D41">
        <f t="shared" si="8"/>
        <v>2364.5313509999992</v>
      </c>
      <c r="E41">
        <f t="shared" si="9"/>
        <v>1090.6327535799173</v>
      </c>
      <c r="F41">
        <f t="shared" si="2"/>
        <v>1622817.6365088518</v>
      </c>
      <c r="G41">
        <f t="shared" si="3"/>
        <v>12042250.808340952</v>
      </c>
      <c r="L41">
        <f>Input!J42</f>
        <v>62.342100285714878</v>
      </c>
      <c r="M41">
        <f t="shared" si="4"/>
        <v>-1.0070818571430209</v>
      </c>
      <c r="N41">
        <f t="shared" si="10"/>
        <v>124.46921884393055</v>
      </c>
      <c r="O41">
        <f t="shared" si="6"/>
        <v>3859.778860346586</v>
      </c>
      <c r="P41">
        <f t="shared" si="7"/>
        <v>2364.4748631615653</v>
      </c>
    </row>
    <row r="42" spans="1:16" x14ac:dyDescent="0.25">
      <c r="A42">
        <f>Input!G43</f>
        <v>181</v>
      </c>
      <c r="B42">
        <f t="shared" si="1"/>
        <v>39</v>
      </c>
      <c r="C42" s="4">
        <f>Input!I43</f>
        <v>4890.3151655714291</v>
      </c>
      <c r="D42">
        <f t="shared" si="8"/>
        <v>2427.4926201428575</v>
      </c>
      <c r="E42">
        <f t="shared" si="9"/>
        <v>1151.5976625223452</v>
      </c>
      <c r="F42">
        <f t="shared" si="2"/>
        <v>1627907.9428814489</v>
      </c>
      <c r="G42">
        <f t="shared" si="3"/>
        <v>11622847.328530246</v>
      </c>
      <c r="L42">
        <f>Input!J43</f>
        <v>62.961269142858328</v>
      </c>
      <c r="M42">
        <f t="shared" si="4"/>
        <v>-0.38791299999957118</v>
      </c>
      <c r="N42">
        <f t="shared" si="10"/>
        <v>124.09242023706655</v>
      </c>
      <c r="O42">
        <f t="shared" si="6"/>
        <v>3737.0176341029151</v>
      </c>
      <c r="P42">
        <f t="shared" si="7"/>
        <v>2327.9725230724443</v>
      </c>
    </row>
    <row r="43" spans="1:16" x14ac:dyDescent="0.25">
      <c r="A43">
        <f>Input!G44</f>
        <v>182</v>
      </c>
      <c r="B43">
        <f t="shared" si="1"/>
        <v>40</v>
      </c>
      <c r="C43" s="4">
        <f>Input!I44</f>
        <v>4953.0750184285716</v>
      </c>
      <c r="D43">
        <f t="shared" si="8"/>
        <v>2490.252473</v>
      </c>
      <c r="E43">
        <f t="shared" si="9"/>
        <v>1211.9883091885881</v>
      </c>
      <c r="F43">
        <f t="shared" si="2"/>
        <v>1633959.2724844881</v>
      </c>
      <c r="G43">
        <f t="shared" si="3"/>
        <v>11214723.183092302</v>
      </c>
      <c r="L43">
        <f>Input!J44</f>
        <v>62.759852857142505</v>
      </c>
      <c r="M43">
        <f t="shared" si="4"/>
        <v>-0.58932928571539378</v>
      </c>
      <c r="N43">
        <f t="shared" si="10"/>
        <v>123.32319488176375</v>
      </c>
      <c r="O43">
        <f t="shared" si="6"/>
        <v>3667.9183971912544</v>
      </c>
      <c r="P43">
        <f t="shared" si="7"/>
        <v>2254.3354184034902</v>
      </c>
    </row>
    <row r="44" spans="1:16" x14ac:dyDescent="0.25">
      <c r="A44">
        <f>Input!G45</f>
        <v>183</v>
      </c>
      <c r="B44">
        <f t="shared" si="1"/>
        <v>41</v>
      </c>
      <c r="C44" s="4">
        <f>Input!I45</f>
        <v>5015.9467691428572</v>
      </c>
      <c r="D44">
        <f t="shared" si="8"/>
        <v>2553.1242237142856</v>
      </c>
      <c r="E44">
        <f t="shared" si="9"/>
        <v>1271.4213945774172</v>
      </c>
      <c r="F44">
        <f t="shared" si="2"/>
        <v>1642762.1422174524</v>
      </c>
      <c r="G44">
        <f t="shared" si="3"/>
        <v>10820191.796752373</v>
      </c>
      <c r="L44">
        <f>Input!J45</f>
        <v>62.871750714285554</v>
      </c>
      <c r="M44">
        <f t="shared" si="4"/>
        <v>-0.47743142857234488</v>
      </c>
      <c r="N44">
        <f t="shared" si="10"/>
        <v>122.18138807181782</v>
      </c>
      <c r="O44">
        <f t="shared" si="6"/>
        <v>3517.6330834819869</v>
      </c>
      <c r="P44">
        <f t="shared" si="7"/>
        <v>2147.2135268027464</v>
      </c>
    </row>
    <row r="45" spans="1:16" x14ac:dyDescent="0.25">
      <c r="A45">
        <f>Input!G46</f>
        <v>184</v>
      </c>
      <c r="B45">
        <f t="shared" si="1"/>
        <v>42</v>
      </c>
      <c r="C45" s="4">
        <f>Input!I46</f>
        <v>5079.2064330000003</v>
      </c>
      <c r="D45">
        <f t="shared" si="8"/>
        <v>2616.3838875714287</v>
      </c>
      <c r="E45">
        <f t="shared" si="9"/>
        <v>1329.5380304158766</v>
      </c>
      <c r="F45">
        <f t="shared" si="2"/>
        <v>1655972.2600784074</v>
      </c>
      <c r="G45">
        <f t="shared" si="3"/>
        <v>10441230.919497386</v>
      </c>
      <c r="L45">
        <f>Input!J46</f>
        <v>63.259663857143096</v>
      </c>
      <c r="M45">
        <f t="shared" si="4"/>
        <v>-8.9518285714802914E-2</v>
      </c>
      <c r="N45">
        <f t="shared" si="10"/>
        <v>120.69575747727207</v>
      </c>
      <c r="O45">
        <f t="shared" si="6"/>
        <v>3298.90485034022</v>
      </c>
      <c r="P45">
        <f t="shared" si="7"/>
        <v>2011.7382188370277</v>
      </c>
    </row>
    <row r="46" spans="1:16" x14ac:dyDescent="0.25">
      <c r="A46">
        <f>Input!G47</f>
        <v>185</v>
      </c>
      <c r="B46">
        <f t="shared" si="1"/>
        <v>43</v>
      </c>
      <c r="C46" s="4">
        <f>Input!I47</f>
        <v>5142.7794111428584</v>
      </c>
      <c r="D46">
        <f t="shared" si="8"/>
        <v>2679.9568657142868</v>
      </c>
      <c r="E46">
        <f t="shared" si="9"/>
        <v>1386.0119298301843</v>
      </c>
      <c r="F46">
        <f t="shared" si="2"/>
        <v>1674293.4971001141</v>
      </c>
      <c r="G46">
        <f t="shared" si="3"/>
        <v>10079453.200371578</v>
      </c>
      <c r="L46">
        <f>Input!J47</f>
        <v>63.572978142858119</v>
      </c>
      <c r="M46">
        <f t="shared" si="4"/>
        <v>0.22379600000022037</v>
      </c>
      <c r="N46">
        <f t="shared" si="10"/>
        <v>118.90246796992679</v>
      </c>
      <c r="O46">
        <f t="shared" si="6"/>
        <v>3061.3524445236953</v>
      </c>
      <c r="P46">
        <f t="shared" si="7"/>
        <v>1854.0874121803827</v>
      </c>
    </row>
    <row r="47" spans="1:16" x14ac:dyDescent="0.25">
      <c r="A47">
        <f>Input!G48</f>
        <v>186</v>
      </c>
      <c r="B47">
        <f t="shared" si="1"/>
        <v>44</v>
      </c>
      <c r="C47" s="4">
        <f>Input!I48</f>
        <v>5206.0465348571433</v>
      </c>
      <c r="D47">
        <f t="shared" si="8"/>
        <v>2743.2239894285717</v>
      </c>
      <c r="E47">
        <f t="shared" si="9"/>
        <v>1440.5559308997142</v>
      </c>
      <c r="F47">
        <f t="shared" si="2"/>
        <v>1696944.0707113429</v>
      </c>
      <c r="G47">
        <f t="shared" si="3"/>
        <v>9736093.9728131127</v>
      </c>
      <c r="L47">
        <f>Input!J48</f>
        <v>63.267123714284935</v>
      </c>
      <c r="M47">
        <f t="shared" si="4"/>
        <v>-8.2058428572963749E-2</v>
      </c>
      <c r="N47">
        <f t="shared" si="10"/>
        <v>116.84328646929113</v>
      </c>
      <c r="O47">
        <f t="shared" si="6"/>
        <v>2870.405215550913</v>
      </c>
      <c r="P47">
        <f t="shared" si="7"/>
        <v>1680.9945732296992</v>
      </c>
    </row>
    <row r="48" spans="1:16" x14ac:dyDescent="0.25">
      <c r="A48">
        <f>Input!G49</f>
        <v>187</v>
      </c>
      <c r="B48">
        <f t="shared" si="1"/>
        <v>45</v>
      </c>
      <c r="C48" s="4">
        <f>Input!I49</f>
        <v>5267.8888241428567</v>
      </c>
      <c r="D48">
        <f t="shared" si="8"/>
        <v>2805.0662787142851</v>
      </c>
      <c r="E48">
        <f t="shared" si="9"/>
        <v>1492.9266266953323</v>
      </c>
      <c r="F48">
        <f t="shared" si="2"/>
        <v>1721710.4664004187</v>
      </c>
      <c r="G48">
        <f t="shared" si="3"/>
        <v>9412015.087917693</v>
      </c>
      <c r="L48">
        <f>Input!J49</f>
        <v>61.842289285713377</v>
      </c>
      <c r="M48">
        <f t="shared" si="4"/>
        <v>-1.5068928571445213</v>
      </c>
      <c r="N48">
        <f t="shared" si="10"/>
        <v>114.56362523120796</v>
      </c>
      <c r="O48">
        <f t="shared" si="6"/>
        <v>2779.5392638776998</v>
      </c>
      <c r="P48">
        <f t="shared" si="7"/>
        <v>1499.2595088040762</v>
      </c>
    </row>
    <row r="49" spans="1:16" x14ac:dyDescent="0.25">
      <c r="A49">
        <f>Input!G50</f>
        <v>188</v>
      </c>
      <c r="B49">
        <f t="shared" si="1"/>
        <v>46</v>
      </c>
      <c r="C49" s="4">
        <f>Input!I50</f>
        <v>5329.5446167142863</v>
      </c>
      <c r="D49">
        <f t="shared" si="8"/>
        <v>2866.7220712857147</v>
      </c>
      <c r="E49">
        <f t="shared" si="9"/>
        <v>1542.9270246730434</v>
      </c>
      <c r="F49">
        <f t="shared" si="2"/>
        <v>1752433.3254362445</v>
      </c>
      <c r="G49">
        <f t="shared" si="3"/>
        <v>9107722.6095636506</v>
      </c>
      <c r="L49">
        <f>Input!J50</f>
        <v>61.655792571429629</v>
      </c>
      <c r="M49">
        <f t="shared" si="4"/>
        <v>-1.6933895714282698</v>
      </c>
      <c r="N49">
        <f t="shared" si="10"/>
        <v>112.11058083902643</v>
      </c>
      <c r="O49">
        <f t="shared" si="6"/>
        <v>2545.6856591280234</v>
      </c>
      <c r="P49">
        <f t="shared" si="7"/>
        <v>1315.3118405533444</v>
      </c>
    </row>
    <row r="50" spans="1:16" x14ac:dyDescent="0.25">
      <c r="A50">
        <f>Input!G51</f>
        <v>189</v>
      </c>
      <c r="B50">
        <f t="shared" si="1"/>
        <v>47</v>
      </c>
      <c r="C50" s="4">
        <f>Input!I51</f>
        <v>5394.4976699999997</v>
      </c>
      <c r="D50">
        <f t="shared" si="8"/>
        <v>2931.6751245714281</v>
      </c>
      <c r="E50">
        <f t="shared" si="9"/>
        <v>1590.4072983309343</v>
      </c>
      <c r="F50">
        <f t="shared" si="2"/>
        <v>1798999.3817078995</v>
      </c>
      <c r="G50">
        <f t="shared" si="3"/>
        <v>8823395.5156005006</v>
      </c>
      <c r="L50">
        <f>Input!J51</f>
        <v>64.953053285713395</v>
      </c>
      <c r="M50">
        <f t="shared" si="4"/>
        <v>1.6038711428554961</v>
      </c>
      <c r="N50">
        <f t="shared" si="10"/>
        <v>109.53109942605829</v>
      </c>
      <c r="O50">
        <f t="shared" si="6"/>
        <v>1987.2021976907183</v>
      </c>
      <c r="P50">
        <f t="shared" si="7"/>
        <v>1134.8642828835239</v>
      </c>
    </row>
    <row r="51" spans="1:16" x14ac:dyDescent="0.25">
      <c r="A51">
        <f>Input!G52</f>
        <v>190</v>
      </c>
      <c r="B51">
        <f t="shared" si="1"/>
        <v>48</v>
      </c>
      <c r="C51" s="4">
        <f>Input!I52</f>
        <v>5461.6812234285708</v>
      </c>
      <c r="D51">
        <f t="shared" si="8"/>
        <v>2998.8586779999991</v>
      </c>
      <c r="E51">
        <f t="shared" si="9"/>
        <v>1635.263811285615</v>
      </c>
      <c r="F51">
        <f t="shared" si="2"/>
        <v>1859390.9605298189</v>
      </c>
      <c r="G51">
        <f t="shared" si="3"/>
        <v>8558922.2477907669</v>
      </c>
      <c r="L51">
        <f>Input!J52</f>
        <v>67.183553428571031</v>
      </c>
      <c r="M51">
        <f t="shared" si="4"/>
        <v>3.8343712857131322</v>
      </c>
      <c r="N51">
        <f t="shared" si="10"/>
        <v>106.87037064319654</v>
      </c>
      <c r="O51">
        <f t="shared" si="6"/>
        <v>1575.0434606270953</v>
      </c>
      <c r="P51">
        <f t="shared" si="7"/>
        <v>962.67584558302019</v>
      </c>
    </row>
    <row r="52" spans="1:16" x14ac:dyDescent="0.25">
      <c r="A52">
        <f>Input!G53</f>
        <v>191</v>
      </c>
      <c r="B52">
        <f t="shared" si="1"/>
        <v>49</v>
      </c>
      <c r="C52" s="4">
        <f>Input!I53</f>
        <v>5529.8793184285705</v>
      </c>
      <c r="D52">
        <f t="shared" si="8"/>
        <v>3067.0567729999989</v>
      </c>
      <c r="E52">
        <f t="shared" si="9"/>
        <v>1677.4366797022399</v>
      </c>
      <c r="F52">
        <f t="shared" si="2"/>
        <v>1931044.0036968724</v>
      </c>
      <c r="G52">
        <f t="shared" si="3"/>
        <v>8313941.982998604</v>
      </c>
      <c r="L52">
        <f>Input!J53</f>
        <v>68.198094999999739</v>
      </c>
      <c r="M52">
        <f t="shared" si="4"/>
        <v>4.8489128571418405</v>
      </c>
      <c r="N52">
        <f t="shared" si="10"/>
        <v>104.17051886153564</v>
      </c>
      <c r="O52">
        <f t="shared" si="6"/>
        <v>1294.0152784739976</v>
      </c>
      <c r="P52">
        <f t="shared" si="7"/>
        <v>802.42834560598408</v>
      </c>
    </row>
    <row r="53" spans="1:16" x14ac:dyDescent="0.25">
      <c r="A53">
        <f>Input!G54</f>
        <v>192</v>
      </c>
      <c r="B53">
        <f t="shared" si="1"/>
        <v>50</v>
      </c>
      <c r="C53" s="4">
        <f>Input!I54</f>
        <v>5598.2415305714285</v>
      </c>
      <c r="D53">
        <f t="shared" si="8"/>
        <v>3135.4189851428569</v>
      </c>
      <c r="E53">
        <f t="shared" si="9"/>
        <v>1716.906189948561</v>
      </c>
      <c r="F53">
        <f t="shared" si="2"/>
        <v>2012178.5501299344</v>
      </c>
      <c r="G53">
        <f t="shared" si="3"/>
        <v>8087887.7869408289</v>
      </c>
      <c r="L53">
        <f>Input!J54</f>
        <v>68.36221214285797</v>
      </c>
      <c r="M53">
        <f t="shared" si="4"/>
        <v>5.0130300000000716</v>
      </c>
      <c r="N53">
        <f t="shared" si="10"/>
        <v>101.46962524678628</v>
      </c>
      <c r="O53">
        <f t="shared" si="6"/>
        <v>1096.1008024341638</v>
      </c>
      <c r="P53">
        <f t="shared" si="7"/>
        <v>656.70584723195486</v>
      </c>
    </row>
    <row r="54" spans="1:16" x14ac:dyDescent="0.25">
      <c r="A54">
        <f>Input!G55</f>
        <v>193</v>
      </c>
      <c r="B54">
        <f t="shared" si="1"/>
        <v>51</v>
      </c>
      <c r="C54" s="4">
        <f>Input!I55</f>
        <v>5667.513846428571</v>
      </c>
      <c r="D54">
        <f t="shared" si="8"/>
        <v>3204.6913009999994</v>
      </c>
      <c r="E54">
        <f t="shared" si="9"/>
        <v>1753.6884058354294</v>
      </c>
      <c r="F54">
        <f t="shared" si="2"/>
        <v>2105409.4017759641</v>
      </c>
      <c r="G54">
        <f t="shared" si="3"/>
        <v>7880029.2713220622</v>
      </c>
      <c r="L54">
        <f>Input!J55</f>
        <v>69.27231585714253</v>
      </c>
      <c r="M54">
        <f t="shared" si="4"/>
        <v>5.9231337142846314</v>
      </c>
      <c r="N54">
        <f t="shared" si="10"/>
        <v>98.801082905038925</v>
      </c>
      <c r="O54">
        <f t="shared" si="6"/>
        <v>871.94808336893198</v>
      </c>
      <c r="P54">
        <f t="shared" si="7"/>
        <v>527.0573784874573</v>
      </c>
    </row>
    <row r="55" spans="1:16" x14ac:dyDescent="0.25">
      <c r="A55">
        <f>Input!G56</f>
        <v>194</v>
      </c>
      <c r="B55">
        <f t="shared" si="1"/>
        <v>52</v>
      </c>
      <c r="C55" s="4">
        <f>Input!I56</f>
        <v>5737.6515067142855</v>
      </c>
      <c r="D55">
        <f t="shared" si="8"/>
        <v>3274.8289612857138</v>
      </c>
      <c r="E55">
        <f t="shared" si="9"/>
        <v>1787.8302888149096</v>
      </c>
      <c r="F55">
        <f t="shared" si="2"/>
        <v>2211165.051929934</v>
      </c>
      <c r="G55">
        <f t="shared" si="3"/>
        <v>7689512.9181484403</v>
      </c>
      <c r="L55">
        <f>Input!J56</f>
        <v>70.137660285714446</v>
      </c>
      <c r="M55">
        <f t="shared" si="4"/>
        <v>6.7884781428565475</v>
      </c>
      <c r="N55">
        <f t="shared" si="10"/>
        <v>96.193262115678337</v>
      </c>
      <c r="O55">
        <f t="shared" si="6"/>
        <v>678.89438672161771</v>
      </c>
      <c r="P55">
        <f t="shared" si="7"/>
        <v>414.11881528286909</v>
      </c>
    </row>
    <row r="56" spans="1:16" x14ac:dyDescent="0.25">
      <c r="A56">
        <f>Input!G57</f>
        <v>195</v>
      </c>
      <c r="B56">
        <f t="shared" si="1"/>
        <v>53</v>
      </c>
      <c r="C56" s="4">
        <f>Input!I57</f>
        <v>5807.4012538571424</v>
      </c>
      <c r="D56">
        <f t="shared" si="8"/>
        <v>3344.5787084285707</v>
      </c>
      <c r="E56">
        <f t="shared" si="9"/>
        <v>1819.4046220737971</v>
      </c>
      <c r="F56">
        <f t="shared" si="2"/>
        <v>2326155.9936881186</v>
      </c>
      <c r="G56">
        <f t="shared" si="3"/>
        <v>7515398.7875289898</v>
      </c>
      <c r="L56">
        <f>Input!J57</f>
        <v>69.749747142856904</v>
      </c>
      <c r="M56">
        <f t="shared" si="4"/>
        <v>6.4005649999990055</v>
      </c>
      <c r="N56">
        <f t="shared" si="10"/>
        <v>93.66944507048575</v>
      </c>
      <c r="O56">
        <f t="shared" si="6"/>
        <v>572.15194894901174</v>
      </c>
      <c r="P56">
        <f t="shared" si="7"/>
        <v>317.76957100258937</v>
      </c>
    </row>
    <row r="57" spans="1:16" x14ac:dyDescent="0.25">
      <c r="A57">
        <f>Input!G58</f>
        <v>196</v>
      </c>
      <c r="B57">
        <f t="shared" si="1"/>
        <v>54</v>
      </c>
      <c r="C57" s="4">
        <f>Input!I58</f>
        <v>5877.5538338571423</v>
      </c>
      <c r="D57">
        <f t="shared" si="8"/>
        <v>3414.7312884285707</v>
      </c>
      <c r="E57">
        <f t="shared" si="9"/>
        <v>1848.5049832792802</v>
      </c>
      <c r="F57">
        <f t="shared" si="2"/>
        <v>2453064.8389415983</v>
      </c>
      <c r="G57">
        <f t="shared" si="3"/>
        <v>7356692.8330769166</v>
      </c>
      <c r="L57">
        <f>Input!J58</f>
        <v>70.152579999999944</v>
      </c>
      <c r="M57">
        <f t="shared" si="4"/>
        <v>6.8033978571420448</v>
      </c>
      <c r="N57">
        <f t="shared" si="10"/>
        <v>91.247979551957684</v>
      </c>
      <c r="O57">
        <f t="shared" si="6"/>
        <v>445.01588225673885</v>
      </c>
      <c r="P57">
        <f t="shared" si="7"/>
        <v>237.30253000484228</v>
      </c>
    </row>
    <row r="58" spans="1:16" x14ac:dyDescent="0.25">
      <c r="A58">
        <f>Input!G59</f>
        <v>197</v>
      </c>
      <c r="B58">
        <f t="shared" si="1"/>
        <v>55</v>
      </c>
      <c r="C58" s="4">
        <f>Input!I59</f>
        <v>5947.4080191428575</v>
      </c>
      <c r="D58">
        <f t="shared" si="8"/>
        <v>3484.5854737142859</v>
      </c>
      <c r="E58">
        <f t="shared" si="9"/>
        <v>1875.2409580154413</v>
      </c>
      <c r="F58">
        <f t="shared" si="2"/>
        <v>2589989.7702099485</v>
      </c>
      <c r="G58">
        <f t="shared" si="3"/>
        <v>7212374.4787857132</v>
      </c>
      <c r="L58">
        <f>Input!J59</f>
        <v>69.854185285715175</v>
      </c>
      <c r="M58">
        <f t="shared" si="4"/>
        <v>6.5050031428572765</v>
      </c>
      <c r="N58">
        <f t="shared" si="10"/>
        <v>88.942597684632972</v>
      </c>
      <c r="O58">
        <f t="shared" si="6"/>
        <v>364.36748791115866</v>
      </c>
      <c r="P58">
        <f t="shared" si="7"/>
        <v>171.59022049123752</v>
      </c>
    </row>
    <row r="59" spans="1:16" x14ac:dyDescent="0.25">
      <c r="A59">
        <f>Input!G60</f>
        <v>198</v>
      </c>
      <c r="B59">
        <f t="shared" si="1"/>
        <v>56</v>
      </c>
      <c r="C59" s="4">
        <f>Input!I60</f>
        <v>6018.0231108571434</v>
      </c>
      <c r="D59">
        <f t="shared" si="8"/>
        <v>3555.2005654285717</v>
      </c>
      <c r="E59">
        <f t="shared" si="9"/>
        <v>1899.7337326779098</v>
      </c>
      <c r="F59">
        <f t="shared" si="2"/>
        <v>2740570.4343375084</v>
      </c>
      <c r="G59">
        <f t="shared" si="3"/>
        <v>7081419.4482104685</v>
      </c>
      <c r="L59">
        <f>Input!J60</f>
        <v>70.615091714285882</v>
      </c>
      <c r="M59">
        <f t="shared" si="4"/>
        <v>7.2659095714279829</v>
      </c>
      <c r="N59">
        <f t="shared" si="10"/>
        <v>86.762847817505673</v>
      </c>
      <c r="O59">
        <f t="shared" si="6"/>
        <v>260.75002716907204</v>
      </c>
      <c r="P59">
        <f t="shared" si="7"/>
        <v>119.23537472475086</v>
      </c>
    </row>
    <row r="60" spans="1:16" x14ac:dyDescent="0.25">
      <c r="A60">
        <f>Input!G61</f>
        <v>199</v>
      </c>
      <c r="B60">
        <f t="shared" si="1"/>
        <v>57</v>
      </c>
      <c r="C60" s="4">
        <f>Input!I61</f>
        <v>6090.2719132857146</v>
      </c>
      <c r="D60">
        <f t="shared" si="8"/>
        <v>3627.449367857143</v>
      </c>
      <c r="E60">
        <f t="shared" si="9"/>
        <v>1922.1121561755313</v>
      </c>
      <c r="F60">
        <f t="shared" si="2"/>
        <v>2908175.0055460143</v>
      </c>
      <c r="G60">
        <f t="shared" si="3"/>
        <v>6962818.0804285435</v>
      </c>
      <c r="L60">
        <f>Input!J61</f>
        <v>72.248802428571253</v>
      </c>
      <c r="M60">
        <f t="shared" si="4"/>
        <v>8.899620285713354</v>
      </c>
      <c r="N60">
        <f t="shared" si="10"/>
        <v>84.714593105617595</v>
      </c>
      <c r="O60">
        <f t="shared" si="6"/>
        <v>155.39593720393552</v>
      </c>
      <c r="P60">
        <f t="shared" si="7"/>
        <v>78.698907230786915</v>
      </c>
    </row>
    <row r="61" spans="1:16" x14ac:dyDescent="0.25">
      <c r="A61">
        <f>Input!G62</f>
        <v>200</v>
      </c>
      <c r="B61">
        <f t="shared" si="1"/>
        <v>58</v>
      </c>
      <c r="C61" s="4">
        <f>Input!I62</f>
        <v>6164.0649078571432</v>
      </c>
      <c r="D61">
        <f t="shared" si="8"/>
        <v>3701.2423624285716</v>
      </c>
      <c r="E61">
        <f t="shared" si="9"/>
        <v>1942.5093170210655</v>
      </c>
      <c r="F61">
        <f t="shared" si="2"/>
        <v>3093141.9250083608</v>
      </c>
      <c r="G61">
        <f t="shared" si="3"/>
        <v>6855589.5265363595</v>
      </c>
      <c r="L61">
        <f>Input!J62</f>
        <v>73.792994571428608</v>
      </c>
      <c r="M61">
        <f t="shared" si="4"/>
        <v>10.443812428570709</v>
      </c>
      <c r="N61">
        <f t="shared" si="10"/>
        <v>82.800537913529595</v>
      </c>
      <c r="O61">
        <f t="shared" si="6"/>
        <v>81.135837059827836</v>
      </c>
      <c r="P61">
        <f t="shared" si="7"/>
        <v>48.402426798445724</v>
      </c>
    </row>
    <row r="62" spans="1:16" x14ac:dyDescent="0.25">
      <c r="A62">
        <f>Input!G63</f>
        <v>201</v>
      </c>
      <c r="B62">
        <f t="shared" si="1"/>
        <v>59</v>
      </c>
      <c r="C62" s="4">
        <f>Input!I63</f>
        <v>6241.3118204285711</v>
      </c>
      <c r="D62">
        <f t="shared" si="8"/>
        <v>3778.4892749999995</v>
      </c>
      <c r="E62">
        <f t="shared" si="9"/>
        <v>1961.0596476561966</v>
      </c>
      <c r="F62">
        <f t="shared" si="2"/>
        <v>3303050.4503470343</v>
      </c>
      <c r="G62">
        <f t="shared" si="3"/>
        <v>6758792.3094132999</v>
      </c>
      <c r="L62">
        <f>Input!J63</f>
        <v>77.246912571427856</v>
      </c>
      <c r="M62">
        <f t="shared" si="4"/>
        <v>13.897730428569957</v>
      </c>
      <c r="N62">
        <f t="shared" si="10"/>
        <v>81.0207514823461</v>
      </c>
      <c r="O62">
        <f t="shared" si="6"/>
        <v>14.241860125560594</v>
      </c>
      <c r="P62">
        <f t="shared" si="7"/>
        <v>26.805458674665118</v>
      </c>
    </row>
    <row r="63" spans="1:16" x14ac:dyDescent="0.25">
      <c r="A63">
        <f>Input!G64</f>
        <v>202</v>
      </c>
      <c r="B63">
        <f t="shared" si="1"/>
        <v>60</v>
      </c>
      <c r="C63" s="4">
        <f>Input!I64</f>
        <v>6321.6247379999995</v>
      </c>
      <c r="D63">
        <f t="shared" si="8"/>
        <v>3858.8021925714279</v>
      </c>
      <c r="E63">
        <f t="shared" si="9"/>
        <v>1977.8965414106187</v>
      </c>
      <c r="F63">
        <f t="shared" si="2"/>
        <v>3537806.0685686674</v>
      </c>
      <c r="G63">
        <f t="shared" si="3"/>
        <v>6671531.7639071215</v>
      </c>
      <c r="L63">
        <f>Input!J64</f>
        <v>80.312917571428443</v>
      </c>
      <c r="M63">
        <f t="shared" si="4"/>
        <v>16.963735428570544</v>
      </c>
      <c r="N63">
        <f t="shared" si="10"/>
        <v>79.373166435281178</v>
      </c>
      <c r="O63">
        <f t="shared" si="6"/>
        <v>0.8831321978900758</v>
      </c>
      <c r="P63">
        <f t="shared" si="7"/>
        <v>12.459585362501493</v>
      </c>
    </row>
    <row r="64" spans="1:16" x14ac:dyDescent="0.25">
      <c r="A64">
        <f>Input!G65</f>
        <v>203</v>
      </c>
      <c r="B64">
        <f t="shared" si="1"/>
        <v>61</v>
      </c>
      <c r="C64" s="4">
        <f>Input!I65</f>
        <v>6404.8544631428576</v>
      </c>
      <c r="D64">
        <f t="shared" si="8"/>
        <v>3942.031917714286</v>
      </c>
      <c r="E64">
        <f t="shared" si="9"/>
        <v>1993.1504488183516</v>
      </c>
      <c r="F64">
        <f t="shared" si="2"/>
        <v>3798138.9798059748</v>
      </c>
      <c r="G64">
        <f t="shared" si="3"/>
        <v>6592964.8696160885</v>
      </c>
      <c r="L64">
        <f>Input!J65</f>
        <v>83.229725142858115</v>
      </c>
      <c r="M64">
        <f t="shared" si="4"/>
        <v>19.880543000000216</v>
      </c>
      <c r="N64">
        <f t="shared" si="10"/>
        <v>77.854037023294978</v>
      </c>
      <c r="O64">
        <f t="shared" si="6"/>
        <v>28.89802275881225</v>
      </c>
      <c r="P64">
        <f t="shared" si="7"/>
        <v>4.0428516511432919</v>
      </c>
    </row>
    <row r="65" spans="1:16" x14ac:dyDescent="0.25">
      <c r="A65">
        <f>Input!G66</f>
        <v>204</v>
      </c>
      <c r="B65">
        <f t="shared" si="1"/>
        <v>62</v>
      </c>
      <c r="C65" s="4">
        <f>Input!I66</f>
        <v>6491.4187484285712</v>
      </c>
      <c r="D65">
        <f t="shared" si="8"/>
        <v>4028.5962029999996</v>
      </c>
      <c r="E65">
        <f t="shared" si="9"/>
        <v>2006.9474081104929</v>
      </c>
      <c r="F65">
        <f t="shared" si="2"/>
        <v>4087063.8498781947</v>
      </c>
      <c r="G65">
        <f t="shared" si="3"/>
        <v>6522302.957261133</v>
      </c>
      <c r="L65">
        <f>Input!J66</f>
        <v>86.564285285713595</v>
      </c>
      <c r="M65">
        <f t="shared" si="4"/>
        <v>23.215103142855696</v>
      </c>
      <c r="N65">
        <f t="shared" si="10"/>
        <v>76.458348195368927</v>
      </c>
      <c r="O65">
        <f t="shared" si="6"/>
        <v>102.12996447400405</v>
      </c>
      <c r="P65">
        <f t="shared" si="7"/>
        <v>0.37821952147531973</v>
      </c>
    </row>
    <row r="66" spans="1:16" x14ac:dyDescent="0.25">
      <c r="A66">
        <f>Input!G67</f>
        <v>205</v>
      </c>
      <c r="B66">
        <f t="shared" si="1"/>
        <v>63</v>
      </c>
      <c r="C66" s="4">
        <f>Input!I67</f>
        <v>6583.3093780000008</v>
      </c>
      <c r="D66">
        <f t="shared" si="8"/>
        <v>4120.4868325714287</v>
      </c>
      <c r="E66">
        <f t="shared" si="9"/>
        <v>2019.4079583549358</v>
      </c>
      <c r="F66">
        <f t="shared" si="2"/>
        <v>4414532.4356788462</v>
      </c>
      <c r="G66">
        <f t="shared" si="3"/>
        <v>6458812.7229309184</v>
      </c>
      <c r="L66">
        <f>Input!J67</f>
        <v>91.890629571429599</v>
      </c>
      <c r="M66">
        <f t="shared" si="4"/>
        <v>28.541447428571701</v>
      </c>
      <c r="N66">
        <f t="shared" si="10"/>
        <v>75.180171500811298</v>
      </c>
      <c r="O66">
        <f t="shared" si="6"/>
        <v>279.23940892989231</v>
      </c>
      <c r="P66">
        <f t="shared" si="7"/>
        <v>0.43980923593649102</v>
      </c>
    </row>
    <row r="67" spans="1:16" x14ac:dyDescent="0.25">
      <c r="A67">
        <f>Input!G68</f>
        <v>206</v>
      </c>
      <c r="B67">
        <f t="shared" si="1"/>
        <v>64</v>
      </c>
      <c r="C67" s="4">
        <f>Input!I68</f>
        <v>6679.0194588571439</v>
      </c>
      <c r="D67">
        <f t="shared" si="8"/>
        <v>4216.1969134285719</v>
      </c>
      <c r="E67">
        <f t="shared" ref="E67:E71" si="11">(_Ac/(1+EXP(-1*(B67-_Muc)/_sc)))</f>
        <v>2030.6463816680071</v>
      </c>
      <c r="F67">
        <f t="shared" si="2"/>
        <v>4776631.1268788874</v>
      </c>
      <c r="G67">
        <f t="shared" si="3"/>
        <v>6401815.9303320926</v>
      </c>
      <c r="L67">
        <f>Input!J68</f>
        <v>95.710080857143112</v>
      </c>
      <c r="M67">
        <f t="shared" si="4"/>
        <v>32.360898714285213</v>
      </c>
      <c r="N67">
        <f t="shared" ref="N67:N71" si="12">_Ac*EXP(-1*(B67-_Muc)/_sc)*(1/_sc)*(1/(1+EXP(-1*(B67-_Muc)/_sc))^2)+$L$3</f>
        <v>74.012967529761113</v>
      </c>
      <c r="O67">
        <f t="shared" si="6"/>
        <v>470.76472674125756</v>
      </c>
      <c r="P67">
        <f t="shared" si="7"/>
        <v>3.3503096864523116</v>
      </c>
    </row>
    <row r="68" spans="1:16" x14ac:dyDescent="0.25">
      <c r="A68">
        <f>Input!G69</f>
        <v>207</v>
      </c>
      <c r="B68">
        <f t="shared" ref="B68:B71" si="13">A68-$A$3</f>
        <v>65</v>
      </c>
      <c r="C68" s="4">
        <f>Input!I69</f>
        <v>6777.6911065714294</v>
      </c>
      <c r="D68">
        <f t="shared" ref="D68:D71" si="14">C68-$C$3</f>
        <v>4314.8685611428573</v>
      </c>
      <c r="E68">
        <f t="shared" si="11"/>
        <v>2040.7702220155504</v>
      </c>
      <c r="F68">
        <f t="shared" ref="F68:F71" si="15">(D68-E68)^2</f>
        <v>5171523.2560215741</v>
      </c>
      <c r="G68">
        <f t="shared" ref="G68:G71" si="16">(E68-$H$4)^2</f>
        <v>6350688.1253363676</v>
      </c>
      <c r="L68">
        <f>Input!J69</f>
        <v>98.671647714285427</v>
      </c>
      <c r="M68">
        <f t="shared" ref="M68:M71" si="17">L68-$L$3</f>
        <v>35.322465571427529</v>
      </c>
      <c r="N68">
        <f t="shared" si="12"/>
        <v>72.94983720229115</v>
      </c>
      <c r="O68">
        <f t="shared" ref="O68:O71" si="18">(L68-N68)^2</f>
        <v>661.61153601493936</v>
      </c>
      <c r="P68">
        <f t="shared" ref="P68:P71" si="19">(N68-$Q$4)^2</f>
        <v>8.3724316430635621</v>
      </c>
    </row>
    <row r="69" spans="1:16" x14ac:dyDescent="0.25">
      <c r="A69">
        <f>Input!G70</f>
        <v>208</v>
      </c>
      <c r="B69">
        <f t="shared" si="13"/>
        <v>66</v>
      </c>
      <c r="C69" s="4">
        <f>Input!I70</f>
        <v>6878.749911428572</v>
      </c>
      <c r="D69">
        <f t="shared" si="14"/>
        <v>4415.9273659999999</v>
      </c>
      <c r="E69">
        <f t="shared" si="11"/>
        <v>2049.8800313427964</v>
      </c>
      <c r="F69">
        <f t="shared" si="15"/>
        <v>5598179.9898384567</v>
      </c>
      <c r="G69">
        <f t="shared" si="16"/>
        <v>6304856.6333906846</v>
      </c>
      <c r="L69">
        <f>Input!J70</f>
        <v>101.0588048571426</v>
      </c>
      <c r="M69">
        <f t="shared" si="17"/>
        <v>37.709622714284706</v>
      </c>
      <c r="N69">
        <f t="shared" si="12"/>
        <v>71.983725901871821</v>
      </c>
      <c r="O69">
        <f t="shared" si="18"/>
        <v>845.36021625522994</v>
      </c>
      <c r="P69">
        <f t="shared" si="19"/>
        <v>14.896718630776547</v>
      </c>
    </row>
    <row r="70" spans="1:16" x14ac:dyDescent="0.25">
      <c r="A70">
        <f>Input!G71</f>
        <v>209</v>
      </c>
      <c r="B70">
        <f t="shared" si="13"/>
        <v>67</v>
      </c>
      <c r="C70" s="4">
        <f>Input!I71</f>
        <v>6984.6650891428571</v>
      </c>
      <c r="D70">
        <f t="shared" si="14"/>
        <v>4521.8425437142851</v>
      </c>
      <c r="E70">
        <f t="shared" si="11"/>
        <v>2058.0692982985743</v>
      </c>
      <c r="F70">
        <f t="shared" si="15"/>
        <v>6070178.6048262641</v>
      </c>
      <c r="G70">
        <f t="shared" si="16"/>
        <v>6263798.0610349216</v>
      </c>
      <c r="L70">
        <f>Input!J71</f>
        <v>105.91517771428516</v>
      </c>
      <c r="M70">
        <f t="shared" si="17"/>
        <v>42.565995571427266</v>
      </c>
      <c r="N70">
        <f t="shared" si="12"/>
        <v>71.107585403472839</v>
      </c>
      <c r="O70">
        <f t="shared" si="18"/>
        <v>1211.5684824757213</v>
      </c>
      <c r="P70">
        <f t="shared" si="19"/>
        <v>22.427491408261069</v>
      </c>
    </row>
    <row r="71" spans="1:16" x14ac:dyDescent="0.25">
      <c r="A71">
        <f>Input!G72</f>
        <v>210</v>
      </c>
      <c r="B71">
        <f t="shared" si="13"/>
        <v>68</v>
      </c>
      <c r="C71" s="4">
        <f>Input!I72</f>
        <v>7096.5481595714291</v>
      </c>
      <c r="D71">
        <f t="shared" si="14"/>
        <v>4633.725614142857</v>
      </c>
      <c r="E71">
        <f t="shared" si="11"/>
        <v>2065.4245200099067</v>
      </c>
      <c r="F71">
        <f t="shared" si="15"/>
        <v>6596170.5101245102</v>
      </c>
      <c r="G71">
        <f t="shared" si="16"/>
        <v>6227035.4790261025</v>
      </c>
      <c r="L71">
        <f>Input!J72</f>
        <v>111.88307042857195</v>
      </c>
      <c r="M71">
        <f t="shared" si="17"/>
        <v>48.533888285714056</v>
      </c>
      <c r="N71">
        <f t="shared" si="12"/>
        <v>70.314498948798217</v>
      </c>
      <c r="O71">
        <f t="shared" si="18"/>
        <v>1727.9461348690586</v>
      </c>
      <c r="P71">
        <f t="shared" si="19"/>
        <v>30.568223243433863</v>
      </c>
    </row>
    <row r="72" spans="1:16" x14ac:dyDescent="0.25">
      <c r="A72">
        <f>Input!G73</f>
        <v>211</v>
      </c>
      <c r="B72">
        <f t="shared" ref="B72:B107" si="20">A72-$A$3</f>
        <v>69</v>
      </c>
      <c r="C72" s="4">
        <f>Input!I73</f>
        <v>7216.2193301428561</v>
      </c>
      <c r="D72">
        <f t="shared" ref="D72:D107" si="21">C72-$C$3</f>
        <v>4753.3967847142849</v>
      </c>
      <c r="E72">
        <f t="shared" ref="E72:E107" si="22">(_Ac/(1+EXP(-1*(B72-_Muc)/_sc)))</f>
        <v>2072.0253827460301</v>
      </c>
      <c r="F72">
        <f t="shared" ref="F72:F107" si="23">(D72-E72)^2</f>
        <v>7189752.5952932043</v>
      </c>
      <c r="G72">
        <f t="shared" ref="G72:G107" si="24">(E72-$H$4)^2</f>
        <v>6194135.426794677</v>
      </c>
      <c r="L72">
        <f>Input!J73</f>
        <v>119.67117057142696</v>
      </c>
      <c r="M72">
        <f t="shared" ref="M72:M107" si="25">L72-$L$3</f>
        <v>56.321988428569057</v>
      </c>
      <c r="N72">
        <f t="shared" ref="N72:N107" si="26">_Ac*EXP(-1*(B72-_Muc)/_sc)*(1/_sc)*(1/(1+EXP(-1*(B72-_Muc)/_sc))^2)+$L$3</f>
        <v>69.597774827935893</v>
      </c>
      <c r="O72">
        <f t="shared" ref="O72:O107" si="27">(L72-N72)^2</f>
        <v>2507.3449612842687</v>
      </c>
      <c r="P72">
        <f t="shared" ref="P72:P107" si="28">(N72-$Q$4)^2</f>
        <v>39.007242324840746</v>
      </c>
    </row>
    <row r="73" spans="1:16" x14ac:dyDescent="0.25">
      <c r="A73">
        <f>Input!G74</f>
        <v>212</v>
      </c>
      <c r="B73">
        <f t="shared" si="20"/>
        <v>70</v>
      </c>
      <c r="C73" s="4">
        <f>Input!I74</f>
        <v>7342.1791678571417</v>
      </c>
      <c r="D73">
        <f t="shared" si="21"/>
        <v>4879.3566224285696</v>
      </c>
      <c r="E73">
        <f t="shared" si="22"/>
        <v>2077.9450225582646</v>
      </c>
      <c r="F73">
        <f t="shared" si="23"/>
        <v>7847906.9518879019</v>
      </c>
      <c r="G73">
        <f t="shared" si="24"/>
        <v>6164704.8460471071</v>
      </c>
      <c r="L73">
        <f>Input!J74</f>
        <v>125.95983771428564</v>
      </c>
      <c r="M73">
        <f t="shared" si="25"/>
        <v>62.610655571427742</v>
      </c>
      <c r="N73">
        <f t="shared" si="26"/>
        <v>68.951013568015298</v>
      </c>
      <c r="O73">
        <f t="shared" si="27"/>
        <v>3250.0060305403763</v>
      </c>
      <c r="P73">
        <f t="shared" si="28"/>
        <v>47.504338013750079</v>
      </c>
    </row>
    <row r="74" spans="1:16" x14ac:dyDescent="0.25">
      <c r="A74">
        <f>Input!G75</f>
        <v>213</v>
      </c>
      <c r="B74">
        <f t="shared" si="20"/>
        <v>71</v>
      </c>
      <c r="C74" s="4">
        <f>Input!I75</f>
        <v>7478.9781908571413</v>
      </c>
      <c r="D74">
        <f t="shared" si="21"/>
        <v>5016.1556454285692</v>
      </c>
      <c r="E74">
        <f t="shared" si="22"/>
        <v>2083.2503418819165</v>
      </c>
      <c r="F74">
        <f t="shared" si="23"/>
        <v>8601933.5195720829</v>
      </c>
      <c r="G74">
        <f t="shared" si="24"/>
        <v>6138388.0248651747</v>
      </c>
      <c r="L74">
        <f>Input!J75</f>
        <v>136.79902299999958</v>
      </c>
      <c r="M74">
        <f t="shared" si="25"/>
        <v>73.44984085714168</v>
      </c>
      <c r="N74">
        <f t="shared" si="26"/>
        <v>68.368153407799426</v>
      </c>
      <c r="O74">
        <f t="shared" si="27"/>
        <v>4682.7839131447035</v>
      </c>
      <c r="P74">
        <f t="shared" si="28"/>
        <v>55.878603702674759</v>
      </c>
    </row>
    <row r="75" spans="1:16" x14ac:dyDescent="0.25">
      <c r="A75">
        <f>Input!G76</f>
        <v>214</v>
      </c>
      <c r="B75">
        <f t="shared" si="20"/>
        <v>72</v>
      </c>
      <c r="C75" s="4">
        <f>Input!I76</f>
        <v>7623.5727738571431</v>
      </c>
      <c r="D75">
        <f t="shared" si="21"/>
        <v>5160.7502284285711</v>
      </c>
      <c r="E75">
        <f t="shared" si="22"/>
        <v>2088.002362516148</v>
      </c>
      <c r="F75">
        <f t="shared" si="23"/>
        <v>9441779.44746935</v>
      </c>
      <c r="G75">
        <f t="shared" si="24"/>
        <v>6114863.612062796</v>
      </c>
      <c r="L75">
        <f>Input!J76</f>
        <v>144.59458300000188</v>
      </c>
      <c r="M75">
        <f t="shared" si="25"/>
        <v>81.245400857143977</v>
      </c>
      <c r="N75">
        <f t="shared" si="26"/>
        <v>67.843498229724617</v>
      </c>
      <c r="O75">
        <f t="shared" si="27"/>
        <v>5890.7290134142859</v>
      </c>
      <c r="P75">
        <f t="shared" si="28"/>
        <v>63.997670737122348</v>
      </c>
    </row>
    <row r="76" spans="1:16" x14ac:dyDescent="0.25">
      <c r="A76">
        <f>Input!G77</f>
        <v>215</v>
      </c>
      <c r="B76">
        <f t="shared" si="20"/>
        <v>73</v>
      </c>
      <c r="C76" s="4">
        <f>Input!I77</f>
        <v>7771.7331727142864</v>
      </c>
      <c r="D76">
        <f t="shared" si="21"/>
        <v>5308.9106272857152</v>
      </c>
      <c r="E76">
        <f t="shared" si="22"/>
        <v>2092.2565993011576</v>
      </c>
      <c r="F76">
        <f t="shared" si="23"/>
        <v>10346863.135749279</v>
      </c>
      <c r="G76">
        <f t="shared" si="24"/>
        <v>6093841.7442115108</v>
      </c>
      <c r="L76">
        <f>Input!J77</f>
        <v>148.16039885714326</v>
      </c>
      <c r="M76">
        <f t="shared" si="25"/>
        <v>84.811216714285365</v>
      </c>
      <c r="N76">
        <f t="shared" si="26"/>
        <v>67.371731583292302</v>
      </c>
      <c r="O76">
        <f t="shared" si="27"/>
        <v>6526.808759884997</v>
      </c>
      <c r="P76">
        <f t="shared" si="28"/>
        <v>71.768363488908506</v>
      </c>
    </row>
    <row r="77" spans="1:16" x14ac:dyDescent="0.25">
      <c r="A77">
        <f>Input!G78</f>
        <v>216</v>
      </c>
      <c r="B77">
        <f t="shared" si="20"/>
        <v>74</v>
      </c>
      <c r="C77" s="4">
        <f>Input!I78</f>
        <v>7927.263919142858</v>
      </c>
      <c r="D77">
        <f t="shared" si="21"/>
        <v>5464.4413737142859</v>
      </c>
      <c r="E77">
        <f t="shared" si="22"/>
        <v>2096.0634421791306</v>
      </c>
      <c r="F77">
        <f t="shared" si="23"/>
        <v>11345969.889653051</v>
      </c>
      <c r="G77">
        <f t="shared" si="24"/>
        <v>6075061.3140044296</v>
      </c>
      <c r="L77">
        <f>Input!J78</f>
        <v>155.53074642857155</v>
      </c>
      <c r="M77">
        <f t="shared" si="25"/>
        <v>92.181564285713648</v>
      </c>
      <c r="N77">
        <f t="shared" si="26"/>
        <v>66.947919903805953</v>
      </c>
      <c r="O77">
        <f t="shared" si="27"/>
        <v>7846.9171551167146</v>
      </c>
      <c r="P77">
        <f t="shared" si="28"/>
        <v>79.128723732635095</v>
      </c>
    </row>
    <row r="78" spans="1:16" x14ac:dyDescent="0.25">
      <c r="A78">
        <f>Input!G79</f>
        <v>217</v>
      </c>
      <c r="B78">
        <f t="shared" si="20"/>
        <v>75</v>
      </c>
      <c r="C78" s="4">
        <f>Input!I79</f>
        <v>8090.6872040000007</v>
      </c>
      <c r="D78">
        <f t="shared" si="21"/>
        <v>5627.8646585714287</v>
      </c>
      <c r="E78">
        <f t="shared" si="22"/>
        <v>2099.4685371770152</v>
      </c>
      <c r="F78">
        <f t="shared" si="23"/>
        <v>12449579.189471141</v>
      </c>
      <c r="G78">
        <f t="shared" si="24"/>
        <v>6058287.3979031714</v>
      </c>
      <c r="L78">
        <f>Input!J79</f>
        <v>163.42328485714279</v>
      </c>
      <c r="M78">
        <f t="shared" si="25"/>
        <v>100.07410271428489</v>
      </c>
      <c r="N78">
        <f t="shared" si="26"/>
        <v>66.567507532377078</v>
      </c>
      <c r="O78">
        <f t="shared" si="27"/>
        <v>9381.0416011845991</v>
      </c>
      <c r="P78">
        <f t="shared" si="28"/>
        <v>86.041302636299605</v>
      </c>
    </row>
    <row r="79" spans="1:16" x14ac:dyDescent="0.25">
      <c r="A79">
        <f>Input!G80</f>
        <v>218</v>
      </c>
      <c r="B79">
        <f t="shared" si="20"/>
        <v>76</v>
      </c>
      <c r="C79" s="4">
        <f>Input!I80</f>
        <v>8260.697550428571</v>
      </c>
      <c r="D79">
        <f t="shared" si="21"/>
        <v>5797.8750049999999</v>
      </c>
      <c r="E79">
        <f t="shared" si="22"/>
        <v>2102.5131592247485</v>
      </c>
      <c r="F79">
        <f t="shared" si="23"/>
        <v>13655699.171211472</v>
      </c>
      <c r="G79">
        <f t="shared" si="24"/>
        <v>6043308.8527707336</v>
      </c>
      <c r="L79">
        <f>Input!J80</f>
        <v>170.0103464285703</v>
      </c>
      <c r="M79">
        <f t="shared" si="25"/>
        <v>106.6611642857124</v>
      </c>
      <c r="N79">
        <f t="shared" si="26"/>
        <v>66.226305690744539</v>
      </c>
      <c r="O79">
        <f t="shared" si="27"/>
        <v>10771.127111870677</v>
      </c>
      <c r="P79">
        <f t="shared" si="28"/>
        <v>92.487592206333758</v>
      </c>
    </row>
    <row r="80" spans="1:16" x14ac:dyDescent="0.25">
      <c r="A80">
        <f>Input!G81</f>
        <v>219</v>
      </c>
      <c r="B80">
        <f t="shared" si="20"/>
        <v>77</v>
      </c>
      <c r="C80" s="4">
        <f>Input!I81</f>
        <v>8436.9741842857147</v>
      </c>
      <c r="D80">
        <f t="shared" si="21"/>
        <v>5974.1516388571436</v>
      </c>
      <c r="E80">
        <f t="shared" si="22"/>
        <v>2105.2345716715145</v>
      </c>
      <c r="F80">
        <f t="shared" si="23"/>
        <v>14968519.27276025</v>
      </c>
      <c r="G80">
        <f t="shared" si="24"/>
        <v>6029936.08496999</v>
      </c>
      <c r="L80">
        <f>Input!J81</f>
        <v>176.27663385714368</v>
      </c>
      <c r="M80">
        <f t="shared" si="25"/>
        <v>112.92745171428578</v>
      </c>
      <c r="N80">
        <f t="shared" si="26"/>
        <v>65.92047716422222</v>
      </c>
      <c r="O80">
        <f t="shared" si="27"/>
        <v>12178.481320032633</v>
      </c>
      <c r="P80">
        <f t="shared" si="28"/>
        <v>98.463457895734592</v>
      </c>
    </row>
    <row r="81" spans="1:16" x14ac:dyDescent="0.25">
      <c r="A81">
        <f>Input!G82</f>
        <v>220</v>
      </c>
      <c r="B81">
        <f t="shared" si="20"/>
        <v>78</v>
      </c>
      <c r="C81" s="4">
        <f>Input!I82</f>
        <v>8616.4958598571429</v>
      </c>
      <c r="D81">
        <f t="shared" si="21"/>
        <v>6153.6733144285718</v>
      </c>
      <c r="E81">
        <f t="shared" si="22"/>
        <v>2107.6663689381558</v>
      </c>
      <c r="F81">
        <f t="shared" si="23"/>
        <v>16370172.202956686</v>
      </c>
      <c r="G81">
        <f t="shared" si="24"/>
        <v>6017998.9908051593</v>
      </c>
      <c r="L81">
        <f>Input!J82</f>
        <v>179.5216755714282</v>
      </c>
      <c r="M81">
        <f t="shared" si="25"/>
        <v>116.17249342857031</v>
      </c>
      <c r="N81">
        <f t="shared" si="26"/>
        <v>65.646518099394868</v>
      </c>
      <c r="O81">
        <f t="shared" si="27"/>
        <v>12967.551489280389</v>
      </c>
      <c r="P81">
        <f t="shared" si="28"/>
        <v>103.97543484160924</v>
      </c>
    </row>
    <row r="82" spans="1:16" x14ac:dyDescent="0.25">
      <c r="A82">
        <f>Input!G83</f>
        <v>221</v>
      </c>
      <c r="B82">
        <f t="shared" si="20"/>
        <v>79</v>
      </c>
      <c r="C82" s="4">
        <f>Input!I83</f>
        <v>8803.7757961428579</v>
      </c>
      <c r="D82">
        <f t="shared" si="21"/>
        <v>6340.9532507142867</v>
      </c>
      <c r="E82">
        <f t="shared" si="22"/>
        <v>2109.8387999988086</v>
      </c>
      <c r="F82">
        <f t="shared" si="23"/>
        <v>17902329.495053347</v>
      </c>
      <c r="G82">
        <f t="shared" si="24"/>
        <v>6007345.0638679396</v>
      </c>
      <c r="L82">
        <f>Input!J83</f>
        <v>187.27993628571494</v>
      </c>
      <c r="M82">
        <f t="shared" si="25"/>
        <v>123.93075414285704</v>
      </c>
      <c r="N82">
        <f t="shared" si="26"/>
        <v>65.401238028109532</v>
      </c>
      <c r="O82">
        <f t="shared" si="27"/>
        <v>14854.417088968426</v>
      </c>
      <c r="P82">
        <f t="shared" si="28"/>
        <v>109.03775776563347</v>
      </c>
    </row>
    <row r="83" spans="1:16" x14ac:dyDescent="0.25">
      <c r="A83">
        <f>Input!G84</f>
        <v>222</v>
      </c>
      <c r="B83">
        <f t="shared" si="20"/>
        <v>80</v>
      </c>
      <c r="C83" s="4">
        <f>Input!I84</f>
        <v>8994.0172992857151</v>
      </c>
      <c r="D83">
        <f t="shared" si="21"/>
        <v>6531.194753857144</v>
      </c>
      <c r="E83">
        <f t="shared" si="22"/>
        <v>2111.7790713688973</v>
      </c>
      <c r="F83">
        <f t="shared" si="23"/>
        <v>19531234.974623054</v>
      </c>
      <c r="G83">
        <f t="shared" si="24"/>
        <v>5997837.6625452638</v>
      </c>
      <c r="L83">
        <f>Input!J84</f>
        <v>190.24150314285725</v>
      </c>
      <c r="M83">
        <f t="shared" si="25"/>
        <v>126.89232099999936</v>
      </c>
      <c r="N83">
        <f t="shared" si="26"/>
        <v>65.181738981976224</v>
      </c>
      <c r="O83">
        <f t="shared" si="27"/>
        <v>15639.944611975183</v>
      </c>
      <c r="P83">
        <f t="shared" si="28"/>
        <v>113.67000599489354</v>
      </c>
    </row>
    <row r="84" spans="1:16" x14ac:dyDescent="0.25">
      <c r="A84">
        <f>Input!G85</f>
        <v>223</v>
      </c>
      <c r="B84">
        <f t="shared" si="20"/>
        <v>81</v>
      </c>
      <c r="C84" s="4">
        <f>Input!I85</f>
        <v>9186.4296234285721</v>
      </c>
      <c r="D84">
        <f t="shared" si="21"/>
        <v>6723.6070780000009</v>
      </c>
      <c r="E84">
        <f t="shared" si="22"/>
        <v>2113.5116290352503</v>
      </c>
      <c r="F84">
        <f t="shared" si="23"/>
        <v>21252980.048565503</v>
      </c>
      <c r="G84">
        <f t="shared" si="24"/>
        <v>5989354.4294250486</v>
      </c>
      <c r="L84">
        <f>Input!J85</f>
        <v>192.41232414285696</v>
      </c>
      <c r="M84">
        <f t="shared" si="25"/>
        <v>129.06314199999906</v>
      </c>
      <c r="N84">
        <f t="shared" si="26"/>
        <v>64.985394357079784</v>
      </c>
      <c r="O84">
        <f t="shared" si="27"/>
        <v>16237.622434629386</v>
      </c>
      <c r="P84">
        <f t="shared" si="28"/>
        <v>117.89525827928898</v>
      </c>
    </row>
    <row r="85" spans="1:16" x14ac:dyDescent="0.25">
      <c r="A85">
        <f>Input!G86</f>
        <v>224</v>
      </c>
      <c r="B85">
        <f t="shared" si="20"/>
        <v>82</v>
      </c>
      <c r="C85" s="4">
        <f>Input!I86</f>
        <v>9385.0485559999997</v>
      </c>
      <c r="D85">
        <f t="shared" si="21"/>
        <v>6922.2260105714286</v>
      </c>
      <c r="E85">
        <f t="shared" si="22"/>
        <v>2115.0584193373998</v>
      </c>
      <c r="F85">
        <f t="shared" si="23"/>
        <v>23108860.250210773</v>
      </c>
      <c r="G85">
        <f t="shared" si="24"/>
        <v>5981785.8534173789</v>
      </c>
      <c r="L85">
        <f>Input!J86</f>
        <v>198.61893257142765</v>
      </c>
      <c r="M85">
        <f t="shared" si="25"/>
        <v>135.26975042856975</v>
      </c>
      <c r="N85">
        <f t="shared" si="26"/>
        <v>64.8098280216186</v>
      </c>
      <c r="O85">
        <f t="shared" si="27"/>
        <v>17904.876460421725</v>
      </c>
      <c r="P85">
        <f t="shared" si="28"/>
        <v>121.73866571340696</v>
      </c>
    </row>
    <row r="86" spans="1:16" x14ac:dyDescent="0.25">
      <c r="A86">
        <f>Input!G87</f>
        <v>225</v>
      </c>
      <c r="B86">
        <f t="shared" si="20"/>
        <v>83</v>
      </c>
      <c r="C86" s="4">
        <f>Input!I87</f>
        <v>9590.2993095714282</v>
      </c>
      <c r="D86">
        <f t="shared" si="21"/>
        <v>7127.4767641428571</v>
      </c>
      <c r="E86">
        <f t="shared" si="22"/>
        <v>2116.4391292320051</v>
      </c>
      <c r="F86">
        <f t="shared" si="23"/>
        <v>25110498.178492945</v>
      </c>
      <c r="G86">
        <f t="shared" si="24"/>
        <v>5975033.9649442723</v>
      </c>
      <c r="L86">
        <f>Input!J87</f>
        <v>205.2507535714285</v>
      </c>
      <c r="M86">
        <f t="shared" si="25"/>
        <v>141.90157142857061</v>
      </c>
      <c r="N86">
        <f t="shared" si="26"/>
        <v>64.652894024472502</v>
      </c>
      <c r="O86">
        <f t="shared" si="27"/>
        <v>19767.758109185565</v>
      </c>
      <c r="P86">
        <f t="shared" si="28"/>
        <v>125.22636423778452</v>
      </c>
    </row>
    <row r="87" spans="1:16" x14ac:dyDescent="0.25">
      <c r="A87">
        <f>Input!G88</f>
        <v>226</v>
      </c>
      <c r="B87">
        <f t="shared" si="20"/>
        <v>84</v>
      </c>
      <c r="C87" s="4">
        <f>Input!I88</f>
        <v>9803.0248488571415</v>
      </c>
      <c r="D87">
        <f t="shared" si="21"/>
        <v>7340.2023034285703</v>
      </c>
      <c r="E87">
        <f t="shared" si="22"/>
        <v>2117.6714066745749</v>
      </c>
      <c r="F87">
        <f t="shared" si="23"/>
        <v>27274828.967550088</v>
      </c>
      <c r="G87">
        <f t="shared" si="24"/>
        <v>5969011.1544249514</v>
      </c>
      <c r="L87">
        <f>Input!J88</f>
        <v>212.72553928571324</v>
      </c>
      <c r="M87">
        <f t="shared" si="25"/>
        <v>149.37635714285534</v>
      </c>
      <c r="N87">
        <f t="shared" si="26"/>
        <v>64.512657155316063</v>
      </c>
      <c r="O87">
        <f t="shared" si="27"/>
        <v>21967.05842939901</v>
      </c>
      <c r="P87">
        <f t="shared" si="28"/>
        <v>128.384660381244</v>
      </c>
    </row>
    <row r="88" spans="1:16" x14ac:dyDescent="0.25">
      <c r="A88">
        <f>Input!G89</f>
        <v>227</v>
      </c>
      <c r="B88">
        <f t="shared" si="20"/>
        <v>85</v>
      </c>
      <c r="C88" s="4">
        <f>Input!I89</f>
        <v>10021.785419714286</v>
      </c>
      <c r="D88">
        <f t="shared" si="21"/>
        <v>7558.9628742857149</v>
      </c>
      <c r="E88">
        <f t="shared" si="22"/>
        <v>2118.7710620592648</v>
      </c>
      <c r="F88">
        <f t="shared" si="23"/>
        <v>29595686.953815714</v>
      </c>
      <c r="G88">
        <f t="shared" si="24"/>
        <v>5963639.1044035098</v>
      </c>
      <c r="L88">
        <f>Input!J89</f>
        <v>218.76057085714456</v>
      </c>
      <c r="M88">
        <f t="shared" si="25"/>
        <v>155.41138871428666</v>
      </c>
      <c r="N88">
        <f t="shared" si="26"/>
        <v>64.387374522338632</v>
      </c>
      <c r="O88">
        <f t="shared" si="27"/>
        <v>23831.083746624539</v>
      </c>
      <c r="P88">
        <f t="shared" si="28"/>
        <v>131.23943484931604</v>
      </c>
    </row>
    <row r="89" spans="1:16" x14ac:dyDescent="0.25">
      <c r="A89">
        <f>Input!G90</f>
        <v>228</v>
      </c>
      <c r="B89">
        <f t="shared" si="20"/>
        <v>86</v>
      </c>
      <c r="C89" s="4">
        <f>Input!I90</f>
        <v>10240.061099285715</v>
      </c>
      <c r="D89">
        <f t="shared" si="21"/>
        <v>7777.2385538571434</v>
      </c>
      <c r="E89">
        <f t="shared" si="22"/>
        <v>2119.7522517893162</v>
      </c>
      <c r="F89">
        <f t="shared" si="23"/>
        <v>32007151.258085102</v>
      </c>
      <c r="G89">
        <f t="shared" si="24"/>
        <v>5958847.8259602115</v>
      </c>
      <c r="L89">
        <f>Input!J90</f>
        <v>218.27567957142855</v>
      </c>
      <c r="M89">
        <f t="shared" si="25"/>
        <v>154.92649742857066</v>
      </c>
      <c r="N89">
        <f t="shared" si="26"/>
        <v>64.275478247930081</v>
      </c>
      <c r="O89">
        <f t="shared" si="27"/>
        <v>23716.062007678058</v>
      </c>
      <c r="P89">
        <f t="shared" si="28"/>
        <v>133.81571816980627</v>
      </c>
    </row>
    <row r="90" spans="1:16" x14ac:dyDescent="0.25">
      <c r="A90">
        <f>Input!G91</f>
        <v>229</v>
      </c>
      <c r="B90">
        <f t="shared" si="20"/>
        <v>87</v>
      </c>
      <c r="C90" s="4">
        <f>Input!I91</f>
        <v>10461.156608142859</v>
      </c>
      <c r="D90">
        <f t="shared" si="21"/>
        <v>7998.3340627142879</v>
      </c>
      <c r="E90">
        <f t="shared" si="22"/>
        <v>2120.6276451247777</v>
      </c>
      <c r="F90">
        <f t="shared" si="23"/>
        <v>34547432.731372915</v>
      </c>
      <c r="G90">
        <f t="shared" si="24"/>
        <v>5954574.7904605912</v>
      </c>
      <c r="L90">
        <f>Input!J91</f>
        <v>221.09550885714452</v>
      </c>
      <c r="M90">
        <f t="shared" si="25"/>
        <v>157.74632671428662</v>
      </c>
      <c r="N90">
        <f t="shared" si="26"/>
        <v>64.175559332388559</v>
      </c>
      <c r="O90">
        <f t="shared" si="27"/>
        <v>24623.870558851959</v>
      </c>
      <c r="P90">
        <f t="shared" si="28"/>
        <v>136.13740089013413</v>
      </c>
    </row>
    <row r="91" spans="1:16" x14ac:dyDescent="0.25">
      <c r="A91">
        <f>Input!G92</f>
        <v>230</v>
      </c>
      <c r="B91">
        <f t="shared" si="20"/>
        <v>88</v>
      </c>
      <c r="C91" s="4">
        <f>Input!I92</f>
        <v>10692.128979714285</v>
      </c>
      <c r="D91">
        <f t="shared" si="21"/>
        <v>8229.3064342857142</v>
      </c>
      <c r="E91">
        <f t="shared" si="22"/>
        <v>2121.4085754843181</v>
      </c>
      <c r="F91">
        <f t="shared" si="23"/>
        <v>37306416.253550678</v>
      </c>
      <c r="G91">
        <f t="shared" si="24"/>
        <v>5950764.1481860029</v>
      </c>
      <c r="L91">
        <f>Input!J92</f>
        <v>230.97237157142627</v>
      </c>
      <c r="M91">
        <f t="shared" si="25"/>
        <v>167.62318942856837</v>
      </c>
      <c r="N91">
        <f t="shared" si="26"/>
        <v>64.086352697857748</v>
      </c>
      <c r="O91">
        <f t="shared" si="27"/>
        <v>27850.943295469064</v>
      </c>
      <c r="P91">
        <f t="shared" si="28"/>
        <v>138.22704786221431</v>
      </c>
    </row>
    <row r="92" spans="1:16" x14ac:dyDescent="0.25">
      <c r="A92">
        <f>Input!G93</f>
        <v>231</v>
      </c>
      <c r="B92">
        <f t="shared" si="20"/>
        <v>89</v>
      </c>
      <c r="C92" s="4">
        <f>Input!I93</f>
        <v>10926.793985</v>
      </c>
      <c r="D92">
        <f t="shared" si="21"/>
        <v>8463.9714395714291</v>
      </c>
      <c r="E92">
        <f t="shared" si="22"/>
        <v>2122.1051773755089</v>
      </c>
      <c r="F92">
        <f t="shared" si="23"/>
        <v>40219267.687578849</v>
      </c>
      <c r="G92">
        <f t="shared" si="24"/>
        <v>5947366.0259222658</v>
      </c>
      <c r="L92">
        <f>Input!J93</f>
        <v>234.66500528571487</v>
      </c>
      <c r="M92">
        <f t="shared" si="25"/>
        <v>171.31582314285697</v>
      </c>
      <c r="N92">
        <f t="shared" si="26"/>
        <v>64.006723396825265</v>
      </c>
      <c r="O92">
        <f t="shared" si="27"/>
        <v>29124.249177267706</v>
      </c>
      <c r="P92">
        <f t="shared" si="28"/>
        <v>140.1057920645689</v>
      </c>
    </row>
    <row r="93" spans="1:16" x14ac:dyDescent="0.25">
      <c r="A93">
        <f>Input!G94</f>
        <v>232</v>
      </c>
      <c r="B93">
        <f t="shared" si="20"/>
        <v>90</v>
      </c>
      <c r="C93" s="4">
        <f>Input!I94</f>
        <v>11173.238118571429</v>
      </c>
      <c r="D93">
        <f t="shared" si="21"/>
        <v>8710.4155731428582</v>
      </c>
      <c r="E93">
        <f t="shared" si="22"/>
        <v>2122.7265101016924</v>
      </c>
      <c r="F93">
        <f t="shared" si="23"/>
        <v>43397647.191312186</v>
      </c>
      <c r="G93">
        <f t="shared" si="24"/>
        <v>5944335.8961362019</v>
      </c>
      <c r="L93">
        <f>Input!J94</f>
        <v>246.44413357142912</v>
      </c>
      <c r="M93">
        <f t="shared" si="25"/>
        <v>183.09495142857122</v>
      </c>
      <c r="N93">
        <f t="shared" si="26"/>
        <v>63.935653949547159</v>
      </c>
      <c r="O93">
        <f t="shared" si="27"/>
        <v>33309.345133890907</v>
      </c>
      <c r="P93">
        <f t="shared" si="28"/>
        <v>141.79328832814798</v>
      </c>
    </row>
    <row r="94" spans="1:16" x14ac:dyDescent="0.25">
      <c r="A94">
        <f>Input!G95</f>
        <v>233</v>
      </c>
      <c r="B94">
        <f t="shared" si="20"/>
        <v>91</v>
      </c>
      <c r="C94" s="4">
        <f>Input!I95</f>
        <v>11431.006328857144</v>
      </c>
      <c r="D94">
        <f t="shared" si="21"/>
        <v>8968.1837834285725</v>
      </c>
      <c r="E94">
        <f t="shared" si="22"/>
        <v>2123.28066935059</v>
      </c>
      <c r="F94">
        <f t="shared" si="23"/>
        <v>46852698.641114466</v>
      </c>
      <c r="G94">
        <f t="shared" si="24"/>
        <v>5941634.0109249987</v>
      </c>
      <c r="L94">
        <f>Input!J95</f>
        <v>257.7682102857143</v>
      </c>
      <c r="M94">
        <f t="shared" si="25"/>
        <v>194.4190281428564</v>
      </c>
      <c r="N94">
        <f t="shared" si="26"/>
        <v>63.872232761005044</v>
      </c>
      <c r="O94">
        <f t="shared" si="27"/>
        <v>37595.650100262559</v>
      </c>
      <c r="P94">
        <f t="shared" si="28"/>
        <v>143.3077113840051</v>
      </c>
    </row>
    <row r="95" spans="1:16" x14ac:dyDescent="0.25">
      <c r="A95">
        <f>Input!G96</f>
        <v>234</v>
      </c>
      <c r="B95">
        <f t="shared" si="20"/>
        <v>92</v>
      </c>
      <c r="C95" s="4">
        <f>Input!I96</f>
        <v>11696.174726285715</v>
      </c>
      <c r="D95">
        <f t="shared" si="21"/>
        <v>9233.352180857144</v>
      </c>
      <c r="E95">
        <f t="shared" si="22"/>
        <v>2123.7748877156037</v>
      </c>
      <c r="F95">
        <f t="shared" si="23"/>
        <v>50546089.287153795</v>
      </c>
      <c r="G95">
        <f t="shared" si="24"/>
        <v>5939224.8944678409</v>
      </c>
      <c r="L95">
        <f>Input!J96</f>
        <v>265.16839742857155</v>
      </c>
      <c r="M95">
        <f t="shared" si="25"/>
        <v>201.81921528571365</v>
      </c>
      <c r="N95">
        <f t="shared" si="26"/>
        <v>63.815643559064988</v>
      </c>
      <c r="O95">
        <f t="shared" si="27"/>
        <v>40542.931490834089</v>
      </c>
      <c r="P95">
        <f t="shared" si="28"/>
        <v>144.66578596341526</v>
      </c>
    </row>
    <row r="96" spans="1:16" x14ac:dyDescent="0.25">
      <c r="A96">
        <f>Input!G97</f>
        <v>235</v>
      </c>
      <c r="B96">
        <f t="shared" si="20"/>
        <v>93</v>
      </c>
      <c r="C96" s="4">
        <f>Input!I97</f>
        <v>11972.301666714286</v>
      </c>
      <c r="D96">
        <f t="shared" si="21"/>
        <v>9509.4791212857144</v>
      </c>
      <c r="E96">
        <f t="shared" si="22"/>
        <v>2124.2156251395199</v>
      </c>
      <c r="F96">
        <f t="shared" si="23"/>
        <v>54542116.907509513</v>
      </c>
      <c r="G96">
        <f t="shared" si="24"/>
        <v>5937076.8882345064</v>
      </c>
      <c r="L96">
        <f>Input!J97</f>
        <v>276.12694042857038</v>
      </c>
      <c r="M96">
        <f t="shared" si="25"/>
        <v>212.77775828571248</v>
      </c>
      <c r="N96">
        <f t="shared" si="26"/>
        <v>63.765155790266789</v>
      </c>
      <c r="O96">
        <f t="shared" si="27"/>
        <v>45097.527574765234</v>
      </c>
      <c r="P96">
        <f t="shared" si="28"/>
        <v>145.88283936967022</v>
      </c>
    </row>
    <row r="97" spans="1:16" x14ac:dyDescent="0.25">
      <c r="A97">
        <f>Input!G98</f>
        <v>236</v>
      </c>
      <c r="B97">
        <f t="shared" si="20"/>
        <v>94</v>
      </c>
      <c r="C97" s="4">
        <f>Input!I98</f>
        <v>12257.358066857143</v>
      </c>
      <c r="D97">
        <f t="shared" si="21"/>
        <v>9794.5355214285719</v>
      </c>
      <c r="E97">
        <f t="shared" si="22"/>
        <v>2124.6086502053604</v>
      </c>
      <c r="F97">
        <f t="shared" si="23"/>
        <v>58827778.209911883</v>
      </c>
      <c r="G97">
        <f t="shared" si="24"/>
        <v>5935161.7437052978</v>
      </c>
      <c r="L97">
        <f>Input!J98</f>
        <v>285.05640014285746</v>
      </c>
      <c r="M97">
        <f t="shared" si="25"/>
        <v>221.70721799999956</v>
      </c>
      <c r="N97">
        <f t="shared" si="26"/>
        <v>63.720115907228319</v>
      </c>
      <c r="O97">
        <f t="shared" si="27"/>
        <v>48989.750719235213</v>
      </c>
      <c r="P97">
        <f t="shared" si="28"/>
        <v>146.97286910844264</v>
      </c>
    </row>
    <row r="98" spans="1:16" x14ac:dyDescent="0.25">
      <c r="A98">
        <f>Input!G99</f>
        <v>237</v>
      </c>
      <c r="B98">
        <f t="shared" si="20"/>
        <v>95</v>
      </c>
      <c r="C98" s="4">
        <f>Input!I99</f>
        <v>12564.861203857145</v>
      </c>
      <c r="D98">
        <f t="shared" si="21"/>
        <v>10102.038658428573</v>
      </c>
      <c r="E98">
        <f t="shared" si="22"/>
        <v>2124.9591131327538</v>
      </c>
      <c r="F98">
        <f t="shared" si="23"/>
        <v>63633798.071976952</v>
      </c>
      <c r="G98">
        <f t="shared" si="24"/>
        <v>5933454.2578275595</v>
      </c>
      <c r="L98">
        <f>Input!J99</f>
        <v>307.50313700000152</v>
      </c>
      <c r="M98">
        <f t="shared" si="25"/>
        <v>244.15395485714362</v>
      </c>
      <c r="N98">
        <f t="shared" si="26"/>
        <v>63.679939481283057</v>
      </c>
      <c r="O98">
        <f t="shared" si="27"/>
        <v>59449.751648252</v>
      </c>
      <c r="P98">
        <f t="shared" si="28"/>
        <v>147.94861990002747</v>
      </c>
    </row>
    <row r="99" spans="1:16" x14ac:dyDescent="0.25">
      <c r="A99">
        <f>Input!G100</f>
        <v>238</v>
      </c>
      <c r="B99">
        <f t="shared" si="20"/>
        <v>96</v>
      </c>
      <c r="C99" s="4">
        <f>Input!I100</f>
        <v>12897.041577571426</v>
      </c>
      <c r="D99">
        <f t="shared" si="21"/>
        <v>10434.219032142855</v>
      </c>
      <c r="E99">
        <f t="shared" si="22"/>
        <v>2125.2716112723006</v>
      </c>
      <c r="F99">
        <f t="shared" si="23"/>
        <v>69038607.242791429</v>
      </c>
      <c r="G99">
        <f t="shared" si="24"/>
        <v>5931931.9468738092</v>
      </c>
      <c r="L99">
        <f>Input!J100</f>
        <v>332.18037371428181</v>
      </c>
      <c r="M99">
        <f t="shared" si="25"/>
        <v>268.83119157142391</v>
      </c>
      <c r="N99">
        <f t="shared" si="26"/>
        <v>63.644104075113383</v>
      </c>
      <c r="O99">
        <f t="shared" si="27"/>
        <v>72111.728111720178</v>
      </c>
      <c r="P99">
        <f t="shared" si="28"/>
        <v>148.82166577894591</v>
      </c>
    </row>
    <row r="100" spans="1:16" x14ac:dyDescent="0.25">
      <c r="A100">
        <f>Input!G101</f>
        <v>239</v>
      </c>
      <c r="B100">
        <f t="shared" si="20"/>
        <v>97</v>
      </c>
      <c r="C100" s="4">
        <f>Input!I101</f>
        <v>13253.339698142858</v>
      </c>
      <c r="D100">
        <f t="shared" si="21"/>
        <v>10790.517152714287</v>
      </c>
      <c r="E100">
        <f t="shared" si="22"/>
        <v>2125.550247826196</v>
      </c>
      <c r="F100">
        <f t="shared" si="23"/>
        <v>75081651.462805882</v>
      </c>
      <c r="G100">
        <f t="shared" si="24"/>
        <v>5930574.7547746347</v>
      </c>
      <c r="L100">
        <f>Input!J101</f>
        <v>356.29812057143135</v>
      </c>
      <c r="M100">
        <f t="shared" si="25"/>
        <v>292.94893842857346</v>
      </c>
      <c r="N100">
        <f t="shared" si="26"/>
        <v>63.61214281235349</v>
      </c>
      <c r="O100">
        <f t="shared" si="27"/>
        <v>85665.081576787416</v>
      </c>
      <c r="P100">
        <f t="shared" si="28"/>
        <v>149.60249407957966</v>
      </c>
    </row>
    <row r="101" spans="1:16" x14ac:dyDescent="0.25">
      <c r="A101">
        <f>Input!G102</f>
        <v>240</v>
      </c>
      <c r="B101">
        <f t="shared" si="20"/>
        <v>98</v>
      </c>
      <c r="C101" s="4">
        <f>Input!I102</f>
        <v>13637.343761</v>
      </c>
      <c r="D101">
        <f t="shared" si="21"/>
        <v>11174.521215571429</v>
      </c>
      <c r="E101">
        <f t="shared" si="22"/>
        <v>2125.7986844617676</v>
      </c>
      <c r="F101">
        <f t="shared" si="23"/>
        <v>81879379.445011631</v>
      </c>
      <c r="G101">
        <f t="shared" si="24"/>
        <v>5929364.7923760749</v>
      </c>
      <c r="L101">
        <f>Input!J102</f>
        <v>384.00406285714234</v>
      </c>
      <c r="M101">
        <f t="shared" si="25"/>
        <v>320.65488071428445</v>
      </c>
      <c r="N101">
        <f t="shared" si="26"/>
        <v>63.583638584068538</v>
      </c>
      <c r="O101">
        <f t="shared" si="27"/>
        <v>102669.24829133664</v>
      </c>
      <c r="P101">
        <f t="shared" si="28"/>
        <v>150.30058896540643</v>
      </c>
    </row>
    <row r="102" spans="1:16" x14ac:dyDescent="0.25">
      <c r="A102">
        <f>Input!G103</f>
        <v>241</v>
      </c>
      <c r="B102">
        <f t="shared" si="20"/>
        <v>99</v>
      </c>
      <c r="C102" s="4">
        <f>Input!I103</f>
        <v>14052.559903285714</v>
      </c>
      <c r="D102">
        <f t="shared" si="21"/>
        <v>11589.737357857142</v>
      </c>
      <c r="E102">
        <f t="shared" si="22"/>
        <v>2126.0201884261473</v>
      </c>
      <c r="F102">
        <f t="shared" si="23"/>
        <v>89561942.662983</v>
      </c>
      <c r="G102">
        <f t="shared" si="24"/>
        <v>5928286.1044171732</v>
      </c>
      <c r="L102">
        <f>Input!J103</f>
        <v>415.21614228571343</v>
      </c>
      <c r="M102">
        <f t="shared" si="25"/>
        <v>351.86696014285553</v>
      </c>
      <c r="N102">
        <f t="shared" si="26"/>
        <v>63.558218835407082</v>
      </c>
      <c r="O102">
        <f t="shared" si="27"/>
        <v>123663.29512538151</v>
      </c>
      <c r="P102">
        <f t="shared" si="28"/>
        <v>150.92451282943608</v>
      </c>
    </row>
    <row r="103" spans="1:16" x14ac:dyDescent="0.25">
      <c r="A103">
        <f>Input!G104</f>
        <v>242</v>
      </c>
      <c r="B103">
        <f t="shared" si="20"/>
        <v>100</v>
      </c>
      <c r="C103" s="4">
        <f>Input!I104</f>
        <v>14478.428734428571</v>
      </c>
      <c r="D103">
        <f t="shared" si="21"/>
        <v>12015.606189</v>
      </c>
      <c r="E103">
        <f t="shared" si="22"/>
        <v>2126.2176747154294</v>
      </c>
      <c r="F103">
        <f t="shared" si="23"/>
        <v>97800005.18646358</v>
      </c>
      <c r="G103">
        <f t="shared" si="24"/>
        <v>5927324.4613396535</v>
      </c>
      <c r="L103">
        <f>Input!J104</f>
        <v>425.86883114285774</v>
      </c>
      <c r="M103">
        <f t="shared" si="25"/>
        <v>362.51964899999984</v>
      </c>
      <c r="N103">
        <f t="shared" si="26"/>
        <v>63.535550879370199</v>
      </c>
      <c r="O103">
        <f t="shared" si="27"/>
        <v>131285.40598649901</v>
      </c>
      <c r="P103">
        <f t="shared" si="28"/>
        <v>151.4819844120758</v>
      </c>
    </row>
    <row r="104" spans="1:16" x14ac:dyDescent="0.25">
      <c r="A104">
        <f>Input!G105</f>
        <v>243</v>
      </c>
      <c r="B104">
        <f t="shared" si="20"/>
        <v>101</v>
      </c>
      <c r="C104" s="4">
        <f>Input!I105</f>
        <v>14898.322212857141</v>
      </c>
      <c r="D104">
        <f t="shared" si="21"/>
        <v>12435.49966742857</v>
      </c>
      <c r="E104">
        <f t="shared" si="22"/>
        <v>2126.3937438004491</v>
      </c>
      <c r="F104">
        <f t="shared" si="23"/>
        <v>106277664.94458443</v>
      </c>
      <c r="G104">
        <f t="shared" si="24"/>
        <v>5926467.1733303955</v>
      </c>
      <c r="L104">
        <f>Input!J105</f>
        <v>419.89347842857023</v>
      </c>
      <c r="M104">
        <f t="shared" si="25"/>
        <v>356.54429628571233</v>
      </c>
      <c r="N104">
        <f t="shared" si="26"/>
        <v>63.515337688392862</v>
      </c>
      <c r="O104">
        <f t="shared" si="27"/>
        <v>127005.37919742569</v>
      </c>
      <c r="P104">
        <f t="shared" si="28"/>
        <v>151.97995288054577</v>
      </c>
    </row>
    <row r="105" spans="1:16" x14ac:dyDescent="0.25">
      <c r="A105">
        <f>Input!G106</f>
        <v>244</v>
      </c>
      <c r="B105">
        <f t="shared" si="20"/>
        <v>102</v>
      </c>
      <c r="C105" s="4">
        <f>Input!I106</f>
        <v>15315.015408571429</v>
      </c>
      <c r="D105">
        <f t="shared" si="21"/>
        <v>12852.192863142858</v>
      </c>
      <c r="E105">
        <f t="shared" si="22"/>
        <v>2126.5507153639142</v>
      </c>
      <c r="F105">
        <f t="shared" si="23"/>
        <v>115039399.48221213</v>
      </c>
      <c r="G105">
        <f t="shared" si="24"/>
        <v>5925702.9242595602</v>
      </c>
      <c r="L105">
        <f>Input!J106</f>
        <v>416.69319571428787</v>
      </c>
      <c r="M105">
        <f t="shared" si="25"/>
        <v>353.34401357142997</v>
      </c>
      <c r="N105">
        <f t="shared" si="26"/>
        <v>63.497314118180874</v>
      </c>
      <c r="O105">
        <f t="shared" si="27"/>
        <v>124747.33077645121</v>
      </c>
      <c r="P105">
        <f t="shared" si="28"/>
        <v>152.42466741607976</v>
      </c>
    </row>
    <row r="106" spans="1:16" x14ac:dyDescent="0.25">
      <c r="A106">
        <f>Input!G107</f>
        <v>245</v>
      </c>
      <c r="B106">
        <f t="shared" si="20"/>
        <v>103</v>
      </c>
      <c r="C106" s="4">
        <f>Input!I107</f>
        <v>15740.272530571428</v>
      </c>
      <c r="D106">
        <f t="shared" si="21"/>
        <v>13277.449985142857</v>
      </c>
      <c r="E106">
        <f t="shared" si="22"/>
        <v>2126.6906584598978</v>
      </c>
      <c r="F106">
        <f t="shared" si="23"/>
        <v>124339433.561607</v>
      </c>
      <c r="G106">
        <f t="shared" si="24"/>
        <v>5925021.6234152261</v>
      </c>
      <c r="L106">
        <f>Input!J107</f>
        <v>425.25712199999907</v>
      </c>
      <c r="M106">
        <f t="shared" si="25"/>
        <v>361.90793985714117</v>
      </c>
      <c r="N106">
        <f t="shared" si="26"/>
        <v>63.481243521910173</v>
      </c>
      <c r="O106">
        <f t="shared" si="27"/>
        <v>130881.78624859294</v>
      </c>
      <c r="P106">
        <f t="shared" si="28"/>
        <v>152.82174208170201</v>
      </c>
    </row>
    <row r="107" spans="1:16" x14ac:dyDescent="0.25">
      <c r="A107">
        <f>Input!G108</f>
        <v>246</v>
      </c>
      <c r="B107">
        <f t="shared" si="20"/>
        <v>104</v>
      </c>
      <c r="C107" s="4">
        <f>Input!I108</f>
        <v>16168.722475285713</v>
      </c>
      <c r="D107">
        <f t="shared" si="21"/>
        <v>13705.899929857142</v>
      </c>
      <c r="E107">
        <f t="shared" si="22"/>
        <v>2126.8154184665796</v>
      </c>
      <c r="F107">
        <f t="shared" si="23"/>
        <v>134075198.1219248</v>
      </c>
      <c r="G107">
        <f t="shared" si="24"/>
        <v>5924414.273150729</v>
      </c>
      <c r="L107">
        <f>Input!J108</f>
        <v>428.44994471428436</v>
      </c>
      <c r="M107">
        <f t="shared" si="25"/>
        <v>365.10076257142646</v>
      </c>
      <c r="N107">
        <f t="shared" si="26"/>
        <v>63.466914716419716</v>
      </c>
      <c r="O107">
        <f t="shared" si="27"/>
        <v>133212.61218642216</v>
      </c>
      <c r="P107">
        <f t="shared" si="28"/>
        <v>153.17621591065003</v>
      </c>
    </row>
    <row r="108" spans="1:16" x14ac:dyDescent="0.25">
      <c r="A108">
        <f>Input!G109</f>
        <v>247</v>
      </c>
      <c r="B108">
        <f t="shared" ref="B108:B110" si="29">A108-$A$3</f>
        <v>105</v>
      </c>
      <c r="C108" s="4">
        <f>Input!I109</f>
        <v>16591.420863285712</v>
      </c>
      <c r="D108">
        <f t="shared" ref="D108:D110" si="30">C108-$C$3</f>
        <v>14128.598317857141</v>
      </c>
      <c r="E108">
        <f t="shared" ref="E108:E110" si="31">(_Ac/(1+EXP(-1*(B108-_Muc)/_sc)))</f>
        <v>2126.9266411664526</v>
      </c>
      <c r="F108">
        <f t="shared" ref="F108:F110" si="32">(D108-E108)^2</f>
        <v>144040123.03507948</v>
      </c>
      <c r="G108">
        <f t="shared" ref="G108:G110" si="33">(E108-$H$4)^2</f>
        <v>5923872.8507554261</v>
      </c>
      <c r="L108">
        <f>Input!J109</f>
        <v>422.69838799999889</v>
      </c>
      <c r="M108">
        <f t="shared" ref="M108:M110" si="34">L108-$L$3</f>
        <v>359.34920585714099</v>
      </c>
      <c r="N108">
        <f t="shared" ref="N108:N110" si="35">_Ac*EXP(-1*(B108-_Muc)/_sc)*(1/_sc)*(1/(1+EXP(-1*(B108-_Muc)/_sc))^2)+$L$3</f>
        <v>63.454139265377904</v>
      </c>
      <c r="O108">
        <f t="shared" ref="O108:O110" si="36">(L108-N108)^2</f>
        <v>129056.43024890225</v>
      </c>
      <c r="P108">
        <f t="shared" ref="P108:P110" si="37">(N108-$Q$4)^2</f>
        <v>153.49260827657073</v>
      </c>
    </row>
    <row r="109" spans="1:16" x14ac:dyDescent="0.25">
      <c r="A109">
        <f>Input!G110</f>
        <v>248</v>
      </c>
      <c r="B109">
        <f t="shared" si="29"/>
        <v>106</v>
      </c>
      <c r="C109" s="4">
        <f>Input!I110</f>
        <v>17010.560895142858</v>
      </c>
      <c r="D109">
        <f t="shared" si="30"/>
        <v>14547.738349714287</v>
      </c>
      <c r="E109">
        <f t="shared" si="31"/>
        <v>2127.0257942547782</v>
      </c>
      <c r="F109">
        <f t="shared" si="32"/>
        <v>154274100.38534951</v>
      </c>
      <c r="G109">
        <f t="shared" si="33"/>
        <v>5923390.2030350901</v>
      </c>
      <c r="L109">
        <f>Input!J110</f>
        <v>419.14003185714682</v>
      </c>
      <c r="M109">
        <f t="shared" si="34"/>
        <v>355.79084971428892</v>
      </c>
      <c r="N109">
        <f t="shared" si="35"/>
        <v>63.442749047553065</v>
      </c>
      <c r="O109">
        <f t="shared" si="36"/>
        <v>126520.5569981281</v>
      </c>
      <c r="P109">
        <f t="shared" si="37"/>
        <v>153.77496969187931</v>
      </c>
    </row>
    <row r="110" spans="1:16" x14ac:dyDescent="0.25">
      <c r="A110">
        <f>Input!G111</f>
        <v>249</v>
      </c>
      <c r="B110">
        <f t="shared" si="29"/>
        <v>107</v>
      </c>
      <c r="C110" s="4">
        <f>Input!I111</f>
        <v>17432.267120857145</v>
      </c>
      <c r="D110">
        <f t="shared" si="30"/>
        <v>14969.444575428573</v>
      </c>
      <c r="E110">
        <f t="shared" si="31"/>
        <v>2127.1141865466925</v>
      </c>
      <c r="F110">
        <f t="shared" si="32"/>
        <v>164925449.81719905</v>
      </c>
      <c r="G110">
        <f t="shared" si="33"/>
        <v>5922959.9522462226</v>
      </c>
      <c r="L110">
        <f>Input!J111</f>
        <v>421.70622571428612</v>
      </c>
      <c r="M110">
        <f t="shared" si="34"/>
        <v>358.35704357142822</v>
      </c>
      <c r="N110">
        <f t="shared" si="35"/>
        <v>63.432594081259005</v>
      </c>
      <c r="O110">
        <f t="shared" si="36"/>
        <v>128359.99512351799</v>
      </c>
      <c r="P110">
        <f t="shared" si="37"/>
        <v>154.02692823842668</v>
      </c>
    </row>
    <row r="111" spans="1:16" x14ac:dyDescent="0.25">
      <c r="C111" s="4"/>
    </row>
    <row r="112" spans="1:16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phoneticPr fontId="9" type="noConversion"/>
  <conditionalFormatting sqref="W6">
    <cfRule type="cellIs" dxfId="19" priority="1" operator="greaterThan">
      <formula>0.05</formula>
    </cfRule>
    <cfRule type="cellIs" dxfId="18" priority="2" operator="between">
      <formula>0.05</formula>
      <formula>0.025</formula>
    </cfRule>
    <cfRule type="cellIs" dxfId="17" priority="3" operator="lessThan">
      <formula>0.025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7"/>
  <sheetViews>
    <sheetView topLeftCell="D1" zoomScale="109" workbookViewId="0">
      <selection activeCell="K3" sqref="K3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31" ht="18" x14ac:dyDescent="0.35">
      <c r="C1" s="38" t="s">
        <v>18</v>
      </c>
      <c r="D1" s="38"/>
      <c r="E1" s="38"/>
      <c r="F1" s="38"/>
      <c r="G1" s="38"/>
      <c r="H1" s="38"/>
      <c r="I1" s="38"/>
      <c r="J1" s="38"/>
      <c r="K1" s="38"/>
      <c r="L1" s="38"/>
      <c r="N1" s="39" t="s">
        <v>19</v>
      </c>
      <c r="O1" s="39"/>
      <c r="P1" s="39"/>
      <c r="Q1" s="39"/>
      <c r="R1" s="39"/>
      <c r="S1" s="39"/>
      <c r="T1" s="39"/>
      <c r="U1" s="39"/>
    </row>
    <row r="2" spans="1:31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31" ht="14.45" x14ac:dyDescent="0.3">
      <c r="A3">
        <f>Input!G4</f>
        <v>142</v>
      </c>
      <c r="B3">
        <f>A3-$A$3</f>
        <v>0</v>
      </c>
      <c r="C3" s="3"/>
      <c r="D3" s="3"/>
      <c r="E3" s="15">
        <f>Input!I4</f>
        <v>2462.8225454285716</v>
      </c>
      <c r="F3" s="3"/>
      <c r="G3" s="3"/>
      <c r="H3" s="3"/>
      <c r="I3" s="3"/>
      <c r="J3" s="2" t="s">
        <v>11</v>
      </c>
      <c r="K3" s="23">
        <f>SUM(H4:H161)</f>
        <v>2161143429.4242387</v>
      </c>
      <c r="L3">
        <f>1-(K3/K5)</f>
        <v>-0.88603296714226332</v>
      </c>
      <c r="N3" s="15">
        <f>Input!J4</f>
        <v>63.349182142857899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2057806.2394045531</v>
      </c>
      <c r="U3">
        <f>1-(T3/T5)</f>
        <v>-1.4531444331272958E-2</v>
      </c>
      <c r="W3">
        <f>COUNT(B4:B500)</f>
        <v>107</v>
      </c>
      <c r="Y3">
        <v>12198.73845415649</v>
      </c>
      <c r="Z3">
        <v>3.6274923541055824</v>
      </c>
      <c r="AA3">
        <v>0.42473056254724834</v>
      </c>
    </row>
    <row r="4" spans="1:31" ht="14.45" x14ac:dyDescent="0.3">
      <c r="A4">
        <f>Input!G5</f>
        <v>143</v>
      </c>
      <c r="B4">
        <f t="shared" ref="B4:B67" si="0">A4-$A$3</f>
        <v>1</v>
      </c>
      <c r="C4">
        <f>LN(B4)</f>
        <v>0</v>
      </c>
      <c r="D4">
        <f>((C4-$Z$3)/$AA$3)</f>
        <v>-8.5406906730476901</v>
      </c>
      <c r="E4" s="4">
        <f>Input!I5</f>
        <v>2525.7315955714289</v>
      </c>
      <c r="F4">
        <f>E4-$E$4</f>
        <v>0</v>
      </c>
      <c r="G4">
        <f>P4</f>
        <v>2.9914452378828497E-13</v>
      </c>
      <c r="H4">
        <f>(F4-G4)^2</f>
        <v>8.9487446112519791E-26</v>
      </c>
      <c r="I4">
        <f>(G4-$J$4)^2</f>
        <v>20616529.772144768</v>
      </c>
      <c r="J4">
        <f>AVERAGE(F3:F137)</f>
        <v>4540.542893987983</v>
      </c>
      <c r="K4" t="s">
        <v>5</v>
      </c>
      <c r="L4" t="s">
        <v>6</v>
      </c>
      <c r="N4" s="4">
        <f>Input!J5</f>
        <v>62.909050142857268</v>
      </c>
      <c r="O4">
        <f>N4-$N$4</f>
        <v>0</v>
      </c>
      <c r="P4">
        <f>$Y$3*((1/B4*$AA$3)*(1/SQRT(2*PI()))*EXP(-1*D4*D4/2))</f>
        <v>2.9914452378828497E-13</v>
      </c>
      <c r="Q4">
        <f>(O4-P4)^2</f>
        <v>8.9487446112519791E-26</v>
      </c>
      <c r="R4">
        <f>(O4-S4)^2</f>
        <v>5927.8144177974964</v>
      </c>
      <c r="S4">
        <f>AVERAGE(O3:O167)</f>
        <v>76.992301029372385</v>
      </c>
      <c r="T4" t="s">
        <v>5</v>
      </c>
      <c r="U4" t="s">
        <v>6</v>
      </c>
      <c r="AE4">
        <f>LN(37)</f>
        <v>3.6109179126442243</v>
      </c>
    </row>
    <row r="5" spans="1:31" ht="14.45" x14ac:dyDescent="0.3">
      <c r="A5">
        <f>Input!G6</f>
        <v>144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-6.9087215102850328</v>
      </c>
      <c r="E5" s="4">
        <f>Input!I6</f>
        <v>2588.3049517142854</v>
      </c>
      <c r="F5">
        <f t="shared" ref="F5:F68" si="3">E5-$E$4</f>
        <v>62.573356142856483</v>
      </c>
      <c r="G5">
        <f>G4+P5</f>
        <v>4.4645696007909882E-8</v>
      </c>
      <c r="H5">
        <f t="shared" ref="H5:H68" si="4">(F5-G5)^2</f>
        <v>3915.4248933934932</v>
      </c>
      <c r="I5">
        <f t="shared" ref="I5:I68" si="5">(G5-$J$4)^2</f>
        <v>20616529.771739341</v>
      </c>
      <c r="K5">
        <f>SUM(I4:I137)</f>
        <v>1145867260.5807233</v>
      </c>
      <c r="L5">
        <f>1-((1-L3)*(W3-1)/(W3-1-1))</f>
        <v>-0.90399518587695149</v>
      </c>
      <c r="N5" s="4">
        <f>Input!J6</f>
        <v>62.573356142856483</v>
      </c>
      <c r="O5">
        <f t="shared" ref="O5:O68" si="6">N5-$N$4</f>
        <v>-0.33569400000078531</v>
      </c>
      <c r="P5">
        <f t="shared" ref="P5:P68" si="7">$Y$3*((1/B5*$AA$3)*(1/SQRT(2*PI()))*EXP(-1*D5*D5/2))</f>
        <v>4.4645396863386097E-8</v>
      </c>
      <c r="Q5">
        <f t="shared" ref="Q5:Q68" si="8">(O5-P5)^2</f>
        <v>0.11269049161091296</v>
      </c>
      <c r="R5">
        <f t="shared" ref="R5:R68" si="9">(O5-S5)^2</f>
        <v>0.11269046163652725</v>
      </c>
      <c r="T5">
        <f>SUM(R4:R167)</f>
        <v>2028331.6509336517</v>
      </c>
      <c r="U5">
        <f>1-((1-U3)*(Y3-1)/(Y3-1-1))</f>
        <v>-1.4614624883856342E-2</v>
      </c>
    </row>
    <row r="6" spans="1:31" x14ac:dyDescent="0.25">
      <c r="A6">
        <f>Input!G7</f>
        <v>145</v>
      </c>
      <c r="B6">
        <f t="shared" si="0"/>
        <v>3</v>
      </c>
      <c r="C6">
        <f t="shared" si="1"/>
        <v>1.0986122886681098</v>
      </c>
      <c r="D6">
        <f t="shared" si="2"/>
        <v>-5.9540807477355759</v>
      </c>
      <c r="E6" s="4">
        <f>Input!I7</f>
        <v>2648.7820855714285</v>
      </c>
      <c r="F6">
        <f t="shared" si="3"/>
        <v>123.05048999999963</v>
      </c>
      <c r="G6">
        <f t="shared" ref="G6:G69" si="10">G5+P6</f>
        <v>1.3852098424996398E-5</v>
      </c>
      <c r="H6">
        <f t="shared" si="4"/>
        <v>15141.419680225205</v>
      </c>
      <c r="I6">
        <f t="shared" si="5"/>
        <v>20616529.646352675</v>
      </c>
      <c r="N6" s="4">
        <f>Input!J7</f>
        <v>60.477133857143144</v>
      </c>
      <c r="O6">
        <f t="shared" si="6"/>
        <v>-2.4319162857141237</v>
      </c>
      <c r="P6">
        <f t="shared" si="7"/>
        <v>1.3807452728988487E-5</v>
      </c>
      <c r="Q6">
        <f t="shared" si="8"/>
        <v>5.9142839780505376</v>
      </c>
      <c r="R6">
        <f t="shared" si="9"/>
        <v>5.9142168207215793</v>
      </c>
    </row>
    <row r="7" spans="1:31" x14ac:dyDescent="0.25">
      <c r="A7">
        <f>Input!G8</f>
        <v>146</v>
      </c>
      <c r="B7">
        <f t="shared" si="0"/>
        <v>4</v>
      </c>
      <c r="C7">
        <f t="shared" si="1"/>
        <v>1.3862943611198906</v>
      </c>
      <c r="D7">
        <f t="shared" si="2"/>
        <v>-5.2767523475223745</v>
      </c>
      <c r="E7" s="4">
        <f>Input!I8</f>
        <v>2709.8634684285717</v>
      </c>
      <c r="F7">
        <f t="shared" si="3"/>
        <v>184.13187285714275</v>
      </c>
      <c r="G7">
        <f t="shared" si="10"/>
        <v>4.7837345441627271E-4</v>
      </c>
      <c r="H7">
        <f t="shared" si="4"/>
        <v>33904.370434507648</v>
      </c>
      <c r="I7">
        <f t="shared" si="5"/>
        <v>20616525.427994616</v>
      </c>
      <c r="N7" s="4">
        <f>Input!J8</f>
        <v>61.081382857143126</v>
      </c>
      <c r="O7">
        <f t="shared" si="6"/>
        <v>-1.8276672857141421</v>
      </c>
      <c r="P7">
        <f t="shared" si="7"/>
        <v>4.645213559912763E-4</v>
      </c>
      <c r="Q7">
        <f t="shared" si="8"/>
        <v>3.3420659040215113</v>
      </c>
      <c r="R7">
        <f t="shared" si="9"/>
        <v>3.3403677072696993</v>
      </c>
      <c r="T7" s="17"/>
      <c r="U7" s="18"/>
    </row>
    <row r="8" spans="1:31" x14ac:dyDescent="0.25">
      <c r="A8">
        <f>Input!G9</f>
        <v>147</v>
      </c>
      <c r="B8">
        <f t="shared" si="0"/>
        <v>5</v>
      </c>
      <c r="C8">
        <f t="shared" si="1"/>
        <v>1.6094379124341003</v>
      </c>
      <c r="D8">
        <f t="shared" si="2"/>
        <v>-4.7513756240392686</v>
      </c>
      <c r="E8" s="4">
        <f>Input!I9</f>
        <v>2771.8922544285711</v>
      </c>
      <c r="F8">
        <f t="shared" si="3"/>
        <v>246.16065885714215</v>
      </c>
      <c r="G8">
        <f t="shared" si="10"/>
        <v>5.6561784031166004E-3</v>
      </c>
      <c r="H8">
        <f t="shared" si="4"/>
        <v>60592.285343770025</v>
      </c>
      <c r="I8">
        <f t="shared" si="5"/>
        <v>20616478.407935448</v>
      </c>
      <c r="N8" s="4">
        <f>Input!J9</f>
        <v>62.0287859999994</v>
      </c>
      <c r="O8">
        <f t="shared" si="6"/>
        <v>-0.88026414285786814</v>
      </c>
      <c r="P8">
        <f t="shared" si="7"/>
        <v>5.1778049487003278E-3</v>
      </c>
      <c r="Q8">
        <f t="shared" si="8"/>
        <v>0.78400744293548996</v>
      </c>
      <c r="R8">
        <f t="shared" si="9"/>
        <v>0.77486496120129733</v>
      </c>
      <c r="T8" s="19" t="s">
        <v>28</v>
      </c>
      <c r="U8" s="24">
        <f>SQRT((U5-L5)^2)</f>
        <v>0.88938056099309515</v>
      </c>
    </row>
    <row r="9" spans="1:31" x14ac:dyDescent="0.25">
      <c r="A9">
        <f>Input!G10</f>
        <v>148</v>
      </c>
      <c r="B9">
        <f t="shared" si="0"/>
        <v>6</v>
      </c>
      <c r="C9">
        <f t="shared" si="1"/>
        <v>1.791759469228055</v>
      </c>
      <c r="D9">
        <f t="shared" si="2"/>
        <v>-4.3221115849729195</v>
      </c>
      <c r="E9" s="4">
        <f>Input!I10</f>
        <v>2833.8389817142856</v>
      </c>
      <c r="F9">
        <f t="shared" si="3"/>
        <v>308.10738614285674</v>
      </c>
      <c r="G9">
        <f t="shared" si="10"/>
        <v>3.590691512036337E-2</v>
      </c>
      <c r="H9">
        <f t="shared" si="4"/>
        <v>94908.036313565623</v>
      </c>
      <c r="I9">
        <f t="shared" si="5"/>
        <v>20616203.699657489</v>
      </c>
      <c r="N9" s="4">
        <f>Input!J10</f>
        <v>61.946727285714587</v>
      </c>
      <c r="O9">
        <f t="shared" si="6"/>
        <v>-0.96232285714268073</v>
      </c>
      <c r="P9">
        <f t="shared" si="7"/>
        <v>3.0250736717246766E-2</v>
      </c>
      <c r="Q9">
        <f t="shared" si="8"/>
        <v>0.98520233922801226</v>
      </c>
      <c r="R9">
        <f t="shared" si="9"/>
        <v>0.92606528137925226</v>
      </c>
      <c r="T9" s="21"/>
      <c r="U9" s="22"/>
    </row>
    <row r="10" spans="1:31" x14ac:dyDescent="0.25">
      <c r="A10">
        <f>Input!G11</f>
        <v>149</v>
      </c>
      <c r="B10">
        <f t="shared" si="0"/>
        <v>7</v>
      </c>
      <c r="C10">
        <f t="shared" si="1"/>
        <v>1.9459101490553132</v>
      </c>
      <c r="D10">
        <f t="shared" si="2"/>
        <v>-3.9591740113197171</v>
      </c>
      <c r="E10" s="4">
        <f>Input!I11</f>
        <v>2896.4048779999998</v>
      </c>
      <c r="F10">
        <f t="shared" si="3"/>
        <v>370.67328242857093</v>
      </c>
      <c r="G10">
        <f t="shared" si="10"/>
        <v>0.15243877478862747</v>
      </c>
      <c r="H10">
        <f t="shared" si="4"/>
        <v>137285.69558191061</v>
      </c>
      <c r="I10">
        <f t="shared" si="5"/>
        <v>20615145.48579108</v>
      </c>
      <c r="N10" s="4">
        <f>Input!J11</f>
        <v>62.565896285714189</v>
      </c>
      <c r="O10">
        <f t="shared" si="6"/>
        <v>-0.34315385714307922</v>
      </c>
      <c r="P10">
        <f t="shared" si="7"/>
        <v>0.1165318596682641</v>
      </c>
      <c r="Q10">
        <f t="shared" si="8"/>
        <v>0.2113109582403585</v>
      </c>
      <c r="R10">
        <f t="shared" si="9"/>
        <v>0.11775456967217282</v>
      </c>
    </row>
    <row r="11" spans="1:31" x14ac:dyDescent="0.25">
      <c r="A11">
        <f>Input!G12</f>
        <v>150</v>
      </c>
      <c r="B11">
        <f t="shared" si="0"/>
        <v>8</v>
      </c>
      <c r="C11">
        <f t="shared" si="1"/>
        <v>2.0794415416798357</v>
      </c>
      <c r="D11">
        <f t="shared" si="2"/>
        <v>-3.6447831847597185</v>
      </c>
      <c r="E11" s="4">
        <f>Input!I12</f>
        <v>2959.9032575714286</v>
      </c>
      <c r="F11">
        <f t="shared" si="3"/>
        <v>434.17166199999974</v>
      </c>
      <c r="G11">
        <f t="shared" si="10"/>
        <v>0.48939078273033609</v>
      </c>
      <c r="H11">
        <f t="shared" si="4"/>
        <v>188080.31236816925</v>
      </c>
      <c r="I11">
        <f t="shared" si="5"/>
        <v>20612085.811966289</v>
      </c>
      <c r="N11" s="4">
        <f>Input!J12</f>
        <v>63.498379571428814</v>
      </c>
      <c r="O11">
        <f t="shared" si="6"/>
        <v>0.58932942857154558</v>
      </c>
      <c r="P11">
        <f t="shared" si="7"/>
        <v>0.3369520079417086</v>
      </c>
      <c r="Q11">
        <f t="shared" si="8"/>
        <v>6.3694362443769664E-2</v>
      </c>
      <c r="R11">
        <f t="shared" si="9"/>
        <v>0.34730917538046446</v>
      </c>
    </row>
    <row r="12" spans="1:31" x14ac:dyDescent="0.25">
      <c r="A12">
        <f>Input!G13</f>
        <v>151</v>
      </c>
      <c r="B12">
        <f t="shared" si="0"/>
        <v>9</v>
      </c>
      <c r="C12">
        <f t="shared" si="1"/>
        <v>2.1972245773362196</v>
      </c>
      <c r="D12">
        <f t="shared" si="2"/>
        <v>-3.367470822423464</v>
      </c>
      <c r="E12" s="4">
        <f>Input!I13</f>
        <v>3023.9238277142858</v>
      </c>
      <c r="F12">
        <f t="shared" si="3"/>
        <v>498.19223214285694</v>
      </c>
      <c r="G12">
        <f t="shared" si="10"/>
        <v>1.281302436168448</v>
      </c>
      <c r="H12">
        <f t="shared" si="4"/>
        <v>246920.4720619655</v>
      </c>
      <c r="I12">
        <f t="shared" si="5"/>
        <v>20604895.796537511</v>
      </c>
      <c r="N12" s="4">
        <f>Input!J13</f>
        <v>64.020570142857196</v>
      </c>
      <c r="O12">
        <f t="shared" si="6"/>
        <v>1.1115199999999277</v>
      </c>
      <c r="P12">
        <f t="shared" si="7"/>
        <v>0.79191165343811187</v>
      </c>
      <c r="Q12">
        <f t="shared" si="8"/>
        <v>0.10214949519197776</v>
      </c>
      <c r="R12">
        <f t="shared" si="9"/>
        <v>1.2354767103998392</v>
      </c>
    </row>
    <row r="13" spans="1:31" x14ac:dyDescent="0.25">
      <c r="A13">
        <f>Input!G14</f>
        <v>152</v>
      </c>
      <c r="B13">
        <f t="shared" si="0"/>
        <v>10</v>
      </c>
      <c r="C13">
        <f t="shared" si="1"/>
        <v>2.3025850929940459</v>
      </c>
      <c r="D13">
        <f t="shared" si="2"/>
        <v>-3.1194064612766117</v>
      </c>
      <c r="E13" s="4">
        <f>Input!I14</f>
        <v>3087.6161637142859</v>
      </c>
      <c r="F13">
        <f t="shared" si="3"/>
        <v>561.88456814285701</v>
      </c>
      <c r="G13">
        <f t="shared" si="10"/>
        <v>2.8747749039092874</v>
      </c>
      <c r="H13">
        <f t="shared" si="4"/>
        <v>312491.94893705111</v>
      </c>
      <c r="I13">
        <f t="shared" si="5"/>
        <v>20590431.958951995</v>
      </c>
      <c r="N13" s="4">
        <f>Input!J14</f>
        <v>63.692336000000068</v>
      </c>
      <c r="O13">
        <f t="shared" si="6"/>
        <v>0.78328585714280052</v>
      </c>
      <c r="P13">
        <f t="shared" si="7"/>
        <v>1.5934724677408394</v>
      </c>
      <c r="Q13">
        <f t="shared" si="8"/>
        <v>0.65640234399233832</v>
      </c>
      <c r="R13">
        <f t="shared" si="9"/>
        <v>0.61353673399993169</v>
      </c>
    </row>
    <row r="14" spans="1:31" x14ac:dyDescent="0.25">
      <c r="A14">
        <f>Input!G15</f>
        <v>153</v>
      </c>
      <c r="B14">
        <f t="shared" si="0"/>
        <v>11</v>
      </c>
      <c r="C14">
        <f t="shared" si="1"/>
        <v>2.3978952727983707</v>
      </c>
      <c r="D14">
        <f t="shared" si="2"/>
        <v>-2.8950049507455153</v>
      </c>
      <c r="E14" s="4">
        <f>Input!I15</f>
        <v>3151.1816821428574</v>
      </c>
      <c r="F14">
        <f t="shared" si="3"/>
        <v>625.45008657142853</v>
      </c>
      <c r="G14">
        <f t="shared" si="10"/>
        <v>5.7193875334522408</v>
      </c>
      <c r="H14">
        <f t="shared" si="4"/>
        <v>384066.1393300987</v>
      </c>
      <c r="I14">
        <f t="shared" si="5"/>
        <v>20564624.234692566</v>
      </c>
      <c r="N14" s="4">
        <f>Input!J15</f>
        <v>63.565518428571522</v>
      </c>
      <c r="O14">
        <f t="shared" si="6"/>
        <v>0.65646828571425431</v>
      </c>
      <c r="P14">
        <f t="shared" si="7"/>
        <v>2.8446126295429535</v>
      </c>
      <c r="Q14">
        <f t="shared" si="8"/>
        <v>4.7879756694295281</v>
      </c>
      <c r="R14">
        <f t="shared" si="9"/>
        <v>0.4309506101486118</v>
      </c>
    </row>
    <row r="15" spans="1:31" x14ac:dyDescent="0.25">
      <c r="A15">
        <f>Input!G16</f>
        <v>154</v>
      </c>
      <c r="B15">
        <f t="shared" si="0"/>
        <v>12</v>
      </c>
      <c r="C15">
        <f t="shared" si="1"/>
        <v>2.4849066497880004</v>
      </c>
      <c r="D15">
        <f t="shared" si="2"/>
        <v>-2.6901424222102626</v>
      </c>
      <c r="E15" s="4">
        <f>Input!I16</f>
        <v>3215.5379461428574</v>
      </c>
      <c r="F15">
        <f t="shared" si="3"/>
        <v>689.80635057142854</v>
      </c>
      <c r="G15">
        <f t="shared" si="10"/>
        <v>10.339916666592748</v>
      </c>
      <c r="H15">
        <f t="shared" si="4"/>
        <v>461674.63480335451</v>
      </c>
      <c r="I15">
        <f t="shared" si="5"/>
        <v>20522739.015731584</v>
      </c>
      <c r="N15" s="4">
        <f>Input!J16</f>
        <v>64.35626400000001</v>
      </c>
      <c r="O15">
        <f t="shared" si="6"/>
        <v>1.4472138571427422</v>
      </c>
      <c r="P15">
        <f t="shared" si="7"/>
        <v>4.6205291331405069</v>
      </c>
      <c r="Q15">
        <f t="shared" si="8"/>
        <v>10.06992984088077</v>
      </c>
      <c r="R15">
        <f t="shared" si="9"/>
        <v>2.0944279483059733</v>
      </c>
    </row>
    <row r="16" spans="1:31" x14ac:dyDescent="0.25">
      <c r="A16">
        <f>Input!G17</f>
        <v>155</v>
      </c>
      <c r="B16">
        <f t="shared" si="0"/>
        <v>13</v>
      </c>
      <c r="C16">
        <f t="shared" si="1"/>
        <v>2.5649493574615367</v>
      </c>
      <c r="D16">
        <f t="shared" si="2"/>
        <v>-2.5016871643792884</v>
      </c>
      <c r="E16" s="4">
        <f>Input!I17</f>
        <v>3280.7073357142863</v>
      </c>
      <c r="F16">
        <f t="shared" si="3"/>
        <v>754.97574014285738</v>
      </c>
      <c r="G16">
        <f t="shared" si="10"/>
        <v>17.29644337419565</v>
      </c>
      <c r="H16">
        <f t="shared" si="4"/>
        <v>544170.74488110736</v>
      </c>
      <c r="I16">
        <f t="shared" si="5"/>
        <v>20459758.452990226</v>
      </c>
      <c r="N16" s="4">
        <f>Input!J17</f>
        <v>65.169389571428837</v>
      </c>
      <c r="O16">
        <f t="shared" si="6"/>
        <v>2.2603394285715694</v>
      </c>
      <c r="P16">
        <f t="shared" si="7"/>
        <v>6.9565267076029027</v>
      </c>
      <c r="Q16">
        <f t="shared" si="8"/>
        <v>22.054174959735718</v>
      </c>
      <c r="R16">
        <f t="shared" si="9"/>
        <v>5.1091343323552492</v>
      </c>
    </row>
    <row r="17" spans="1:18" x14ac:dyDescent="0.25">
      <c r="A17">
        <f>Input!G18</f>
        <v>156</v>
      </c>
      <c r="B17">
        <f t="shared" si="0"/>
        <v>14</v>
      </c>
      <c r="C17">
        <f t="shared" si="1"/>
        <v>2.6390573296152584</v>
      </c>
      <c r="D17">
        <f t="shared" si="2"/>
        <v>-2.3272048485570598</v>
      </c>
      <c r="E17" s="4">
        <f>Input!I18</f>
        <v>3346.1527402857141</v>
      </c>
      <c r="F17">
        <f t="shared" si="3"/>
        <v>820.42114471428522</v>
      </c>
      <c r="G17">
        <f t="shared" si="10"/>
        <v>27.140328588667678</v>
      </c>
      <c r="H17">
        <f t="shared" si="4"/>
        <v>629294.45323292585</v>
      </c>
      <c r="I17">
        <f t="shared" si="5"/>
        <v>20370802.717353117</v>
      </c>
      <c r="N17" s="4">
        <f>Input!J18</f>
        <v>65.445404571427844</v>
      </c>
      <c r="O17">
        <f t="shared" si="6"/>
        <v>2.5363544285705757</v>
      </c>
      <c r="P17">
        <f t="shared" si="7"/>
        <v>9.8438852144720261</v>
      </c>
      <c r="Q17">
        <f t="shared" si="8"/>
        <v>53.400006186897471</v>
      </c>
      <c r="R17">
        <f t="shared" si="9"/>
        <v>6.4330937873295717</v>
      </c>
    </row>
    <row r="18" spans="1:18" x14ac:dyDescent="0.25">
      <c r="A18">
        <f>Input!G19</f>
        <v>157</v>
      </c>
      <c r="B18">
        <f t="shared" si="0"/>
        <v>15</v>
      </c>
      <c r="C18">
        <f t="shared" si="1"/>
        <v>2.7080502011022101</v>
      </c>
      <c r="D18">
        <f t="shared" si="2"/>
        <v>-2.1647656987271566</v>
      </c>
      <c r="E18" s="4">
        <f>Input!I19</f>
        <v>3411.434027714286</v>
      </c>
      <c r="F18">
        <f t="shared" si="3"/>
        <v>885.70243214285711</v>
      </c>
      <c r="G18">
        <f t="shared" si="10"/>
        <v>40.373061669945301</v>
      </c>
      <c r="H18">
        <f t="shared" si="4"/>
        <v>714581.74458412942</v>
      </c>
      <c r="I18">
        <f t="shared" si="5"/>
        <v>20251528.519705359</v>
      </c>
      <c r="N18" s="4">
        <f>Input!J19</f>
        <v>65.281287428571886</v>
      </c>
      <c r="O18">
        <f t="shared" si="6"/>
        <v>2.3722372857146183</v>
      </c>
      <c r="P18">
        <f t="shared" si="7"/>
        <v>13.232733081277619</v>
      </c>
      <c r="Q18">
        <f t="shared" si="8"/>
        <v>117.95036892544161</v>
      </c>
      <c r="R18">
        <f t="shared" si="9"/>
        <v>5.6275097397346601</v>
      </c>
    </row>
    <row r="19" spans="1:18" x14ac:dyDescent="0.25">
      <c r="A19">
        <f>Input!G20</f>
        <v>158</v>
      </c>
      <c r="B19">
        <f t="shared" si="0"/>
        <v>16</v>
      </c>
      <c r="C19">
        <f t="shared" si="1"/>
        <v>2.7725887222397811</v>
      </c>
      <c r="D19">
        <f t="shared" si="2"/>
        <v>-2.0128140219970612</v>
      </c>
      <c r="E19" s="4">
        <f>Input!I20</f>
        <v>3476.2826429999996</v>
      </c>
      <c r="F19">
        <f t="shared" si="3"/>
        <v>950.55104742857066</v>
      </c>
      <c r="G19">
        <f t="shared" si="10"/>
        <v>57.412833641832769</v>
      </c>
      <c r="H19">
        <f t="shared" si="4"/>
        <v>797695.86892616469</v>
      </c>
      <c r="I19">
        <f t="shared" si="5"/>
        <v>20098455.13797928</v>
      </c>
      <c r="N19" s="4">
        <f>Input!J20</f>
        <v>64.848615285713549</v>
      </c>
      <c r="O19">
        <f t="shared" si="6"/>
        <v>1.9395651428562815</v>
      </c>
      <c r="P19">
        <f t="shared" si="7"/>
        <v>17.039771971887468</v>
      </c>
      <c r="Q19">
        <f t="shared" si="8"/>
        <v>228.01624627952009</v>
      </c>
      <c r="R19">
        <f t="shared" si="9"/>
        <v>3.7619129433831073</v>
      </c>
    </row>
    <row r="20" spans="1:18" x14ac:dyDescent="0.25">
      <c r="A20">
        <f>Input!G21</f>
        <v>159</v>
      </c>
      <c r="B20">
        <f t="shared" si="0"/>
        <v>17</v>
      </c>
      <c r="C20">
        <f t="shared" si="1"/>
        <v>2.8332133440562162</v>
      </c>
      <c r="D20">
        <f t="shared" si="2"/>
        <v>-1.8700773621889011</v>
      </c>
      <c r="E20" s="4">
        <f>Input!I21</f>
        <v>3540.7881044285714</v>
      </c>
      <c r="F20">
        <f t="shared" si="3"/>
        <v>1015.0565088571425</v>
      </c>
      <c r="G20">
        <f t="shared" si="10"/>
        <v>78.571318298612837</v>
      </c>
      <c r="H20">
        <f t="shared" si="4"/>
        <v>877004.51213544561</v>
      </c>
      <c r="I20">
        <f t="shared" si="5"/>
        <v>19909190.34225988</v>
      </c>
      <c r="N20" s="4">
        <f>Input!J21</f>
        <v>64.505461428571834</v>
      </c>
      <c r="O20">
        <f t="shared" si="6"/>
        <v>1.5964112857145665</v>
      </c>
      <c r="P20">
        <f t="shared" si="7"/>
        <v>21.158484656780065</v>
      </c>
      <c r="Q20">
        <f t="shared" si="8"/>
        <v>382.67471457494986</v>
      </c>
      <c r="R20">
        <f t="shared" si="9"/>
        <v>2.5485289931568351</v>
      </c>
    </row>
    <row r="21" spans="1:18" x14ac:dyDescent="0.25">
      <c r="A21">
        <f>Input!G22</f>
        <v>160</v>
      </c>
      <c r="B21">
        <f t="shared" si="0"/>
        <v>18</v>
      </c>
      <c r="C21">
        <f t="shared" si="1"/>
        <v>2.8903717578961645</v>
      </c>
      <c r="D21">
        <f t="shared" si="2"/>
        <v>-1.7355016596608073</v>
      </c>
      <c r="E21" s="4">
        <f>Input!I22</f>
        <v>3603.7941327142858</v>
      </c>
      <c r="F21">
        <f t="shared" si="3"/>
        <v>1078.0625371428569</v>
      </c>
      <c r="G21">
        <f t="shared" si="10"/>
        <v>104.04113881123018</v>
      </c>
      <c r="H21">
        <f t="shared" si="4"/>
        <v>948717.68440789729</v>
      </c>
      <c r="I21">
        <f t="shared" si="5"/>
        <v>19682547.823686413</v>
      </c>
      <c r="N21" s="4">
        <f>Input!J22</f>
        <v>63.006028285714365</v>
      </c>
      <c r="O21">
        <f t="shared" si="6"/>
        <v>9.6978142857096827E-2</v>
      </c>
      <c r="P21">
        <f t="shared" si="7"/>
        <v>25.46982051261735</v>
      </c>
      <c r="Q21">
        <f t="shared" si="8"/>
        <v>643.78112992070112</v>
      </c>
      <c r="R21">
        <f t="shared" si="9"/>
        <v>9.4047601920114812E-3</v>
      </c>
    </row>
    <row r="22" spans="1:18" x14ac:dyDescent="0.25">
      <c r="A22">
        <f>Input!G23</f>
        <v>161</v>
      </c>
      <c r="B22">
        <f t="shared" si="0"/>
        <v>19</v>
      </c>
      <c r="C22">
        <f t="shared" si="1"/>
        <v>2.9444389791664403</v>
      </c>
      <c r="D22">
        <f t="shared" si="2"/>
        <v>-1.6082039654567055</v>
      </c>
      <c r="E22" s="4">
        <f>Input!I23</f>
        <v>3666.7554019999998</v>
      </c>
      <c r="F22">
        <f t="shared" si="3"/>
        <v>1141.0238064285709</v>
      </c>
      <c r="G22">
        <f t="shared" si="10"/>
        <v>133.89308476432268</v>
      </c>
      <c r="H22">
        <f t="shared" si="4"/>
        <v>1014312.2905199494</v>
      </c>
      <c r="I22">
        <f t="shared" si="5"/>
        <v>19418562.541130926</v>
      </c>
      <c r="N22" s="4">
        <f>Input!J23</f>
        <v>62.961269285714025</v>
      </c>
      <c r="O22">
        <f t="shared" si="6"/>
        <v>5.2219142856756662E-2</v>
      </c>
      <c r="P22">
        <f t="shared" si="7"/>
        <v>29.851945953092507</v>
      </c>
      <c r="Q22">
        <f t="shared" si="8"/>
        <v>888.02371796468333</v>
      </c>
      <c r="R22">
        <f t="shared" si="9"/>
        <v>2.7268388806943604E-3</v>
      </c>
    </row>
    <row r="23" spans="1:18" x14ac:dyDescent="0.25">
      <c r="A23">
        <f>Input!G24</f>
        <v>162</v>
      </c>
      <c r="B23">
        <f t="shared" si="0"/>
        <v>20</v>
      </c>
      <c r="C23">
        <f t="shared" si="1"/>
        <v>2.9957322735539909</v>
      </c>
      <c r="D23">
        <f t="shared" si="2"/>
        <v>-1.487437298513955</v>
      </c>
      <c r="E23" s="4">
        <f>Input!I24</f>
        <v>3728.9110055714291</v>
      </c>
      <c r="F23">
        <f t="shared" si="3"/>
        <v>1203.1794100000002</v>
      </c>
      <c r="G23">
        <f t="shared" si="10"/>
        <v>168.08132981900408</v>
      </c>
      <c r="H23">
        <f t="shared" si="4"/>
        <v>1071428.0355943837</v>
      </c>
      <c r="I23">
        <f t="shared" si="5"/>
        <v>19118420.130135033</v>
      </c>
      <c r="N23" s="4">
        <f>Input!J24</f>
        <v>62.15560357142931</v>
      </c>
      <c r="O23">
        <f t="shared" si="6"/>
        <v>-0.75344657142795768</v>
      </c>
      <c r="P23">
        <f t="shared" si="7"/>
        <v>34.188245054681396</v>
      </c>
      <c r="Q23">
        <f t="shared" si="8"/>
        <v>1220.9218136941206</v>
      </c>
      <c r="R23">
        <f t="shared" si="9"/>
        <v>0.56768173599654448</v>
      </c>
    </row>
    <row r="24" spans="1:18" x14ac:dyDescent="0.25">
      <c r="A24">
        <f>Input!G25</f>
        <v>163</v>
      </c>
      <c r="B24">
        <f t="shared" si="0"/>
        <v>21</v>
      </c>
      <c r="C24">
        <f t="shared" si="1"/>
        <v>3.044522437723423</v>
      </c>
      <c r="D24">
        <f t="shared" si="2"/>
        <v>-1.3725640860076038</v>
      </c>
      <c r="E24" s="4">
        <f>Input!I25</f>
        <v>3790.895032285714</v>
      </c>
      <c r="F24">
        <f t="shared" si="3"/>
        <v>1265.1634367142851</v>
      </c>
      <c r="G24">
        <f t="shared" si="10"/>
        <v>206.45457521843093</v>
      </c>
      <c r="H24">
        <f t="shared" si="4"/>
        <v>1120864.453409848</v>
      </c>
      <c r="I24">
        <f t="shared" si="5"/>
        <v>18784321.554894678</v>
      </c>
      <c r="N24" s="4">
        <f>Input!J25</f>
        <v>61.984026714284937</v>
      </c>
      <c r="O24">
        <f t="shared" si="6"/>
        <v>-0.92502342857233089</v>
      </c>
      <c r="P24">
        <f t="shared" si="7"/>
        <v>38.373245399426857</v>
      </c>
      <c r="Q24">
        <f t="shared" si="8"/>
        <v>1544.3539328776926</v>
      </c>
      <c r="R24">
        <f t="shared" si="9"/>
        <v>0.85566834340771014</v>
      </c>
    </row>
    <row r="25" spans="1:18" x14ac:dyDescent="0.25">
      <c r="A25">
        <f>Input!G26</f>
        <v>164</v>
      </c>
      <c r="B25">
        <f t="shared" si="0"/>
        <v>22</v>
      </c>
      <c r="C25">
        <f t="shared" si="1"/>
        <v>3.0910424533583161</v>
      </c>
      <c r="D25">
        <f t="shared" si="2"/>
        <v>-1.2630357879828578</v>
      </c>
      <c r="E25" s="4">
        <f>Input!I26</f>
        <v>3851.8421375714283</v>
      </c>
      <c r="F25">
        <f t="shared" si="3"/>
        <v>1326.1105419999994</v>
      </c>
      <c r="G25">
        <f t="shared" si="10"/>
        <v>248.77106548802917</v>
      </c>
      <c r="H25">
        <f t="shared" si="4"/>
        <v>1160660.3476510863</v>
      </c>
      <c r="I25">
        <f t="shared" si="5"/>
        <v>18419305.427905835</v>
      </c>
      <c r="N25" s="4">
        <f>Input!J26</f>
        <v>60.947105285714315</v>
      </c>
      <c r="O25">
        <f t="shared" si="6"/>
        <v>-1.961944857142953</v>
      </c>
      <c r="P25">
        <f t="shared" si="7"/>
        <v>42.316490269598241</v>
      </c>
      <c r="Q25">
        <f t="shared" si="8"/>
        <v>1960.5798172730283</v>
      </c>
      <c r="R25">
        <f t="shared" si="9"/>
        <v>3.849227622469682</v>
      </c>
    </row>
    <row r="26" spans="1:18" x14ac:dyDescent="0.25">
      <c r="A26">
        <f>Input!G27</f>
        <v>165</v>
      </c>
      <c r="B26">
        <f t="shared" si="0"/>
        <v>23</v>
      </c>
      <c r="C26">
        <f t="shared" si="1"/>
        <v>3.1354942159291497</v>
      </c>
      <c r="D26">
        <f t="shared" si="2"/>
        <v>-1.1583770549163184</v>
      </c>
      <c r="E26" s="4">
        <f>Input!I27</f>
        <v>3911.8492997142857</v>
      </c>
      <c r="F26">
        <f t="shared" si="3"/>
        <v>1386.1177041428568</v>
      </c>
      <c r="G26">
        <f t="shared" si="10"/>
        <v>294.71565472473196</v>
      </c>
      <c r="H26">
        <f t="shared" si="4"/>
        <v>1191158.4334740834</v>
      </c>
      <c r="I26">
        <f t="shared" si="5"/>
        <v>18027048.945669796</v>
      </c>
      <c r="N26" s="4">
        <f>Input!J27</f>
        <v>60.007162142857396</v>
      </c>
      <c r="O26">
        <f t="shared" si="6"/>
        <v>-2.9018879999998717</v>
      </c>
      <c r="P26">
        <f t="shared" si="7"/>
        <v>45.944589236702811</v>
      </c>
      <c r="Q26">
        <f t="shared" si="8"/>
        <v>2385.9783384357133</v>
      </c>
      <c r="R26">
        <f t="shared" si="9"/>
        <v>8.420953964543255</v>
      </c>
    </row>
    <row r="27" spans="1:18" x14ac:dyDescent="0.25">
      <c r="A27">
        <f>Input!G28</f>
        <v>166</v>
      </c>
      <c r="B27">
        <f t="shared" si="0"/>
        <v>24</v>
      </c>
      <c r="C27">
        <f t="shared" si="1"/>
        <v>3.1780538303479458</v>
      </c>
      <c r="D27">
        <f t="shared" si="2"/>
        <v>-1.058173259447605</v>
      </c>
      <c r="E27" s="4">
        <f>Input!I28</f>
        <v>3972.5427695714288</v>
      </c>
      <c r="F27">
        <f t="shared" si="3"/>
        <v>1446.8111739999999</v>
      </c>
      <c r="G27">
        <f t="shared" si="10"/>
        <v>343.91743716688092</v>
      </c>
      <c r="H27">
        <f t="shared" si="4"/>
        <v>1216374.594745721</v>
      </c>
      <c r="I27">
        <f t="shared" si="5"/>
        <v>17611665.224838927</v>
      </c>
      <c r="N27" s="4">
        <f>Input!J28</f>
        <v>60.6934698571431</v>
      </c>
      <c r="O27">
        <f t="shared" si="6"/>
        <v>-2.215580285714168</v>
      </c>
      <c r="P27">
        <f t="shared" si="7"/>
        <v>49.201782442148954</v>
      </c>
      <c r="Q27">
        <f t="shared" si="8"/>
        <v>2643.7451898886479</v>
      </c>
      <c r="R27">
        <f t="shared" si="9"/>
        <v>4.9087960024452739</v>
      </c>
    </row>
    <row r="28" spans="1:18" x14ac:dyDescent="0.25">
      <c r="A28">
        <f>Input!G29</f>
        <v>167</v>
      </c>
      <c r="B28">
        <f t="shared" si="0"/>
        <v>25</v>
      </c>
      <c r="C28">
        <f t="shared" si="1"/>
        <v>3.2188758248682006</v>
      </c>
      <c r="D28">
        <f t="shared" si="2"/>
        <v>-0.96206057503084919</v>
      </c>
      <c r="E28" s="4">
        <f>Input!I29</f>
        <v>4033.579393285715</v>
      </c>
      <c r="F28">
        <f t="shared" si="3"/>
        <v>1507.8477977142861</v>
      </c>
      <c r="G28">
        <f t="shared" si="10"/>
        <v>395.96681830909307</v>
      </c>
      <c r="H28">
        <f t="shared" si="4"/>
        <v>1236279.3123630513</v>
      </c>
      <c r="I28">
        <f t="shared" si="5"/>
        <v>17177510.847089823</v>
      </c>
      <c r="N28" s="4">
        <f>Input!J29</f>
        <v>61.036623714286179</v>
      </c>
      <c r="O28">
        <f t="shared" si="6"/>
        <v>-1.8724264285710888</v>
      </c>
      <c r="P28">
        <f t="shared" si="7"/>
        <v>52.049381142212134</v>
      </c>
      <c r="Q28">
        <f t="shared" si="8"/>
        <v>2907.561331700575</v>
      </c>
      <c r="R28">
        <f t="shared" si="9"/>
        <v>3.5059807304114825</v>
      </c>
    </row>
    <row r="29" spans="1:18" x14ac:dyDescent="0.25">
      <c r="A29">
        <f>Input!G30</f>
        <v>168</v>
      </c>
      <c r="B29">
        <f t="shared" si="0"/>
        <v>26</v>
      </c>
      <c r="C29">
        <f t="shared" si="1"/>
        <v>3.2580965380214821</v>
      </c>
      <c r="D29">
        <f t="shared" si="2"/>
        <v>-0.86971800161663071</v>
      </c>
      <c r="E29" s="4">
        <f>Input!I30</f>
        <v>4093.4746574285718</v>
      </c>
      <c r="F29">
        <f t="shared" si="3"/>
        <v>1567.7430618571429</v>
      </c>
      <c r="G29">
        <f t="shared" si="10"/>
        <v>450.43124493019059</v>
      </c>
      <c r="H29">
        <f t="shared" si="4"/>
        <v>1248385.6962446074</v>
      </c>
      <c r="I29">
        <f t="shared" si="5"/>
        <v>16729013.301758254</v>
      </c>
      <c r="N29" s="4">
        <f>Input!J30</f>
        <v>59.895264142856831</v>
      </c>
      <c r="O29">
        <f t="shared" si="6"/>
        <v>-3.0137860000004366</v>
      </c>
      <c r="P29">
        <f t="shared" si="7"/>
        <v>54.464426621097488</v>
      </c>
      <c r="Q29">
        <f t="shared" si="8"/>
        <v>3303.7449261161405</v>
      </c>
      <c r="R29">
        <f t="shared" si="9"/>
        <v>9.0829060537986326</v>
      </c>
    </row>
    <row r="30" spans="1:18" x14ac:dyDescent="0.25">
      <c r="A30">
        <f>Input!G31</f>
        <v>169</v>
      </c>
      <c r="B30">
        <f t="shared" si="0"/>
        <v>27</v>
      </c>
      <c r="C30">
        <f t="shared" si="1"/>
        <v>3.2958368660043291</v>
      </c>
      <c r="D30">
        <f t="shared" si="2"/>
        <v>-0.78086089711135132</v>
      </c>
      <c r="E30" s="4">
        <f>Input!I31</f>
        <v>4154.5485805714288</v>
      </c>
      <c r="F30">
        <f t="shared" si="3"/>
        <v>1628.8169849999999</v>
      </c>
      <c r="G30">
        <f t="shared" si="10"/>
        <v>506.86910825869336</v>
      </c>
      <c r="H30">
        <f t="shared" si="4"/>
        <v>1258767.0381243262</v>
      </c>
      <c r="I30">
        <f t="shared" si="5"/>
        <v>16270524.209679659</v>
      </c>
      <c r="N30" s="4">
        <f>Input!J31</f>
        <v>61.073923142856984</v>
      </c>
      <c r="O30">
        <f t="shared" si="6"/>
        <v>-1.8351270000002842</v>
      </c>
      <c r="P30">
        <f t="shared" si="7"/>
        <v>56.437863328502786</v>
      </c>
      <c r="Q30">
        <f t="shared" si="8"/>
        <v>3395.7414018258123</v>
      </c>
      <c r="R30">
        <f t="shared" si="9"/>
        <v>3.3676911061300432</v>
      </c>
    </row>
    <row r="31" spans="1:18" x14ac:dyDescent="0.25">
      <c r="A31">
        <f>Input!G32</f>
        <v>170</v>
      </c>
      <c r="B31">
        <f t="shared" si="0"/>
        <v>28</v>
      </c>
      <c r="C31">
        <f t="shared" si="1"/>
        <v>3.3322045101752038</v>
      </c>
      <c r="D31">
        <f t="shared" si="2"/>
        <v>-0.69523568579440242</v>
      </c>
      <c r="E31" s="4">
        <f>Input!I32</f>
        <v>4215.0704734285728</v>
      </c>
      <c r="F31">
        <f t="shared" si="3"/>
        <v>1689.3388778571439</v>
      </c>
      <c r="G31">
        <f t="shared" si="10"/>
        <v>564.84157379064675</v>
      </c>
      <c r="H31">
        <f t="shared" si="4"/>
        <v>1264494.1868528205</v>
      </c>
      <c r="I31">
        <f t="shared" si="5"/>
        <v>15806200.987418843</v>
      </c>
      <c r="N31" s="4">
        <f>Input!J32</f>
        <v>60.521892857143939</v>
      </c>
      <c r="O31">
        <f t="shared" si="6"/>
        <v>-2.3871572857133287</v>
      </c>
      <c r="P31">
        <f t="shared" si="7"/>
        <v>57.972465531953368</v>
      </c>
      <c r="Q31">
        <f t="shared" si="8"/>
        <v>3643.2840666909901</v>
      </c>
      <c r="R31">
        <f t="shared" si="9"/>
        <v>5.6985199067342274</v>
      </c>
    </row>
    <row r="32" spans="1:18" x14ac:dyDescent="0.25">
      <c r="A32">
        <f>Input!G33</f>
        <v>171</v>
      </c>
      <c r="B32">
        <f t="shared" si="0"/>
        <v>29</v>
      </c>
      <c r="C32">
        <f t="shared" si="1"/>
        <v>3.3672958299864741</v>
      </c>
      <c r="D32">
        <f t="shared" si="2"/>
        <v>-0.61261549571244511</v>
      </c>
      <c r="E32" s="4">
        <f>Input!I33</f>
        <v>4276.9053028571425</v>
      </c>
      <c r="F32">
        <f t="shared" si="3"/>
        <v>1751.1737072857136</v>
      </c>
      <c r="G32">
        <f t="shared" si="10"/>
        <v>623.92227358266621</v>
      </c>
      <c r="H32">
        <f t="shared" si="4"/>
        <v>1270695.7947855762</v>
      </c>
      <c r="I32">
        <f t="shared" si="5"/>
        <v>15339917.084184129</v>
      </c>
      <c r="N32" s="4">
        <f>Input!J33</f>
        <v>61.834829428569719</v>
      </c>
      <c r="O32">
        <f t="shared" si="6"/>
        <v>-1.0742207142875486</v>
      </c>
      <c r="P32">
        <f t="shared" si="7"/>
        <v>59.080699792019502</v>
      </c>
      <c r="Q32">
        <f t="shared" si="8"/>
        <v>3618.6144611201203</v>
      </c>
      <c r="R32">
        <f t="shared" si="9"/>
        <v>1.1539501430044512</v>
      </c>
    </row>
    <row r="33" spans="1:18" x14ac:dyDescent="0.25">
      <c r="A33">
        <f>Input!G34</f>
        <v>172</v>
      </c>
      <c r="B33">
        <f t="shared" si="0"/>
        <v>30</v>
      </c>
      <c r="C33">
        <f t="shared" si="1"/>
        <v>3.4011973816621555</v>
      </c>
      <c r="D33">
        <f t="shared" si="2"/>
        <v>-0.53279653596449905</v>
      </c>
      <c r="E33" s="4">
        <f>Input!I34</f>
        <v>4338.6729934285713</v>
      </c>
      <c r="F33">
        <f t="shared" si="3"/>
        <v>1812.9413978571424</v>
      </c>
      <c r="G33">
        <f t="shared" si="10"/>
        <v>683.70492741374801</v>
      </c>
      <c r="H33">
        <f t="shared" si="4"/>
        <v>1275175.0061794552</v>
      </c>
      <c r="I33">
        <f t="shared" si="5"/>
        <v>14875199.10040848</v>
      </c>
      <c r="N33" s="4">
        <f>Input!J34</f>
        <v>61.76769057142883</v>
      </c>
      <c r="O33">
        <f t="shared" si="6"/>
        <v>-1.1413595714284384</v>
      </c>
      <c r="P33">
        <f t="shared" si="7"/>
        <v>59.782653831081817</v>
      </c>
      <c r="Q33">
        <f t="shared" si="8"/>
        <v>3711.7354090692493</v>
      </c>
      <c r="R33">
        <f t="shared" si="9"/>
        <v>1.3027016712913084</v>
      </c>
    </row>
    <row r="34" spans="1:18" x14ac:dyDescent="0.25">
      <c r="A34">
        <f>Input!G35</f>
        <v>173</v>
      </c>
      <c r="B34">
        <f t="shared" si="0"/>
        <v>31</v>
      </c>
      <c r="C34">
        <f t="shared" si="1"/>
        <v>3.4339872044851463</v>
      </c>
      <c r="D34">
        <f t="shared" si="2"/>
        <v>-0.45559506822377532</v>
      </c>
      <c r="E34" s="4">
        <f>Input!I35</f>
        <v>4399.9184934285713</v>
      </c>
      <c r="F34">
        <f t="shared" si="3"/>
        <v>1874.1868978571424</v>
      </c>
      <c r="G34">
        <f t="shared" si="10"/>
        <v>743.80904597182985</v>
      </c>
      <c r="H34">
        <f t="shared" si="4"/>
        <v>1277754.0880328536</v>
      </c>
      <c r="I34">
        <f t="shared" si="5"/>
        <v>14415187.912671547</v>
      </c>
      <c r="N34" s="4">
        <f>Input!J35</f>
        <v>61.245499999999993</v>
      </c>
      <c r="O34">
        <f t="shared" si="6"/>
        <v>-1.6635501428572752</v>
      </c>
      <c r="P34">
        <f t="shared" si="7"/>
        <v>60.104118558081787</v>
      </c>
      <c r="Q34">
        <f t="shared" si="8"/>
        <v>3815.2448967489672</v>
      </c>
      <c r="R34">
        <f t="shared" si="9"/>
        <v>2.7673990778004609</v>
      </c>
    </row>
    <row r="35" spans="1:18" x14ac:dyDescent="0.25">
      <c r="A35">
        <f>Input!G36</f>
        <v>174</v>
      </c>
      <c r="B35">
        <f t="shared" si="0"/>
        <v>32</v>
      </c>
      <c r="C35">
        <f t="shared" si="1"/>
        <v>3.4657359027997265</v>
      </c>
      <c r="D35">
        <f t="shared" si="2"/>
        <v>-0.38084485923440353</v>
      </c>
      <c r="E35" s="4">
        <f>Input!I36</f>
        <v>4461.1117744285712</v>
      </c>
      <c r="F35">
        <f t="shared" si="3"/>
        <v>1935.3801788571423</v>
      </c>
      <c r="G35">
        <f t="shared" si="10"/>
        <v>803.88392085790417</v>
      </c>
      <c r="H35">
        <f t="shared" si="4"/>
        <v>1280283.781866278</v>
      </c>
      <c r="I35">
        <f t="shared" si="5"/>
        <v>13962620.281473534</v>
      </c>
      <c r="N35" s="4">
        <f>Input!J36</f>
        <v>61.193280999999843</v>
      </c>
      <c r="O35">
        <f t="shared" si="6"/>
        <v>-1.7157691428574253</v>
      </c>
      <c r="P35">
        <f t="shared" si="7"/>
        <v>60.07487488607434</v>
      </c>
      <c r="Q35">
        <f t="shared" si="8"/>
        <v>3818.0836895101611</v>
      </c>
      <c r="R35">
        <f t="shared" si="9"/>
        <v>2.9438637515817039</v>
      </c>
    </row>
    <row r="36" spans="1:18" x14ac:dyDescent="0.25">
      <c r="A36">
        <f>Input!G37</f>
        <v>175</v>
      </c>
      <c r="B36">
        <f t="shared" si="0"/>
        <v>33</v>
      </c>
      <c r="C36">
        <f t="shared" si="1"/>
        <v>3.4965075614664802</v>
      </c>
      <c r="D36">
        <f t="shared" si="2"/>
        <v>-0.3083950254334028</v>
      </c>
      <c r="E36" s="4">
        <f>Input!I37</f>
        <v>4522.6183697142851</v>
      </c>
      <c r="F36">
        <f t="shared" si="3"/>
        <v>1996.8867741428562</v>
      </c>
      <c r="G36">
        <f t="shared" si="10"/>
        <v>863.61113100208718</v>
      </c>
      <c r="H36">
        <f t="shared" si="4"/>
        <v>1284313.6833361236</v>
      </c>
      <c r="I36">
        <f t="shared" si="5"/>
        <v>13519827.18965457</v>
      </c>
      <c r="N36" s="4">
        <f>Input!J37</f>
        <v>61.506595285713956</v>
      </c>
      <c r="O36">
        <f t="shared" si="6"/>
        <v>-1.4024548571433115</v>
      </c>
      <c r="P36">
        <f t="shared" si="7"/>
        <v>59.727210144183019</v>
      </c>
      <c r="Q36">
        <f t="shared" si="8"/>
        <v>3736.8359431743811</v>
      </c>
      <c r="R36">
        <f t="shared" si="9"/>
        <v>1.9668796263248662</v>
      </c>
    </row>
    <row r="37" spans="1:18" x14ac:dyDescent="0.25">
      <c r="A37">
        <f>Input!G38</f>
        <v>176</v>
      </c>
      <c r="B37">
        <f t="shared" si="0"/>
        <v>34</v>
      </c>
      <c r="C37">
        <f t="shared" si="1"/>
        <v>3.5263605246161616</v>
      </c>
      <c r="D37">
        <f t="shared" si="2"/>
        <v>-0.23810819942624348</v>
      </c>
      <c r="E37" s="4">
        <f>Input!I38</f>
        <v>4583.0880435714289</v>
      </c>
      <c r="F37">
        <f t="shared" si="3"/>
        <v>2057.356448</v>
      </c>
      <c r="G37">
        <f t="shared" si="10"/>
        <v>922.70580035446426</v>
      </c>
      <c r="H37">
        <f t="shared" si="4"/>
        <v>1287432.0922024334</v>
      </c>
      <c r="I37">
        <f t="shared" si="5"/>
        <v>13088745.236070625</v>
      </c>
      <c r="N37" s="4">
        <f>Input!J38</f>
        <v>60.469673857143789</v>
      </c>
      <c r="O37">
        <f t="shared" si="6"/>
        <v>-2.4393762857134789</v>
      </c>
      <c r="P37">
        <f t="shared" si="7"/>
        <v>59.09466935237711</v>
      </c>
      <c r="Q37">
        <f t="shared" si="8"/>
        <v>3786.4387725906154</v>
      </c>
      <c r="R37">
        <f t="shared" si="9"/>
        <v>5.9505566633012883</v>
      </c>
    </row>
    <row r="38" spans="1:18" x14ac:dyDescent="0.25">
      <c r="A38">
        <f>Input!G39</f>
        <v>177</v>
      </c>
      <c r="B38">
        <f t="shared" si="0"/>
        <v>35</v>
      </c>
      <c r="C38">
        <f t="shared" si="1"/>
        <v>3.5553480614894135</v>
      </c>
      <c r="D38">
        <f t="shared" si="2"/>
        <v>-0.16985896231129655</v>
      </c>
      <c r="E38" s="4">
        <f>Input!I39</f>
        <v>4643.7143747142854</v>
      </c>
      <c r="F38">
        <f t="shared" si="3"/>
        <v>2117.9827791428565</v>
      </c>
      <c r="G38">
        <f t="shared" si="10"/>
        <v>980.91683352606162</v>
      </c>
      <c r="H38">
        <f t="shared" si="4"/>
        <v>1292918.9646814163</v>
      </c>
      <c r="I38">
        <f t="shared" si="5"/>
        <v>12670937.690319659</v>
      </c>
      <c r="N38" s="4">
        <f>Input!J39</f>
        <v>60.626331142856543</v>
      </c>
      <c r="O38">
        <f t="shared" si="6"/>
        <v>-2.2827190000007249</v>
      </c>
      <c r="P38">
        <f t="shared" si="7"/>
        <v>58.211033171597315</v>
      </c>
      <c r="Q38">
        <f t="shared" si="8"/>
        <v>3659.4940517987225</v>
      </c>
      <c r="R38">
        <f t="shared" si="9"/>
        <v>5.2108060329643093</v>
      </c>
    </row>
    <row r="39" spans="1:18" x14ac:dyDescent="0.25">
      <c r="A39">
        <f>Input!G40</f>
        <v>178</v>
      </c>
      <c r="B39">
        <f t="shared" si="0"/>
        <v>36</v>
      </c>
      <c r="C39">
        <f t="shared" si="1"/>
        <v>3.5835189384561099</v>
      </c>
      <c r="D39">
        <f t="shared" si="2"/>
        <v>-0.10353249689814986</v>
      </c>
      <c r="E39" s="4">
        <f>Input!I40</f>
        <v>4703.6245587142857</v>
      </c>
      <c r="F39">
        <f t="shared" si="3"/>
        <v>2177.8929631428568</v>
      </c>
      <c r="G39">
        <f t="shared" si="10"/>
        <v>1038.0263392470931</v>
      </c>
      <c r="H39">
        <f t="shared" si="4"/>
        <v>1299295.9202715266</v>
      </c>
      <c r="I39">
        <f t="shared" si="5"/>
        <v>12267622.216233991</v>
      </c>
      <c r="N39" s="4">
        <f>Input!J40</f>
        <v>59.910184000000299</v>
      </c>
      <c r="O39">
        <f t="shared" si="6"/>
        <v>-2.9988661428569685</v>
      </c>
      <c r="P39">
        <f t="shared" si="7"/>
        <v>57.109505721031503</v>
      </c>
      <c r="Q39">
        <f t="shared" si="8"/>
        <v>3613.0163681274994</v>
      </c>
      <c r="R39">
        <f t="shared" si="9"/>
        <v>8.9931981427738314</v>
      </c>
    </row>
    <row r="40" spans="1:18" x14ac:dyDescent="0.25">
      <c r="A40">
        <f>Input!G41</f>
        <v>179</v>
      </c>
      <c r="B40">
        <f t="shared" si="0"/>
        <v>37</v>
      </c>
      <c r="C40">
        <f t="shared" si="1"/>
        <v>3.6109179126442243</v>
      </c>
      <c r="D40">
        <f t="shared" si="2"/>
        <v>-3.9023425491105816E-2</v>
      </c>
      <c r="E40" s="4">
        <f>Input!I41</f>
        <v>4765.0117961428559</v>
      </c>
      <c r="F40">
        <f t="shared" si="3"/>
        <v>2239.280200571427</v>
      </c>
      <c r="G40">
        <f t="shared" si="10"/>
        <v>1093.8484297772229</v>
      </c>
      <c r="H40">
        <f t="shared" si="4"/>
        <v>1312013.941544746</v>
      </c>
      <c r="I40">
        <f t="shared" si="5"/>
        <v>11879702.729621099</v>
      </c>
      <c r="N40" s="4">
        <f>Input!J41</f>
        <v>61.387237428570188</v>
      </c>
      <c r="O40">
        <f t="shared" si="6"/>
        <v>-1.5218127142870799</v>
      </c>
      <c r="P40">
        <f t="shared" si="7"/>
        <v>55.822090530129721</v>
      </c>
      <c r="Q40">
        <f t="shared" si="8"/>
        <v>3288.3232393050357</v>
      </c>
      <c r="R40">
        <f t="shared" si="9"/>
        <v>2.3159139373658095</v>
      </c>
    </row>
    <row r="41" spans="1:18" x14ac:dyDescent="0.25">
      <c r="A41">
        <f>Input!G42</f>
        <v>180</v>
      </c>
      <c r="B41">
        <f t="shared" si="0"/>
        <v>38</v>
      </c>
      <c r="C41">
        <f t="shared" si="1"/>
        <v>3.6375861597263857</v>
      </c>
      <c r="D41">
        <f t="shared" si="2"/>
        <v>2.3765197305951918E-2</v>
      </c>
      <c r="E41" s="4">
        <f>Input!I42</f>
        <v>4827.3538964285708</v>
      </c>
      <c r="F41">
        <f t="shared" si="3"/>
        <v>2301.6223008571419</v>
      </c>
      <c r="G41">
        <f t="shared" si="10"/>
        <v>1148.2275604634094</v>
      </c>
      <c r="H41">
        <f t="shared" si="4"/>
        <v>1330319.4271679255</v>
      </c>
      <c r="I41">
        <f t="shared" si="5"/>
        <v>11507803.322065938</v>
      </c>
      <c r="N41" s="4">
        <f>Input!J42</f>
        <v>62.342100285714878</v>
      </c>
      <c r="O41">
        <f t="shared" si="6"/>
        <v>-0.5669498571423901</v>
      </c>
      <c r="P41">
        <f t="shared" si="7"/>
        <v>54.3791306861864</v>
      </c>
      <c r="Q41">
        <f t="shared" si="8"/>
        <v>3019.0717670739746</v>
      </c>
      <c r="R41">
        <f t="shared" si="9"/>
        <v>0.32143214051377655</v>
      </c>
    </row>
    <row r="42" spans="1:18" x14ac:dyDescent="0.25">
      <c r="A42">
        <f>Input!G43</f>
        <v>181</v>
      </c>
      <c r="B42">
        <f t="shared" si="0"/>
        <v>39</v>
      </c>
      <c r="C42">
        <f t="shared" si="1"/>
        <v>3.6635616461296463</v>
      </c>
      <c r="D42">
        <f t="shared" si="2"/>
        <v>8.4922760932824304E-2</v>
      </c>
      <c r="E42" s="4">
        <f>Input!I43</f>
        <v>4890.3151655714291</v>
      </c>
      <c r="F42">
        <f t="shared" si="3"/>
        <v>2364.5835700000002</v>
      </c>
      <c r="G42">
        <f t="shared" si="10"/>
        <v>1201.0365494089078</v>
      </c>
      <c r="H42">
        <f t="shared" si="4"/>
        <v>1353841.6691264079</v>
      </c>
      <c r="I42">
        <f t="shared" si="5"/>
        <v>11152302.625483897</v>
      </c>
      <c r="N42" s="4">
        <f>Input!J43</f>
        <v>62.961269142858328</v>
      </c>
      <c r="O42">
        <f t="shared" si="6"/>
        <v>5.2219000001059612E-2</v>
      </c>
      <c r="P42">
        <f t="shared" si="7"/>
        <v>52.80898894549847</v>
      </c>
      <c r="Q42">
        <f t="shared" si="8"/>
        <v>2783.276775082139</v>
      </c>
      <c r="R42">
        <f t="shared" si="9"/>
        <v>2.7268239611106639E-3</v>
      </c>
    </row>
    <row r="43" spans="1:18" x14ac:dyDescent="0.25">
      <c r="A43">
        <f>Input!G44</f>
        <v>182</v>
      </c>
      <c r="B43">
        <f t="shared" si="0"/>
        <v>40</v>
      </c>
      <c r="C43">
        <f t="shared" si="1"/>
        <v>3.6888794541139363</v>
      </c>
      <c r="D43">
        <f t="shared" si="2"/>
        <v>0.1445318642487024</v>
      </c>
      <c r="E43" s="4">
        <f>Input!I44</f>
        <v>4953.0750184285716</v>
      </c>
      <c r="F43">
        <f t="shared" si="3"/>
        <v>2427.3434228571427</v>
      </c>
      <c r="G43">
        <f t="shared" si="10"/>
        <v>1252.1743939711105</v>
      </c>
      <c r="H43">
        <f t="shared" si="4"/>
        <v>1381022.2464529402</v>
      </c>
      <c r="I43">
        <f t="shared" si="5"/>
        <v>10813367.391903216</v>
      </c>
      <c r="N43" s="4">
        <f>Input!J44</f>
        <v>62.759852857142505</v>
      </c>
      <c r="O43">
        <f t="shared" si="6"/>
        <v>-0.14919728571476298</v>
      </c>
      <c r="P43">
        <f t="shared" si="7"/>
        <v>51.137844562202567</v>
      </c>
      <c r="Q43">
        <f t="shared" si="8"/>
        <v>2630.3606615100234</v>
      </c>
      <c r="R43">
        <f t="shared" si="9"/>
        <v>2.2259830064652618E-2</v>
      </c>
    </row>
    <row r="44" spans="1:18" x14ac:dyDescent="0.25">
      <c r="A44">
        <f>Input!G45</f>
        <v>183</v>
      </c>
      <c r="B44">
        <f t="shared" si="0"/>
        <v>41</v>
      </c>
      <c r="C44">
        <f t="shared" si="1"/>
        <v>3.713572066704308</v>
      </c>
      <c r="D44">
        <f t="shared" si="2"/>
        <v>0.20266898638628067</v>
      </c>
      <c r="E44" s="4">
        <f>Input!I45</f>
        <v>5015.9467691428572</v>
      </c>
      <c r="F44">
        <f t="shared" si="3"/>
        <v>2490.2151735714283</v>
      </c>
      <c r="G44">
        <f t="shared" si="10"/>
        <v>1301.5639793396351</v>
      </c>
      <c r="H44">
        <f t="shared" si="4"/>
        <v>1412891.6615486681</v>
      </c>
      <c r="I44">
        <f t="shared" si="5"/>
        <v>10490984.409536591</v>
      </c>
      <c r="N44" s="4">
        <f>Input!J45</f>
        <v>62.871750714285554</v>
      </c>
      <c r="O44">
        <f t="shared" si="6"/>
        <v>-3.7299428571714088E-2</v>
      </c>
      <c r="P44">
        <f t="shared" si="7"/>
        <v>49.389585368524692</v>
      </c>
      <c r="Q44">
        <f t="shared" si="8"/>
        <v>2443.01694074544</v>
      </c>
      <c r="R44">
        <f t="shared" si="9"/>
        <v>1.3912473717764013E-3</v>
      </c>
    </row>
    <row r="45" spans="1:18" x14ac:dyDescent="0.25">
      <c r="A45">
        <f>Input!G46</f>
        <v>184</v>
      </c>
      <c r="B45">
        <f t="shared" si="0"/>
        <v>42</v>
      </c>
      <c r="C45">
        <f t="shared" si="1"/>
        <v>3.7376696182833684</v>
      </c>
      <c r="D45">
        <f t="shared" si="2"/>
        <v>0.25940507675505364</v>
      </c>
      <c r="E45" s="4">
        <f>Input!I46</f>
        <v>5079.2064330000003</v>
      </c>
      <c r="F45">
        <f t="shared" si="3"/>
        <v>2553.4748374285714</v>
      </c>
      <c r="G45">
        <f t="shared" si="10"/>
        <v>1349.1497551938364</v>
      </c>
      <c r="H45">
        <f t="shared" si="4"/>
        <v>1450398.9036997012</v>
      </c>
      <c r="I45">
        <f t="shared" si="5"/>
        <v>10184990.166342355</v>
      </c>
      <c r="N45" s="4">
        <f>Input!J46</f>
        <v>63.259663857143096</v>
      </c>
      <c r="O45">
        <f t="shared" si="6"/>
        <v>0.35061371428582788</v>
      </c>
      <c r="P45">
        <f t="shared" si="7"/>
        <v>47.58577585420133</v>
      </c>
      <c r="Q45">
        <f t="shared" si="8"/>
        <v>2231.160542384107</v>
      </c>
      <c r="R45">
        <f t="shared" si="9"/>
        <v>0.12292997664530414</v>
      </c>
    </row>
    <row r="46" spans="1:18" x14ac:dyDescent="0.25">
      <c r="A46">
        <f>Input!G47</f>
        <v>185</v>
      </c>
      <c r="B46">
        <f t="shared" si="0"/>
        <v>43</v>
      </c>
      <c r="C46">
        <f t="shared" si="1"/>
        <v>3.7612001156935624</v>
      </c>
      <c r="D46">
        <f t="shared" si="2"/>
        <v>0.31480607561200868</v>
      </c>
      <c r="E46" s="4">
        <f>Input!I47</f>
        <v>5142.7794111428584</v>
      </c>
      <c r="F46">
        <f t="shared" si="3"/>
        <v>2617.0478155714295</v>
      </c>
      <c r="G46">
        <f t="shared" si="10"/>
        <v>1394.8954395783612</v>
      </c>
      <c r="H46">
        <f t="shared" si="4"/>
        <v>1493656.4301455021</v>
      </c>
      <c r="I46">
        <f t="shared" si="5"/>
        <v>9895097.9074337333</v>
      </c>
      <c r="N46" s="4">
        <f>Input!J47</f>
        <v>63.572978142858119</v>
      </c>
      <c r="O46">
        <f t="shared" si="6"/>
        <v>0.66392800000085117</v>
      </c>
      <c r="P46">
        <f t="shared" si="7"/>
        <v>45.745684384524829</v>
      </c>
      <c r="Q46">
        <f t="shared" si="8"/>
        <v>2032.3647587135683</v>
      </c>
      <c r="R46">
        <f t="shared" si="9"/>
        <v>0.44080038918513026</v>
      </c>
    </row>
    <row r="47" spans="1:18" x14ac:dyDescent="0.25">
      <c r="A47">
        <f>Input!G48</f>
        <v>186</v>
      </c>
      <c r="B47">
        <f t="shared" si="0"/>
        <v>44</v>
      </c>
      <c r="C47">
        <f t="shared" si="1"/>
        <v>3.784189633918261</v>
      </c>
      <c r="D47">
        <f t="shared" si="2"/>
        <v>0.3689333747797986</v>
      </c>
      <c r="E47" s="4">
        <f>Input!I48</f>
        <v>5206.0465348571433</v>
      </c>
      <c r="F47">
        <f t="shared" si="3"/>
        <v>2680.3149392857144</v>
      </c>
      <c r="G47">
        <f t="shared" si="10"/>
        <v>1438.7817946679529</v>
      </c>
      <c r="H47">
        <f t="shared" si="4"/>
        <v>1541404.5491844676</v>
      </c>
      <c r="I47">
        <f t="shared" si="5"/>
        <v>9620921.9172550011</v>
      </c>
      <c r="N47" s="4">
        <f>Input!J48</f>
        <v>63.267123714284935</v>
      </c>
      <c r="O47">
        <f t="shared" si="6"/>
        <v>0.35807357142766705</v>
      </c>
      <c r="P47">
        <f t="shared" si="7"/>
        <v>43.886355089591632</v>
      </c>
      <c r="Q47">
        <f t="shared" si="8"/>
        <v>1894.7112919245346</v>
      </c>
      <c r="R47">
        <f t="shared" si="9"/>
        <v>0.12821668255496457</v>
      </c>
    </row>
    <row r="48" spans="1:18" x14ac:dyDescent="0.25">
      <c r="A48">
        <f>Input!G49</f>
        <v>187</v>
      </c>
      <c r="B48">
        <f t="shared" si="0"/>
        <v>45</v>
      </c>
      <c r="C48">
        <f t="shared" si="1"/>
        <v>3.8066624897703196</v>
      </c>
      <c r="D48">
        <f t="shared" si="2"/>
        <v>0.42184422658495607</v>
      </c>
      <c r="E48" s="4">
        <f>Input!I49</f>
        <v>5267.8888241428567</v>
      </c>
      <c r="F48">
        <f t="shared" si="3"/>
        <v>2742.1572285714278</v>
      </c>
      <c r="G48">
        <f t="shared" si="10"/>
        <v>1480.8045069050856</v>
      </c>
      <c r="H48">
        <f t="shared" si="4"/>
        <v>1591010.6884550888</v>
      </c>
      <c r="I48">
        <f t="shared" si="5"/>
        <v>9361998.9973886497</v>
      </c>
      <c r="N48" s="4">
        <f>Input!J49</f>
        <v>61.842289285713377</v>
      </c>
      <c r="O48">
        <f t="shared" si="6"/>
        <v>-1.0667608571438905</v>
      </c>
      <c r="P48">
        <f t="shared" si="7"/>
        <v>42.022712237132843</v>
      </c>
      <c r="Q48">
        <f t="shared" si="8"/>
        <v>1856.7026915423985</v>
      </c>
      <c r="R48">
        <f t="shared" si="9"/>
        <v>1.1379787263343679</v>
      </c>
    </row>
    <row r="49" spans="1:18" x14ac:dyDescent="0.25">
      <c r="A49">
        <f>Input!G50</f>
        <v>188</v>
      </c>
      <c r="B49">
        <f t="shared" si="0"/>
        <v>46</v>
      </c>
      <c r="C49">
        <f t="shared" si="1"/>
        <v>3.8286413964890951</v>
      </c>
      <c r="D49">
        <f t="shared" si="2"/>
        <v>0.47359210784633915</v>
      </c>
      <c r="E49" s="4">
        <f>Input!I50</f>
        <v>5329.5446167142863</v>
      </c>
      <c r="F49">
        <f t="shared" si="3"/>
        <v>2803.8130211428575</v>
      </c>
      <c r="G49">
        <f t="shared" si="10"/>
        <v>1520.9721939038029</v>
      </c>
      <c r="H49">
        <f t="shared" si="4"/>
        <v>1645680.5880313818</v>
      </c>
      <c r="I49">
        <f t="shared" si="5"/>
        <v>9117807.2128068674</v>
      </c>
      <c r="N49" s="4">
        <f>Input!J50</f>
        <v>61.655792571429629</v>
      </c>
      <c r="O49">
        <f t="shared" si="6"/>
        <v>-1.253257571427639</v>
      </c>
      <c r="P49">
        <f t="shared" si="7"/>
        <v>40.167686998717265</v>
      </c>
      <c r="Q49">
        <f t="shared" si="8"/>
        <v>1715.6946490830167</v>
      </c>
      <c r="R49">
        <f t="shared" si="9"/>
        <v>1.5706545403407037</v>
      </c>
    </row>
    <row r="50" spans="1:18" x14ac:dyDescent="0.25">
      <c r="A50">
        <f>Input!G51</f>
        <v>189</v>
      </c>
      <c r="B50">
        <f t="shared" si="0"/>
        <v>47</v>
      </c>
      <c r="C50">
        <f t="shared" si="1"/>
        <v>3.8501476017100584</v>
      </c>
      <c r="D50">
        <f t="shared" si="2"/>
        <v>0.52422704471545356</v>
      </c>
      <c r="E50" s="4">
        <f>Input!I51</f>
        <v>5394.4976699999997</v>
      </c>
      <c r="F50">
        <f t="shared" si="3"/>
        <v>2868.7660744285708</v>
      </c>
      <c r="G50">
        <f t="shared" si="10"/>
        <v>1559.3045523018891</v>
      </c>
      <c r="H50">
        <f t="shared" si="4"/>
        <v>1714689.4779303262</v>
      </c>
      <c r="I50">
        <f t="shared" si="5"/>
        <v>8887782.0499392506</v>
      </c>
      <c r="N50" s="4">
        <f>Input!J51</f>
        <v>64.953053285713395</v>
      </c>
      <c r="O50">
        <f t="shared" si="6"/>
        <v>2.0440031428561269</v>
      </c>
      <c r="P50">
        <f t="shared" si="7"/>
        <v>38.332358398086228</v>
      </c>
      <c r="Q50">
        <f t="shared" si="8"/>
        <v>1316.8447271297862</v>
      </c>
      <c r="R50">
        <f t="shared" si="9"/>
        <v>4.1779488480057241</v>
      </c>
    </row>
    <row r="51" spans="1:18" x14ac:dyDescent="0.25">
      <c r="A51">
        <f>Input!G52</f>
        <v>190</v>
      </c>
      <c r="B51">
        <f t="shared" si="0"/>
        <v>48</v>
      </c>
      <c r="C51">
        <f t="shared" si="1"/>
        <v>3.8712010109078911</v>
      </c>
      <c r="D51">
        <f t="shared" si="2"/>
        <v>0.57379590331505259</v>
      </c>
      <c r="E51" s="4">
        <f>Input!I52</f>
        <v>5461.6812234285708</v>
      </c>
      <c r="F51">
        <f t="shared" si="3"/>
        <v>2935.9496278571419</v>
      </c>
      <c r="G51">
        <f t="shared" si="10"/>
        <v>1595.8306541798247</v>
      </c>
      <c r="H51">
        <f t="shared" si="4"/>
        <v>1795918.8636099459</v>
      </c>
      <c r="I51">
        <f t="shared" si="5"/>
        <v>8671330.1752759796</v>
      </c>
      <c r="N51" s="4">
        <f>Input!J52</f>
        <v>67.183553428571031</v>
      </c>
      <c r="O51">
        <f t="shared" si="6"/>
        <v>4.274503285713763</v>
      </c>
      <c r="P51">
        <f t="shared" si="7"/>
        <v>36.526101877935631</v>
      </c>
      <c r="Q51">
        <f t="shared" si="8"/>
        <v>1040.1656117538075</v>
      </c>
      <c r="R51">
        <f t="shared" si="9"/>
        <v>18.271378339577755</v>
      </c>
    </row>
    <row r="52" spans="1:18" x14ac:dyDescent="0.25">
      <c r="A52">
        <f>Input!G53</f>
        <v>191</v>
      </c>
      <c r="B52">
        <f t="shared" si="0"/>
        <v>49</v>
      </c>
      <c r="C52">
        <f t="shared" si="1"/>
        <v>3.8918202981106265</v>
      </c>
      <c r="D52">
        <f t="shared" si="2"/>
        <v>0.62234265040825609</v>
      </c>
      <c r="E52" s="4">
        <f>Input!I53</f>
        <v>5529.8793184285705</v>
      </c>
      <c r="F52">
        <f t="shared" si="3"/>
        <v>3004.1477228571416</v>
      </c>
      <c r="G52">
        <f t="shared" si="10"/>
        <v>1630.5873945199739</v>
      </c>
      <c r="H52">
        <f t="shared" si="4"/>
        <v>1886667.9755817079</v>
      </c>
      <c r="I52">
        <f t="shared" si="5"/>
        <v>8467841.0088841114</v>
      </c>
      <c r="N52" s="4">
        <f>Input!J53</f>
        <v>68.198094999999739</v>
      </c>
      <c r="O52">
        <f t="shared" si="6"/>
        <v>5.2890448571424713</v>
      </c>
      <c r="P52">
        <f t="shared" si="7"/>
        <v>34.756740340149157</v>
      </c>
      <c r="Q52">
        <f t="shared" si="8"/>
        <v>868.34507707921261</v>
      </c>
      <c r="R52">
        <f t="shared" si="9"/>
        <v>27.973995500865225</v>
      </c>
    </row>
    <row r="53" spans="1:18" x14ac:dyDescent="0.25">
      <c r="A53">
        <f>Input!G54</f>
        <v>192</v>
      </c>
      <c r="B53">
        <f t="shared" si="0"/>
        <v>50</v>
      </c>
      <c r="C53">
        <f t="shared" si="1"/>
        <v>3.912023005428146</v>
      </c>
      <c r="D53">
        <f t="shared" si="2"/>
        <v>0.66990858773180828</v>
      </c>
      <c r="E53" s="4">
        <f>Input!I54</f>
        <v>5598.2415305714285</v>
      </c>
      <c r="F53">
        <f t="shared" si="3"/>
        <v>3072.5099349999996</v>
      </c>
      <c r="G53">
        <f t="shared" si="10"/>
        <v>1663.6180882366848</v>
      </c>
      <c r="H53">
        <f t="shared" si="4"/>
        <v>1984976.2358761437</v>
      </c>
      <c r="I53">
        <f t="shared" si="5"/>
        <v>8276696.3379471451</v>
      </c>
      <c r="N53" s="4">
        <f>Input!J54</f>
        <v>68.36221214285797</v>
      </c>
      <c r="O53">
        <f t="shared" si="6"/>
        <v>5.4531620000007024</v>
      </c>
      <c r="P53">
        <f t="shared" si="7"/>
        <v>33.030693716710793</v>
      </c>
      <c r="Q53">
        <f t="shared" si="8"/>
        <v>760.52025558615105</v>
      </c>
      <c r="R53">
        <f t="shared" si="9"/>
        <v>29.73697579825166</v>
      </c>
    </row>
    <row r="54" spans="1:18" x14ac:dyDescent="0.25">
      <c r="A54">
        <f>Input!G55</f>
        <v>193</v>
      </c>
      <c r="B54">
        <f t="shared" si="0"/>
        <v>51</v>
      </c>
      <c r="C54">
        <f t="shared" si="1"/>
        <v>3.9318256327243257</v>
      </c>
      <c r="D54">
        <f t="shared" si="2"/>
        <v>0.71653256312321156</v>
      </c>
      <c r="E54" s="4">
        <f>Input!I55</f>
        <v>5667.513846428571</v>
      </c>
      <c r="F54">
        <f t="shared" si="3"/>
        <v>3141.7822508571421</v>
      </c>
      <c r="G54">
        <f t="shared" si="10"/>
        <v>1694.9712123691374</v>
      </c>
      <c r="H54">
        <f t="shared" si="4"/>
        <v>2093262.1810907386</v>
      </c>
      <c r="I54">
        <f t="shared" si="5"/>
        <v>8097278.1952311043</v>
      </c>
      <c r="N54" s="4">
        <f>Input!J55</f>
        <v>69.27231585714253</v>
      </c>
      <c r="O54">
        <f t="shared" si="6"/>
        <v>6.3632657142852622</v>
      </c>
      <c r="P54">
        <f t="shared" si="7"/>
        <v>31.353124132452542</v>
      </c>
      <c r="Q54">
        <f t="shared" si="8"/>
        <v>624.49302376004607</v>
      </c>
      <c r="R54">
        <f t="shared" si="9"/>
        <v>40.491150550598327</v>
      </c>
    </row>
    <row r="55" spans="1:18" x14ac:dyDescent="0.25">
      <c r="A55">
        <f>Input!G56</f>
        <v>194</v>
      </c>
      <c r="B55">
        <f t="shared" si="0"/>
        <v>52</v>
      </c>
      <c r="C55">
        <f t="shared" si="1"/>
        <v>3.9512437185814275</v>
      </c>
      <c r="D55">
        <f t="shared" si="2"/>
        <v>0.76225116114602676</v>
      </c>
      <c r="E55" s="4">
        <f>Input!I56</f>
        <v>5737.6515067142855</v>
      </c>
      <c r="F55">
        <f t="shared" si="3"/>
        <v>3211.9199111428566</v>
      </c>
      <c r="G55">
        <f t="shared" si="10"/>
        <v>1724.6992869165558</v>
      </c>
      <c r="H55">
        <f t="shared" si="4"/>
        <v>2211825.1851240676</v>
      </c>
      <c r="I55">
        <f t="shared" si="5"/>
        <v>7928975.2194850249</v>
      </c>
      <c r="N55" s="4">
        <f>Input!J56</f>
        <v>70.137660285714446</v>
      </c>
      <c r="O55">
        <f t="shared" si="6"/>
        <v>7.2286101428571783</v>
      </c>
      <c r="P55">
        <f t="shared" si="7"/>
        <v>29.72807454741843</v>
      </c>
      <c r="Q55">
        <f t="shared" si="8"/>
        <v>506.2258984921188</v>
      </c>
      <c r="R55">
        <f t="shared" si="9"/>
        <v>52.252804597417672</v>
      </c>
    </row>
    <row r="56" spans="1:18" x14ac:dyDescent="0.25">
      <c r="A56">
        <f>Input!G57</f>
        <v>195</v>
      </c>
      <c r="B56">
        <f t="shared" si="0"/>
        <v>53</v>
      </c>
      <c r="C56">
        <f t="shared" si="1"/>
        <v>3.970291913552122</v>
      </c>
      <c r="D56">
        <f t="shared" si="2"/>
        <v>0.80709887555691384</v>
      </c>
      <c r="E56" s="4">
        <f>Input!I57</f>
        <v>5807.4012538571424</v>
      </c>
      <c r="F56">
        <f t="shared" si="3"/>
        <v>3281.6696582857135</v>
      </c>
      <c r="G56">
        <f t="shared" si="10"/>
        <v>1752.8578863543498</v>
      </c>
      <c r="H56">
        <f t="shared" si="4"/>
        <v>2337265.433995916</v>
      </c>
      <c r="I56">
        <f t="shared" si="5"/>
        <v>7771187.7017853297</v>
      </c>
      <c r="N56" s="4">
        <f>Input!J57</f>
        <v>69.749747142856904</v>
      </c>
      <c r="O56">
        <f t="shared" si="6"/>
        <v>6.8406969999996363</v>
      </c>
      <c r="P56">
        <f t="shared" si="7"/>
        <v>28.158599437793995</v>
      </c>
      <c r="Q56">
        <f t="shared" si="8"/>
        <v>454.4529643473187</v>
      </c>
      <c r="R56">
        <f t="shared" si="9"/>
        <v>46.795135445804021</v>
      </c>
    </row>
    <row r="57" spans="1:18" x14ac:dyDescent="0.25">
      <c r="A57">
        <f>Input!G58</f>
        <v>196</v>
      </c>
      <c r="B57">
        <f t="shared" si="0"/>
        <v>54</v>
      </c>
      <c r="C57">
        <f t="shared" si="1"/>
        <v>3.9889840465642745</v>
      </c>
      <c r="D57">
        <f t="shared" si="2"/>
        <v>0.85110826565130626</v>
      </c>
      <c r="E57" s="4">
        <f>Input!I58</f>
        <v>5877.5538338571423</v>
      </c>
      <c r="F57">
        <f t="shared" si="3"/>
        <v>3351.8222382857134</v>
      </c>
      <c r="G57">
        <f t="shared" si="10"/>
        <v>1779.5047729657649</v>
      </c>
      <c r="H57">
        <f t="shared" si="4"/>
        <v>2472182.2117501474</v>
      </c>
      <c r="I57">
        <f t="shared" si="5"/>
        <v>7623331.5057379007</v>
      </c>
      <c r="N57" s="4">
        <f>Input!J58</f>
        <v>70.152579999999944</v>
      </c>
      <c r="O57">
        <f t="shared" si="6"/>
        <v>7.2435298571426756</v>
      </c>
      <c r="P57">
        <f t="shared" si="7"/>
        <v>26.64688661141507</v>
      </c>
      <c r="Q57">
        <f t="shared" si="8"/>
        <v>376.49025333356815</v>
      </c>
      <c r="R57">
        <f t="shared" si="9"/>
        <v>52.468724791317392</v>
      </c>
    </row>
    <row r="58" spans="1:18" x14ac:dyDescent="0.25">
      <c r="A58">
        <f>Input!G59</f>
        <v>197</v>
      </c>
      <c r="B58">
        <f t="shared" si="0"/>
        <v>55</v>
      </c>
      <c r="C58">
        <f t="shared" si="1"/>
        <v>4.0073331852324712</v>
      </c>
      <c r="D58">
        <f t="shared" si="2"/>
        <v>0.89431009826290553</v>
      </c>
      <c r="E58" s="4">
        <f>Input!I59</f>
        <v>5947.4080191428575</v>
      </c>
      <c r="F58">
        <f t="shared" si="3"/>
        <v>3421.6764235714286</v>
      </c>
      <c r="G58">
        <f t="shared" si="10"/>
        <v>1804.699142642655</v>
      </c>
      <c r="H58">
        <f t="shared" si="4"/>
        <v>2614615.5270398101</v>
      </c>
      <c r="I58">
        <f t="shared" si="5"/>
        <v>7484841.031775278</v>
      </c>
      <c r="N58" s="4">
        <f>Input!J59</f>
        <v>69.854185285715175</v>
      </c>
      <c r="O58">
        <f t="shared" si="6"/>
        <v>6.9451351428579073</v>
      </c>
      <c r="P58">
        <f t="shared" si="7"/>
        <v>25.194369676890105</v>
      </c>
      <c r="Q58">
        <f t="shared" si="8"/>
        <v>333.03456107811337</v>
      </c>
      <c r="R58">
        <f t="shared" si="9"/>
        <v>48.234902152559926</v>
      </c>
    </row>
    <row r="59" spans="1:18" x14ac:dyDescent="0.25">
      <c r="A59">
        <f>Input!G60</f>
        <v>198</v>
      </c>
      <c r="B59">
        <f t="shared" si="0"/>
        <v>56</v>
      </c>
      <c r="C59">
        <f t="shared" si="1"/>
        <v>4.0253516907351496</v>
      </c>
      <c r="D59">
        <f t="shared" si="2"/>
        <v>0.93673347696825604</v>
      </c>
      <c r="E59" s="4">
        <f>Input!I60</f>
        <v>6018.0231108571434</v>
      </c>
      <c r="F59">
        <f t="shared" si="3"/>
        <v>3492.2915152857145</v>
      </c>
      <c r="G59">
        <f t="shared" si="10"/>
        <v>1828.5009736552911</v>
      </c>
      <c r="H59">
        <f t="shared" si="4"/>
        <v>2768198.9664188577</v>
      </c>
      <c r="I59">
        <f t="shared" si="5"/>
        <v>7355171.3776418352</v>
      </c>
      <c r="N59" s="4">
        <f>Input!J60</f>
        <v>70.615091714285882</v>
      </c>
      <c r="O59">
        <f t="shared" si="6"/>
        <v>7.7060415714286137</v>
      </c>
      <c r="P59">
        <f t="shared" si="7"/>
        <v>23.80183101263605</v>
      </c>
      <c r="Q59">
        <f t="shared" si="8"/>
        <v>259.0744377356848</v>
      </c>
      <c r="R59">
        <f t="shared" si="9"/>
        <v>59.383076700585981</v>
      </c>
    </row>
    <row r="60" spans="1:18" x14ac:dyDescent="0.25">
      <c r="A60">
        <f>Input!G61</f>
        <v>199</v>
      </c>
      <c r="B60">
        <f t="shared" si="0"/>
        <v>57</v>
      </c>
      <c r="C60">
        <f t="shared" si="1"/>
        <v>4.0430512678345503</v>
      </c>
      <c r="D60">
        <f t="shared" si="2"/>
        <v>0.97840595985540801</v>
      </c>
      <c r="E60" s="4">
        <f>Input!I61</f>
        <v>6090.2719132857146</v>
      </c>
      <c r="F60">
        <f t="shared" si="3"/>
        <v>3564.5403177142857</v>
      </c>
      <c r="G60">
        <f t="shared" si="10"/>
        <v>1850.9704689852492</v>
      </c>
      <c r="H60">
        <f t="shared" si="4"/>
        <v>2936321.6264732531</v>
      </c>
      <c r="I60">
        <f t="shared" si="5"/>
        <v>7233799.829335086</v>
      </c>
      <c r="N60" s="4">
        <f>Input!J61</f>
        <v>72.248802428571253</v>
      </c>
      <c r="O60">
        <f t="shared" si="6"/>
        <v>9.3397522857139847</v>
      </c>
      <c r="P60">
        <f t="shared" si="7"/>
        <v>22.469495329958189</v>
      </c>
      <c r="Q60">
        <f t="shared" si="8"/>
        <v>172.39015240787907</v>
      </c>
      <c r="R60">
        <f t="shared" si="9"/>
        <v>87.230972758499604</v>
      </c>
    </row>
    <row r="61" spans="1:18" x14ac:dyDescent="0.25">
      <c r="A61">
        <f>Input!G62</f>
        <v>200</v>
      </c>
      <c r="B61">
        <f t="shared" si="0"/>
        <v>58</v>
      </c>
      <c r="C61">
        <f t="shared" si="1"/>
        <v>4.0604430105464191</v>
      </c>
      <c r="D61">
        <f t="shared" si="2"/>
        <v>1.0193536670502112</v>
      </c>
      <c r="E61" s="4">
        <f>Input!I62</f>
        <v>6164.0649078571432</v>
      </c>
      <c r="F61">
        <f t="shared" si="3"/>
        <v>3638.3333122857143</v>
      </c>
      <c r="G61">
        <f t="shared" si="10"/>
        <v>1872.1675830922409</v>
      </c>
      <c r="H61">
        <f t="shared" si="4"/>
        <v>3119341.3829775136</v>
      </c>
      <c r="I61">
        <f t="shared" si="5"/>
        <v>7120226.7997979484</v>
      </c>
      <c r="N61" s="4">
        <f>Input!J62</f>
        <v>73.792994571428608</v>
      </c>
      <c r="O61">
        <f t="shared" si="6"/>
        <v>10.88394442857134</v>
      </c>
      <c r="P61">
        <f t="shared" si="7"/>
        <v>21.197114106991577</v>
      </c>
      <c r="Q61">
        <f t="shared" si="8"/>
        <v>106.36146881588658</v>
      </c>
      <c r="R61">
        <f t="shared" si="9"/>
        <v>118.4602463242291</v>
      </c>
    </row>
    <row r="62" spans="1:18" x14ac:dyDescent="0.25">
      <c r="A62">
        <f>Input!G63</f>
        <v>201</v>
      </c>
      <c r="B62">
        <f t="shared" si="0"/>
        <v>59</v>
      </c>
      <c r="C62">
        <f t="shared" si="1"/>
        <v>4.0775374439057197</v>
      </c>
      <c r="D62">
        <f t="shared" si="2"/>
        <v>1.05960137905092</v>
      </c>
      <c r="E62" s="4">
        <f>Input!I63</f>
        <v>6241.3118204285711</v>
      </c>
      <c r="F62">
        <f t="shared" si="3"/>
        <v>3715.5802248571422</v>
      </c>
      <c r="G62">
        <f t="shared" si="10"/>
        <v>1892.1516243924505</v>
      </c>
      <c r="H62">
        <f t="shared" si="4"/>
        <v>3324891.8609926244</v>
      </c>
      <c r="I62">
        <f t="shared" si="5"/>
        <v>7013976.3168698354</v>
      </c>
      <c r="N62" s="4">
        <f>Input!J63</f>
        <v>77.246912571427856</v>
      </c>
      <c r="O62">
        <f t="shared" si="6"/>
        <v>14.337862428570588</v>
      </c>
      <c r="P62">
        <f t="shared" si="7"/>
        <v>19.984041300209519</v>
      </c>
      <c r="Q62">
        <f t="shared" si="8"/>
        <v>31.879335850541867</v>
      </c>
      <c r="R62">
        <f t="shared" si="9"/>
        <v>205.57429902061608</v>
      </c>
    </row>
    <row r="63" spans="1:18" x14ac:dyDescent="0.25">
      <c r="A63">
        <f>Input!G64</f>
        <v>202</v>
      </c>
      <c r="B63">
        <f t="shared" si="0"/>
        <v>60</v>
      </c>
      <c r="C63">
        <f t="shared" si="1"/>
        <v>4.0943445622221004</v>
      </c>
      <c r="D63">
        <f t="shared" si="2"/>
        <v>1.0991726267981574</v>
      </c>
      <c r="E63" s="4">
        <f>Input!I64</f>
        <v>6321.6247379999995</v>
      </c>
      <c r="F63">
        <f t="shared" si="3"/>
        <v>3795.8931424285706</v>
      </c>
      <c r="G63">
        <f t="shared" si="10"/>
        <v>1910.9809252202574</v>
      </c>
      <c r="H63">
        <f t="shared" si="4"/>
        <v>3552894.0665811594</v>
      </c>
      <c r="I63">
        <f t="shared" si="5"/>
        <v>6914596.147589596</v>
      </c>
      <c r="N63" s="4">
        <f>Input!J64</f>
        <v>80.312917571428443</v>
      </c>
      <c r="O63">
        <f t="shared" si="6"/>
        <v>17.403867428571175</v>
      </c>
      <c r="P63">
        <f t="shared" si="7"/>
        <v>18.829300827806897</v>
      </c>
      <c r="Q63">
        <f t="shared" si="8"/>
        <v>2.0318603756567044</v>
      </c>
      <c r="R63">
        <f t="shared" si="9"/>
        <v>302.89460147128062</v>
      </c>
    </row>
    <row r="64" spans="1:18" x14ac:dyDescent="0.25">
      <c r="A64">
        <f>Input!G65</f>
        <v>203</v>
      </c>
      <c r="B64">
        <f t="shared" si="0"/>
        <v>61</v>
      </c>
      <c r="C64">
        <f t="shared" si="1"/>
        <v>4.1108738641733114</v>
      </c>
      <c r="D64">
        <f t="shared" si="2"/>
        <v>1.1380897743000451</v>
      </c>
      <c r="E64" s="4">
        <f>Input!I65</f>
        <v>6404.8544631428576</v>
      </c>
      <c r="F64">
        <f t="shared" si="3"/>
        <v>3879.1228675714287</v>
      </c>
      <c r="G64">
        <f t="shared" si="10"/>
        <v>1928.7125715937032</v>
      </c>
      <c r="H64">
        <f t="shared" si="4"/>
        <v>3804100.322655919</v>
      </c>
      <c r="I64">
        <f t="shared" si="5"/>
        <v>6821657.6329782074</v>
      </c>
      <c r="N64" s="4">
        <f>Input!J65</f>
        <v>83.229725142858115</v>
      </c>
      <c r="O64">
        <f t="shared" si="6"/>
        <v>20.320675000000847</v>
      </c>
      <c r="P64">
        <f t="shared" si="7"/>
        <v>17.73164637344582</v>
      </c>
      <c r="Q64">
        <f t="shared" si="8"/>
        <v>6.7030692291214109</v>
      </c>
      <c r="R64">
        <f t="shared" si="9"/>
        <v>412.92983245565944</v>
      </c>
    </row>
    <row r="65" spans="1:18" x14ac:dyDescent="0.25">
      <c r="A65">
        <f>Input!G66</f>
        <v>204</v>
      </c>
      <c r="B65">
        <f t="shared" si="0"/>
        <v>62</v>
      </c>
      <c r="C65">
        <f t="shared" si="1"/>
        <v>4.1271343850450917</v>
      </c>
      <c r="D65">
        <f t="shared" si="2"/>
        <v>1.1763740945388821</v>
      </c>
      <c r="E65" s="4">
        <f>Input!I66</f>
        <v>6491.4187484285712</v>
      </c>
      <c r="F65">
        <f t="shared" si="3"/>
        <v>3965.6871528571423</v>
      </c>
      <c r="G65">
        <f t="shared" si="10"/>
        <v>1945.4021856807024</v>
      </c>
      <c r="H65">
        <f t="shared" si="4"/>
        <v>4081551.3485991093</v>
      </c>
      <c r="I65">
        <f t="shared" si="5"/>
        <v>6734755.2959136153</v>
      </c>
      <c r="N65" s="4">
        <f>Input!J66</f>
        <v>86.564285285713595</v>
      </c>
      <c r="O65">
        <f t="shared" si="6"/>
        <v>23.655235142856327</v>
      </c>
      <c r="P65">
        <f t="shared" si="7"/>
        <v>16.689614086999178</v>
      </c>
      <c r="Q65">
        <f t="shared" si="8"/>
        <v>48.519876693800462</v>
      </c>
      <c r="R65">
        <f t="shared" si="9"/>
        <v>559.57014966382496</v>
      </c>
    </row>
    <row r="66" spans="1:18" x14ac:dyDescent="0.25">
      <c r="A66">
        <f>Input!G67</f>
        <v>205</v>
      </c>
      <c r="B66">
        <f t="shared" si="0"/>
        <v>63</v>
      </c>
      <c r="C66">
        <f t="shared" si="1"/>
        <v>4.1431347263915326</v>
      </c>
      <c r="D66">
        <f t="shared" si="2"/>
        <v>1.2140458393045086</v>
      </c>
      <c r="E66" s="4">
        <f>Input!I67</f>
        <v>6583.3093780000008</v>
      </c>
      <c r="F66">
        <f t="shared" si="3"/>
        <v>4057.5777824285719</v>
      </c>
      <c r="G66">
        <f t="shared" si="10"/>
        <v>1961.1037544478386</v>
      </c>
      <c r="H66">
        <f t="shared" si="4"/>
        <v>4395203.3499977607</v>
      </c>
      <c r="I66">
        <f t="shared" si="5"/>
        <v>6653506.2745916005</v>
      </c>
      <c r="N66" s="4">
        <f>Input!J67</f>
        <v>91.890629571429599</v>
      </c>
      <c r="O66">
        <f t="shared" si="6"/>
        <v>28.981579428572331</v>
      </c>
      <c r="P66">
        <f t="shared" si="7"/>
        <v>15.701568767136258</v>
      </c>
      <c r="Q66">
        <f t="shared" si="8"/>
        <v>176.35868316785576</v>
      </c>
      <c r="R66">
        <f t="shared" si="9"/>
        <v>839.9319461746469</v>
      </c>
    </row>
    <row r="67" spans="1:18" x14ac:dyDescent="0.25">
      <c r="A67">
        <f>Input!G68</f>
        <v>206</v>
      </c>
      <c r="B67">
        <f t="shared" si="0"/>
        <v>64</v>
      </c>
      <c r="C67">
        <f t="shared" si="1"/>
        <v>4.1588830833596715</v>
      </c>
      <c r="D67">
        <f t="shared" si="2"/>
        <v>1.2511243035282529</v>
      </c>
      <c r="E67" s="4">
        <f>Input!I68</f>
        <v>6679.0194588571439</v>
      </c>
      <c r="F67">
        <f t="shared" si="3"/>
        <v>4153.2878632857155</v>
      </c>
      <c r="G67">
        <f t="shared" si="10"/>
        <v>1975.8694985516988</v>
      </c>
      <c r="H67">
        <f t="shared" si="4"/>
        <v>4741150.7350809602</v>
      </c>
      <c r="I67">
        <f t="shared" si="5"/>
        <v>6577549.6252586804</v>
      </c>
      <c r="N67" s="4">
        <f>Input!J68</f>
        <v>95.710080857143112</v>
      </c>
      <c r="O67">
        <f t="shared" si="6"/>
        <v>32.801030714285844</v>
      </c>
      <c r="P67">
        <f t="shared" si="7"/>
        <v>14.765744103860238</v>
      </c>
      <c r="Q67">
        <f t="shared" si="8"/>
        <v>325.27156312019724</v>
      </c>
      <c r="R67">
        <f t="shared" si="9"/>
        <v>1075.9076159195233</v>
      </c>
    </row>
    <row r="68" spans="1:18" x14ac:dyDescent="0.25">
      <c r="A68">
        <f>Input!G69</f>
        <v>207</v>
      </c>
      <c r="B68">
        <f t="shared" ref="B68:B71" si="11">A68-$A$3</f>
        <v>65</v>
      </c>
      <c r="C68">
        <f t="shared" si="1"/>
        <v>4.1743872698956368</v>
      </c>
      <c r="D68">
        <f t="shared" si="2"/>
        <v>1.2876278846291316</v>
      </c>
      <c r="E68" s="4">
        <f>Input!I69</f>
        <v>6777.6911065714294</v>
      </c>
      <c r="F68">
        <f t="shared" si="3"/>
        <v>4251.9595110000009</v>
      </c>
      <c r="G68">
        <f t="shared" si="10"/>
        <v>1989.7497760931569</v>
      </c>
      <c r="H68">
        <f t="shared" si="4"/>
        <v>5117592.8847072935</v>
      </c>
      <c r="I68">
        <f t="shared" si="5"/>
        <v>6506545.5302996077</v>
      </c>
      <c r="N68" s="4">
        <f>Input!J69</f>
        <v>98.671647714285427</v>
      </c>
      <c r="O68">
        <f t="shared" si="6"/>
        <v>35.762597571428159</v>
      </c>
      <c r="P68">
        <f t="shared" si="7"/>
        <v>13.880277541458183</v>
      </c>
      <c r="Q68">
        <f t="shared" si="8"/>
        <v>478.83592989402518</v>
      </c>
      <c r="R68">
        <f t="shared" si="9"/>
        <v>1278.9633850559194</v>
      </c>
    </row>
    <row r="69" spans="1:18" x14ac:dyDescent="0.25">
      <c r="A69">
        <f>Input!G70</f>
        <v>208</v>
      </c>
      <c r="B69">
        <f t="shared" si="11"/>
        <v>66</v>
      </c>
      <c r="C69">
        <f t="shared" ref="C69:C71" si="12">LN(B69)</f>
        <v>4.1896547420264252</v>
      </c>
      <c r="D69">
        <f t="shared" ref="D69:D71" si="13">((C69-$Z$3)/$AA$3)</f>
        <v>1.3235741373292538</v>
      </c>
      <c r="E69" s="4">
        <f>Input!I70</f>
        <v>6878.749911428572</v>
      </c>
      <c r="F69">
        <f t="shared" ref="F69:F71" si="14">E69-$E$4</f>
        <v>4353.0183158571435</v>
      </c>
      <c r="G69">
        <f t="shared" si="10"/>
        <v>2002.7930163901581</v>
      </c>
      <c r="H69">
        <f t="shared" ref="H69:H71" si="15">(F69-G69)^2</f>
        <v>5523558.95825468</v>
      </c>
      <c r="I69">
        <f t="shared" ref="I69:I71" si="16">(G69-$J$4)^2</f>
        <v>6440174.4412477743</v>
      </c>
      <c r="N69" s="4">
        <f>Input!J70</f>
        <v>101.0588048571426</v>
      </c>
      <c r="O69">
        <f t="shared" ref="O69:O71" si="17">N69-$N$4</f>
        <v>38.149754714285336</v>
      </c>
      <c r="P69">
        <f t="shared" ref="P69:P71" si="18">$Y$3*((1/B69*$AA$3)*(1/SQRT(2*PI()))*EXP(-1*D69*D69/2))</f>
        <v>13.043240297001185</v>
      </c>
      <c r="Q69">
        <f t="shared" ref="Q69:Q71" si="19">(O69-P69)^2</f>
        <v>630.33706618529698</v>
      </c>
      <c r="R69">
        <f t="shared" ref="R69:R71" si="20">(O69-S69)^2</f>
        <v>1455.4037847601362</v>
      </c>
    </row>
    <row r="70" spans="1:18" x14ac:dyDescent="0.25">
      <c r="A70">
        <f>Input!G71</f>
        <v>209</v>
      </c>
      <c r="B70">
        <f t="shared" si="11"/>
        <v>67</v>
      </c>
      <c r="C70">
        <f t="shared" si="12"/>
        <v>4.2046926193909657</v>
      </c>
      <c r="D70">
        <f t="shared" si="13"/>
        <v>1.3589798243472857</v>
      </c>
      <c r="E70" s="4">
        <f>Input!I71</f>
        <v>6984.6650891428571</v>
      </c>
      <c r="F70">
        <f t="shared" si="14"/>
        <v>4458.9334935714287</v>
      </c>
      <c r="G70">
        <f t="shared" ref="G70:G71" si="21">G69+P70</f>
        <v>2015.0456794292554</v>
      </c>
      <c r="H70">
        <f t="shared" si="15"/>
        <v>5972587.64811261</v>
      </c>
      <c r="I70">
        <f t="shared" si="16"/>
        <v>6378136.1807438917</v>
      </c>
      <c r="N70" s="4">
        <f>Input!J71</f>
        <v>105.91517771428516</v>
      </c>
      <c r="O70">
        <f t="shared" si="17"/>
        <v>43.006127571427896</v>
      </c>
      <c r="P70">
        <f t="shared" si="18"/>
        <v>12.252663039097254</v>
      </c>
      <c r="Q70">
        <f t="shared" si="19"/>
        <v>945.77558074131878</v>
      </c>
      <c r="R70">
        <f t="shared" si="20"/>
        <v>1849.5270086899307</v>
      </c>
    </row>
    <row r="71" spans="1:18" x14ac:dyDescent="0.25">
      <c r="A71">
        <f>Input!G72</f>
        <v>210</v>
      </c>
      <c r="B71">
        <f t="shared" si="11"/>
        <v>68</v>
      </c>
      <c r="C71">
        <f t="shared" si="12"/>
        <v>4.219507705176107</v>
      </c>
      <c r="D71">
        <f t="shared" si="13"/>
        <v>1.3938609633364141</v>
      </c>
      <c r="E71" s="4">
        <f>Input!I72</f>
        <v>7096.5481595714291</v>
      </c>
      <c r="F71">
        <f t="shared" si="14"/>
        <v>4570.8165640000007</v>
      </c>
      <c r="G71">
        <f t="shared" si="21"/>
        <v>2026.5522371273166</v>
      </c>
      <c r="H71">
        <f t="shared" si="15"/>
        <v>6473280.9649969134</v>
      </c>
      <c r="I71">
        <f t="shared" si="16"/>
        <v>6320149.0227827262</v>
      </c>
      <c r="N71" s="4">
        <f>Input!J72</f>
        <v>111.88307042857195</v>
      </c>
      <c r="O71">
        <f t="shared" si="17"/>
        <v>48.974020285714687</v>
      </c>
      <c r="P71">
        <f t="shared" si="18"/>
        <v>11.5065576980613</v>
      </c>
      <c r="Q71">
        <f t="shared" si="19"/>
        <v>1403.8107527572063</v>
      </c>
      <c r="R71">
        <f t="shared" si="20"/>
        <v>2398.4546629455936</v>
      </c>
    </row>
    <row r="72" spans="1:18" x14ac:dyDescent="0.25">
      <c r="A72">
        <f>Input!G73</f>
        <v>211</v>
      </c>
      <c r="B72">
        <f t="shared" ref="B72:B110" si="22">A72-$A$3</f>
        <v>69</v>
      </c>
      <c r="C72">
        <f t="shared" ref="C72:C110" si="23">LN(B72)</f>
        <v>4.2341065045972597</v>
      </c>
      <c r="D72">
        <f t="shared" ref="D72:D110" si="24">((C72-$Z$3)/$AA$3)</f>
        <v>1.4282328703957952</v>
      </c>
      <c r="E72" s="4">
        <f>Input!I73</f>
        <v>7216.2193301428561</v>
      </c>
      <c r="F72">
        <f t="shared" ref="F72:F110" si="25">E72-$E$4</f>
        <v>4690.4877345714267</v>
      </c>
      <c r="G72">
        <f t="shared" ref="G72:G110" si="26">G71+P72</f>
        <v>2037.3551729708918</v>
      </c>
      <c r="H72">
        <f t="shared" ref="H72:H110" si="27">(F72-G72)^2</f>
        <v>7039112.3894250179</v>
      </c>
      <c r="I72">
        <f t="shared" ref="I72:I110" si="28">(G72-$J$4)^2</f>
        <v>6265948.7666507401</v>
      </c>
      <c r="N72" s="4">
        <f>Input!J73</f>
        <v>119.67117057142696</v>
      </c>
      <c r="O72">
        <f t="shared" ref="O72:O110" si="29">N72-$N$4</f>
        <v>56.762120428569688</v>
      </c>
      <c r="P72">
        <f t="shared" ref="P72:P110" si="30">$Y$3*((1/B72*$AA$3)*(1/SQRT(2*PI()))*EXP(-1*D72*D72/2))</f>
        <v>10.802935843575069</v>
      </c>
      <c r="Q72">
        <f t="shared" ref="Q72:Q110" si="31">(O72-P72)^2</f>
        <v>2112.2466477176067</v>
      </c>
      <c r="R72">
        <f t="shared" ref="R72:R110" si="32">(O72-S72)^2</f>
        <v>3221.9383155474484</v>
      </c>
    </row>
    <row r="73" spans="1:18" x14ac:dyDescent="0.25">
      <c r="A73">
        <f>Input!G74</f>
        <v>212</v>
      </c>
      <c r="B73">
        <f t="shared" si="22"/>
        <v>70</v>
      </c>
      <c r="C73">
        <f t="shared" si="23"/>
        <v>4.2484952420493594</v>
      </c>
      <c r="D73">
        <f t="shared" si="24"/>
        <v>1.462110200451362</v>
      </c>
      <c r="E73" s="4">
        <f>Input!I74</f>
        <v>7342.1791678571417</v>
      </c>
      <c r="F73">
        <f t="shared" si="25"/>
        <v>4816.4475722857132</v>
      </c>
      <c r="G73">
        <f t="shared" si="26"/>
        <v>2047.4949970013333</v>
      </c>
      <c r="H73">
        <f t="shared" si="27"/>
        <v>7667098.3641740009</v>
      </c>
      <c r="I73">
        <f t="shared" si="28"/>
        <v>6215287.8166695582</v>
      </c>
      <c r="N73" s="4">
        <f>Input!J74</f>
        <v>125.95983771428564</v>
      </c>
      <c r="O73">
        <f t="shared" si="29"/>
        <v>63.050787571428373</v>
      </c>
      <c r="P73">
        <f t="shared" si="30"/>
        <v>10.139824030441458</v>
      </c>
      <c r="Q73">
        <f t="shared" si="31"/>
        <v>2799.5700628356462</v>
      </c>
      <c r="R73">
        <f t="shared" si="32"/>
        <v>3975.4018133773866</v>
      </c>
    </row>
    <row r="74" spans="1:18" x14ac:dyDescent="0.25">
      <c r="A74">
        <f>Input!G75</f>
        <v>213</v>
      </c>
      <c r="B74">
        <f t="shared" si="22"/>
        <v>71</v>
      </c>
      <c r="C74">
        <f t="shared" si="23"/>
        <v>4.2626798770413155</v>
      </c>
      <c r="D74">
        <f t="shared" si="24"/>
        <v>1.4955069847724294</v>
      </c>
      <c r="E74" s="4">
        <f>Input!I75</f>
        <v>7478.9781908571413</v>
      </c>
      <c r="F74">
        <f t="shared" si="25"/>
        <v>4953.2465952857128</v>
      </c>
      <c r="G74">
        <f t="shared" si="26"/>
        <v>2057.0102734794027</v>
      </c>
      <c r="H74">
        <f t="shared" si="27"/>
        <v>8388184.8317501443</v>
      </c>
      <c r="I74">
        <f t="shared" si="28"/>
        <v>6167934.2771302164</v>
      </c>
      <c r="N74" s="4">
        <f>Input!J75</f>
        <v>136.79902299999958</v>
      </c>
      <c r="O74">
        <f t="shared" si="29"/>
        <v>73.889972857142311</v>
      </c>
      <c r="P74">
        <f t="shared" si="30"/>
        <v>9.5152764780693602</v>
      </c>
      <c r="Q74">
        <f t="shared" si="31"/>
        <v>4144.1015338978286</v>
      </c>
      <c r="R74">
        <f t="shared" si="32"/>
        <v>5459.7280888292271</v>
      </c>
    </row>
    <row r="75" spans="1:18" x14ac:dyDescent="0.25">
      <c r="A75">
        <f>Input!G76</f>
        <v>214</v>
      </c>
      <c r="B75">
        <f t="shared" si="22"/>
        <v>72</v>
      </c>
      <c r="C75">
        <f t="shared" si="23"/>
        <v>4.2766661190160553</v>
      </c>
      <c r="D75">
        <f t="shared" si="24"/>
        <v>1.5284366658645077</v>
      </c>
      <c r="E75" s="4">
        <f>Input!I76</f>
        <v>7623.5727738571431</v>
      </c>
      <c r="F75">
        <f t="shared" si="25"/>
        <v>5097.8411782857147</v>
      </c>
      <c r="G75">
        <f t="shared" si="26"/>
        <v>2065.937658894889</v>
      </c>
      <c r="H75">
        <f t="shared" si="27"/>
        <v>9192438.950894475</v>
      </c>
      <c r="I75">
        <f t="shared" si="28"/>
        <v>6123671.0695501473</v>
      </c>
      <c r="N75" s="4">
        <f>Input!J76</f>
        <v>144.59458300000188</v>
      </c>
      <c r="O75">
        <f t="shared" si="29"/>
        <v>81.685532857144608</v>
      </c>
      <c r="P75">
        <f t="shared" si="30"/>
        <v>8.9273854154862544</v>
      </c>
      <c r="Q75">
        <f t="shared" si="31"/>
        <v>5293.7480191420955</v>
      </c>
      <c r="R75">
        <f t="shared" si="32"/>
        <v>6672.5262781556512</v>
      </c>
    </row>
    <row r="76" spans="1:18" x14ac:dyDescent="0.25">
      <c r="A76">
        <f>Input!G77</f>
        <v>215</v>
      </c>
      <c r="B76">
        <f t="shared" si="22"/>
        <v>73</v>
      </c>
      <c r="C76">
        <f t="shared" si="23"/>
        <v>4.290459441148391</v>
      </c>
      <c r="D76">
        <f t="shared" si="24"/>
        <v>1.5609121299554658</v>
      </c>
      <c r="E76" s="4">
        <f>Input!I77</f>
        <v>7771.7331727142864</v>
      </c>
      <c r="F76">
        <f t="shared" si="25"/>
        <v>5246.0015771428571</v>
      </c>
      <c r="G76">
        <f t="shared" si="26"/>
        <v>2074.3119482862994</v>
      </c>
      <c r="H76">
        <f t="shared" si="27"/>
        <v>10059615.101796249</v>
      </c>
      <c r="I76">
        <f t="shared" si="28"/>
        <v>6082295.0775366202</v>
      </c>
      <c r="N76" s="4">
        <f>Input!J77</f>
        <v>148.16039885714326</v>
      </c>
      <c r="O76">
        <f t="shared" si="29"/>
        <v>85.251348714285996</v>
      </c>
      <c r="P76">
        <f t="shared" si="30"/>
        <v>8.3742893914105885</v>
      </c>
      <c r="Q76">
        <f t="shared" si="31"/>
        <v>5910.0822501329048</v>
      </c>
      <c r="R76">
        <f t="shared" si="32"/>
        <v>7267.7924576047926</v>
      </c>
    </row>
    <row r="77" spans="1:18" x14ac:dyDescent="0.25">
      <c r="A77">
        <f>Input!G78</f>
        <v>216</v>
      </c>
      <c r="B77">
        <f t="shared" si="22"/>
        <v>74</v>
      </c>
      <c r="C77">
        <f t="shared" si="23"/>
        <v>4.3040650932041702</v>
      </c>
      <c r="D77">
        <f t="shared" si="24"/>
        <v>1.5929457372715528</v>
      </c>
      <c r="E77" s="4">
        <f>Input!I78</f>
        <v>7927.263919142858</v>
      </c>
      <c r="F77">
        <f t="shared" si="25"/>
        <v>5401.5323235714295</v>
      </c>
      <c r="G77">
        <f t="shared" si="26"/>
        <v>2082.1661281048091</v>
      </c>
      <c r="H77">
        <f t="shared" si="27"/>
        <v>11018191.939606545</v>
      </c>
      <c r="I77">
        <f t="shared" si="28"/>
        <v>6043616.3230342139</v>
      </c>
      <c r="N77" s="4">
        <f>Input!J78</f>
        <v>155.53074642857155</v>
      </c>
      <c r="O77">
        <f t="shared" si="29"/>
        <v>92.621696285714279</v>
      </c>
      <c r="P77">
        <f t="shared" si="30"/>
        <v>7.85417981850979</v>
      </c>
      <c r="Q77">
        <f t="shared" si="31"/>
        <v>7185.5318480177839</v>
      </c>
      <c r="R77">
        <f t="shared" si="32"/>
        <v>8578.7786228430978</v>
      </c>
    </row>
    <row r="78" spans="1:18" x14ac:dyDescent="0.25">
      <c r="A78">
        <f>Input!G79</f>
        <v>217</v>
      </c>
      <c r="B78">
        <f t="shared" si="22"/>
        <v>75</v>
      </c>
      <c r="C78">
        <f t="shared" si="23"/>
        <v>4.3174881135363101</v>
      </c>
      <c r="D78">
        <f t="shared" si="24"/>
        <v>1.6245493502812633</v>
      </c>
      <c r="E78" s="4">
        <f>Input!I79</f>
        <v>8090.6872040000007</v>
      </c>
      <c r="F78">
        <f t="shared" si="25"/>
        <v>5564.9556084285723</v>
      </c>
      <c r="G78">
        <f t="shared" si="26"/>
        <v>2089.5314340974069</v>
      </c>
      <c r="H78">
        <f t="shared" si="27"/>
        <v>12078573.191525463</v>
      </c>
      <c r="I78">
        <f t="shared" si="28"/>
        <v>6007457.1765149329</v>
      </c>
      <c r="N78" s="4">
        <f>Input!J79</f>
        <v>163.42328485714279</v>
      </c>
      <c r="O78">
        <f t="shared" si="29"/>
        <v>100.51423471428552</v>
      </c>
      <c r="P78">
        <f t="shared" si="30"/>
        <v>7.3653059925975608</v>
      </c>
      <c r="Q78">
        <f t="shared" si="31"/>
        <v>8676.7229219981054</v>
      </c>
      <c r="R78">
        <f t="shared" si="32"/>
        <v>10103.111380198481</v>
      </c>
    </row>
    <row r="79" spans="1:18" x14ac:dyDescent="0.25">
      <c r="A79">
        <f>Input!G80</f>
        <v>218</v>
      </c>
      <c r="B79">
        <f t="shared" si="22"/>
        <v>76</v>
      </c>
      <c r="C79">
        <f t="shared" si="23"/>
        <v>4.3307333402863311</v>
      </c>
      <c r="D79">
        <f t="shared" si="24"/>
        <v>1.6557343600686094</v>
      </c>
      <c r="E79" s="4">
        <f>Input!I80</f>
        <v>8260.697550428571</v>
      </c>
      <c r="F79">
        <f t="shared" si="25"/>
        <v>5734.9659548571417</v>
      </c>
      <c r="G79">
        <f t="shared" si="26"/>
        <v>2096.4374128986706</v>
      </c>
      <c r="H79">
        <f t="shared" si="27"/>
        <v>13238889.950646438</v>
      </c>
      <c r="I79">
        <f t="shared" si="28"/>
        <v>5973651.6026908197</v>
      </c>
      <c r="N79" s="4">
        <f>Input!J80</f>
        <v>170.0103464285703</v>
      </c>
      <c r="O79">
        <f t="shared" si="29"/>
        <v>107.10129628571303</v>
      </c>
      <c r="P79">
        <f t="shared" si="30"/>
        <v>6.9059788012636316</v>
      </c>
      <c r="Q79">
        <f t="shared" si="31"/>
        <v>10039.101645809613</v>
      </c>
      <c r="R79">
        <f t="shared" si="32"/>
        <v>11470.687666080088</v>
      </c>
    </row>
    <row r="80" spans="1:18" x14ac:dyDescent="0.25">
      <c r="A80">
        <f>Input!G81</f>
        <v>219</v>
      </c>
      <c r="B80">
        <f t="shared" si="22"/>
        <v>77</v>
      </c>
      <c r="C80">
        <f t="shared" si="23"/>
        <v>4.3438054218536841</v>
      </c>
      <c r="D80">
        <f t="shared" si="24"/>
        <v>1.6865117109824581</v>
      </c>
      <c r="E80" s="4">
        <f>Input!I81</f>
        <v>8436.9741842857147</v>
      </c>
      <c r="F80">
        <f t="shared" si="25"/>
        <v>5911.2425887142854</v>
      </c>
      <c r="G80">
        <f t="shared" si="26"/>
        <v>2102.9119862109692</v>
      </c>
      <c r="H80">
        <f t="shared" si="27"/>
        <v>14503381.977963271</v>
      </c>
      <c r="I80">
        <f t="shared" si="28"/>
        <v>5942044.4425497884</v>
      </c>
      <c r="N80" s="4">
        <f>Input!J81</f>
        <v>176.27663385714368</v>
      </c>
      <c r="O80">
        <f t="shared" si="29"/>
        <v>113.36758371428641</v>
      </c>
      <c r="P80">
        <f t="shared" si="30"/>
        <v>6.4745733122985731</v>
      </c>
      <c r="Q80">
        <f t="shared" si="31"/>
        <v>11426.11567279948</v>
      </c>
      <c r="R80">
        <f t="shared" si="32"/>
        <v>12852.209037215738</v>
      </c>
    </row>
    <row r="81" spans="1:18" x14ac:dyDescent="0.25">
      <c r="A81">
        <f>Input!G82</f>
        <v>220</v>
      </c>
      <c r="B81">
        <f t="shared" si="22"/>
        <v>78</v>
      </c>
      <c r="C81">
        <f t="shared" si="23"/>
        <v>4.3567088266895917</v>
      </c>
      <c r="D81">
        <f t="shared" si="24"/>
        <v>1.7168919236954818</v>
      </c>
      <c r="E81" s="4">
        <f>Input!I82</f>
        <v>8616.4958598571429</v>
      </c>
      <c r="F81">
        <f t="shared" si="25"/>
        <v>6090.7642642857136</v>
      </c>
      <c r="G81">
        <f t="shared" si="26"/>
        <v>2108.981516621202</v>
      </c>
      <c r="H81">
        <f t="shared" si="27"/>
        <v>15854593.849598747</v>
      </c>
      <c r="I81">
        <f t="shared" si="28"/>
        <v>5912490.7319018375</v>
      </c>
      <c r="N81" s="4">
        <f>Input!J82</f>
        <v>179.5216755714282</v>
      </c>
      <c r="O81">
        <f t="shared" si="29"/>
        <v>116.61262542857094</v>
      </c>
      <c r="P81">
        <f t="shared" si="30"/>
        <v>6.0695304102329617</v>
      </c>
      <c r="Q81">
        <f t="shared" si="31"/>
        <v>12219.775856233298</v>
      </c>
      <c r="R81">
        <f t="shared" si="32"/>
        <v>13598.504409344188</v>
      </c>
    </row>
    <row r="82" spans="1:18" x14ac:dyDescent="0.25">
      <c r="A82">
        <f>Input!G83</f>
        <v>221</v>
      </c>
      <c r="B82">
        <f t="shared" si="22"/>
        <v>79</v>
      </c>
      <c r="C82">
        <f t="shared" si="23"/>
        <v>4.3694478524670215</v>
      </c>
      <c r="D82">
        <f t="shared" si="24"/>
        <v>1.7468851167942541</v>
      </c>
      <c r="E82" s="4">
        <f>Input!I83</f>
        <v>8803.7757961428579</v>
      </c>
      <c r="F82">
        <f t="shared" si="25"/>
        <v>6278.0442005714285</v>
      </c>
      <c r="G82">
        <f t="shared" si="26"/>
        <v>2114.6708742504907</v>
      </c>
      <c r="H82">
        <f t="shared" si="27"/>
        <v>17333677.454320669</v>
      </c>
      <c r="I82">
        <f t="shared" si="28"/>
        <v>5884855.0561452601</v>
      </c>
      <c r="N82" s="4">
        <f>Input!J83</f>
        <v>187.27993628571494</v>
      </c>
      <c r="O82">
        <f t="shared" si="29"/>
        <v>124.37088614285767</v>
      </c>
      <c r="P82">
        <f t="shared" si="30"/>
        <v>5.6893576292884607</v>
      </c>
      <c r="Q82">
        <f t="shared" si="31"/>
        <v>14085.305210317139</v>
      </c>
      <c r="R82">
        <f t="shared" si="32"/>
        <v>15468.117319959667</v>
      </c>
    </row>
    <row r="83" spans="1:18" x14ac:dyDescent="0.25">
      <c r="A83">
        <f>Input!G84</f>
        <v>222</v>
      </c>
      <c r="B83">
        <f t="shared" si="22"/>
        <v>80</v>
      </c>
      <c r="C83">
        <f t="shared" si="23"/>
        <v>4.3820266346738812</v>
      </c>
      <c r="D83">
        <f t="shared" si="24"/>
        <v>1.7765010270113588</v>
      </c>
      <c r="E83" s="4">
        <f>Input!I84</f>
        <v>8994.0172992857151</v>
      </c>
      <c r="F83">
        <f t="shared" si="25"/>
        <v>6468.2857037142858</v>
      </c>
      <c r="G83">
        <f t="shared" si="26"/>
        <v>2120.0035035634264</v>
      </c>
      <c r="H83">
        <f t="shared" si="27"/>
        <v>18907558.092148799</v>
      </c>
      <c r="I83">
        <f t="shared" si="28"/>
        <v>5859010.9405968841</v>
      </c>
      <c r="N83" s="4">
        <f>Input!J84</f>
        <v>190.24150314285725</v>
      </c>
      <c r="O83">
        <f t="shared" si="29"/>
        <v>127.33245299999999</v>
      </c>
      <c r="P83">
        <f t="shared" si="30"/>
        <v>5.3326293129356301</v>
      </c>
      <c r="Q83">
        <f t="shared" si="31"/>
        <v>14883.956979674787</v>
      </c>
      <c r="R83">
        <f t="shared" si="32"/>
        <v>16213.553586997206</v>
      </c>
    </row>
    <row r="84" spans="1:18" x14ac:dyDescent="0.25">
      <c r="A84">
        <f>Input!G85</f>
        <v>223</v>
      </c>
      <c r="B84">
        <f t="shared" si="22"/>
        <v>81</v>
      </c>
      <c r="C84">
        <f t="shared" si="23"/>
        <v>4.3944491546724391</v>
      </c>
      <c r="D84">
        <f t="shared" si="24"/>
        <v>1.8057490282007622</v>
      </c>
      <c r="E84" s="4">
        <f>Input!I85</f>
        <v>9186.4296234285721</v>
      </c>
      <c r="F84">
        <f t="shared" si="25"/>
        <v>6660.6980278571427</v>
      </c>
      <c r="G84">
        <f t="shared" si="26"/>
        <v>2125.0014897773858</v>
      </c>
      <c r="H84">
        <f t="shared" si="27"/>
        <v>20572543.085548695</v>
      </c>
      <c r="I84">
        <f t="shared" si="28"/>
        <v>5834840.275455704</v>
      </c>
      <c r="N84" s="4">
        <f>Input!J85</f>
        <v>192.41232414285696</v>
      </c>
      <c r="O84">
        <f t="shared" si="29"/>
        <v>129.50327399999969</v>
      </c>
      <c r="P84">
        <f t="shared" si="30"/>
        <v>4.9979862139592459</v>
      </c>
      <c r="Q84">
        <f t="shared" si="31"/>
        <v>15501.566686684751</v>
      </c>
      <c r="R84">
        <f t="shared" si="32"/>
        <v>16771.097976718997</v>
      </c>
    </row>
    <row r="85" spans="1:18" x14ac:dyDescent="0.25">
      <c r="A85">
        <f>Input!G86</f>
        <v>224</v>
      </c>
      <c r="B85">
        <f t="shared" si="22"/>
        <v>82</v>
      </c>
      <c r="C85">
        <f t="shared" si="23"/>
        <v>4.4067192472642533</v>
      </c>
      <c r="D85">
        <f t="shared" si="24"/>
        <v>1.8346381491489381</v>
      </c>
      <c r="E85" s="4">
        <f>Input!I86</f>
        <v>9385.0485559999997</v>
      </c>
      <c r="F85">
        <f t="shared" si="25"/>
        <v>6859.3169604285704</v>
      </c>
      <c r="G85">
        <f t="shared" si="26"/>
        <v>2129.6856244117103</v>
      </c>
      <c r="H85">
        <f t="shared" si="27"/>
        <v>22369412.574632633</v>
      </c>
      <c r="I85">
        <f t="shared" si="28"/>
        <v>5812232.7742687613</v>
      </c>
      <c r="N85" s="4">
        <f>Input!J86</f>
        <v>198.61893257142765</v>
      </c>
      <c r="O85">
        <f t="shared" si="29"/>
        <v>135.70988242857038</v>
      </c>
      <c r="P85">
        <f t="shared" si="30"/>
        <v>4.684134634324292</v>
      </c>
      <c r="Q85">
        <f t="shared" si="31"/>
        <v>17167.746585041383</v>
      </c>
      <c r="R85">
        <f t="shared" si="32"/>
        <v>18417.172188776396</v>
      </c>
    </row>
    <row r="86" spans="1:18" x14ac:dyDescent="0.25">
      <c r="A86">
        <f>Input!G87</f>
        <v>225</v>
      </c>
      <c r="B86">
        <f t="shared" si="22"/>
        <v>83</v>
      </c>
      <c r="C86">
        <f t="shared" si="23"/>
        <v>4.4188406077965983</v>
      </c>
      <c r="D86">
        <f t="shared" si="24"/>
        <v>1.8631770903064784</v>
      </c>
      <c r="E86" s="4">
        <f>Input!I87</f>
        <v>9590.2993095714282</v>
      </c>
      <c r="F86">
        <f t="shared" si="25"/>
        <v>7064.5677139999989</v>
      </c>
      <c r="G86">
        <f t="shared" si="26"/>
        <v>2134.0754696027966</v>
      </c>
      <c r="H86">
        <f t="shared" si="27"/>
        <v>24309753.772060964</v>
      </c>
      <c r="I86">
        <f t="shared" si="28"/>
        <v>5791085.4646270731</v>
      </c>
      <c r="N86" s="4">
        <f>Input!J87</f>
        <v>205.2507535714285</v>
      </c>
      <c r="O86">
        <f t="shared" si="29"/>
        <v>142.34170342857124</v>
      </c>
      <c r="P86">
        <f t="shared" si="30"/>
        <v>4.3898451910864118</v>
      </c>
      <c r="Q86">
        <f t="shared" si="31"/>
        <v>19030.71519117511</v>
      </c>
      <c r="R86">
        <f t="shared" si="32"/>
        <v>20261.160534947328</v>
      </c>
    </row>
    <row r="87" spans="1:18" x14ac:dyDescent="0.25">
      <c r="A87">
        <f>Input!G88</f>
        <v>226</v>
      </c>
      <c r="B87">
        <f t="shared" si="22"/>
        <v>84</v>
      </c>
      <c r="C87">
        <f t="shared" si="23"/>
        <v>4.4308167988433134</v>
      </c>
      <c r="D87">
        <f t="shared" si="24"/>
        <v>1.89137423951771</v>
      </c>
      <c r="E87" s="4">
        <f>Input!I88</f>
        <v>9803.0248488571415</v>
      </c>
      <c r="F87">
        <f t="shared" si="25"/>
        <v>7277.2932532857121</v>
      </c>
      <c r="G87">
        <f t="shared" si="26"/>
        <v>2138.189420885773</v>
      </c>
      <c r="H87">
        <f t="shared" si="27"/>
        <v>26410388.200187743</v>
      </c>
      <c r="I87">
        <f t="shared" si="28"/>
        <v>5771302.2097262507</v>
      </c>
      <c r="N87" s="4">
        <f>Input!J88</f>
        <v>212.72553928571324</v>
      </c>
      <c r="O87">
        <f t="shared" si="29"/>
        <v>149.81648914285597</v>
      </c>
      <c r="P87">
        <f t="shared" si="30"/>
        <v>4.1139512829761387</v>
      </c>
      <c r="Q87">
        <f t="shared" si="31"/>
        <v>21229.229538809719</v>
      </c>
      <c r="R87">
        <f t="shared" si="32"/>
        <v>22444.98041909148</v>
      </c>
    </row>
    <row r="88" spans="1:18" x14ac:dyDescent="0.25">
      <c r="A88">
        <f>Input!G89</f>
        <v>227</v>
      </c>
      <c r="B88">
        <f t="shared" si="22"/>
        <v>85</v>
      </c>
      <c r="C88">
        <f t="shared" si="23"/>
        <v>4.4426512564903167</v>
      </c>
      <c r="D88">
        <f t="shared" si="24"/>
        <v>1.91923768681952</v>
      </c>
      <c r="E88" s="4">
        <f>Input!I89</f>
        <v>10021.785419714286</v>
      </c>
      <c r="F88">
        <f t="shared" si="25"/>
        <v>7496.0538241428567</v>
      </c>
      <c r="G88">
        <f t="shared" si="26"/>
        <v>2142.044768207752</v>
      </c>
      <c r="H88">
        <f t="shared" si="27"/>
        <v>28665412.971035112</v>
      </c>
      <c r="I88">
        <f t="shared" si="28"/>
        <v>5752793.2593712807</v>
      </c>
      <c r="N88" s="4">
        <f>Input!J89</f>
        <v>218.76057085714456</v>
      </c>
      <c r="O88">
        <f t="shared" si="29"/>
        <v>155.85152071428729</v>
      </c>
      <c r="P88">
        <f t="shared" si="30"/>
        <v>3.8553473219789094</v>
      </c>
      <c r="Q88">
        <f t="shared" si="31"/>
        <v>23102.836725904672</v>
      </c>
      <c r="R88">
        <f t="shared" si="32"/>
        <v>24289.69650895592</v>
      </c>
    </row>
    <row r="89" spans="1:18" x14ac:dyDescent="0.25">
      <c r="A89">
        <f>Input!G90</f>
        <v>228</v>
      </c>
      <c r="B89">
        <f t="shared" si="22"/>
        <v>86</v>
      </c>
      <c r="C89">
        <f t="shared" si="23"/>
        <v>4.4543472962535073</v>
      </c>
      <c r="D89">
        <f t="shared" si="24"/>
        <v>1.946775238374665</v>
      </c>
      <c r="E89" s="4">
        <f>Input!I90</f>
        <v>10240.061099285715</v>
      </c>
      <c r="F89">
        <f t="shared" si="25"/>
        <v>7714.3295037142852</v>
      </c>
      <c r="G89">
        <f t="shared" si="26"/>
        <v>2145.6577549928693</v>
      </c>
      <c r="H89">
        <f t="shared" si="27"/>
        <v>31010105.045008026</v>
      </c>
      <c r="I89">
        <f t="shared" si="28"/>
        <v>5735474.8289796449</v>
      </c>
      <c r="N89" s="4">
        <f>Input!J90</f>
        <v>218.27567957142855</v>
      </c>
      <c r="O89">
        <f t="shared" si="29"/>
        <v>155.36662942857129</v>
      </c>
      <c r="P89">
        <f t="shared" si="30"/>
        <v>3.6129867851173199</v>
      </c>
      <c r="Q89">
        <f t="shared" si="31"/>
        <v>23029.168055557129</v>
      </c>
      <c r="R89">
        <f t="shared" si="32"/>
        <v>24138.789539994992</v>
      </c>
    </row>
    <row r="90" spans="1:18" x14ac:dyDescent="0.25">
      <c r="A90">
        <f>Input!G91</f>
        <v>229</v>
      </c>
      <c r="B90">
        <f t="shared" si="22"/>
        <v>87</v>
      </c>
      <c r="C90">
        <f t="shared" si="23"/>
        <v>4.4659081186545837</v>
      </c>
      <c r="D90">
        <f t="shared" si="24"/>
        <v>1.9739944295996674</v>
      </c>
      <c r="E90" s="4">
        <f>Input!I91</f>
        <v>10461.156608142859</v>
      </c>
      <c r="F90">
        <f t="shared" si="25"/>
        <v>7935.4250125714298</v>
      </c>
      <c r="G90">
        <f t="shared" si="26"/>
        <v>2149.0436351264707</v>
      </c>
      <c r="H90">
        <f t="shared" si="27"/>
        <v>33482209.44524182</v>
      </c>
      <c r="I90">
        <f t="shared" si="28"/>
        <v>5719268.7051351629</v>
      </c>
      <c r="N90" s="4">
        <f>Input!J91</f>
        <v>221.09550885714452</v>
      </c>
      <c r="O90">
        <f t="shared" si="29"/>
        <v>158.18645871428726</v>
      </c>
      <c r="P90">
        <f t="shared" si="30"/>
        <v>3.3858801336014088</v>
      </c>
      <c r="Q90">
        <f t="shared" si="31"/>
        <v>23963.219128915094</v>
      </c>
      <c r="R90">
        <f t="shared" si="32"/>
        <v>25022.955720566908</v>
      </c>
    </row>
    <row r="91" spans="1:18" x14ac:dyDescent="0.25">
      <c r="A91">
        <f>Input!G92</f>
        <v>230</v>
      </c>
      <c r="B91">
        <f t="shared" si="22"/>
        <v>88</v>
      </c>
      <c r="C91">
        <f t="shared" si="23"/>
        <v>4.4773368144782069</v>
      </c>
      <c r="D91">
        <f t="shared" si="24"/>
        <v>2.0009025375424572</v>
      </c>
      <c r="E91" s="4">
        <f>Input!I92</f>
        <v>10692.128979714285</v>
      </c>
      <c r="F91">
        <f t="shared" si="25"/>
        <v>8166.397384142856</v>
      </c>
      <c r="G91">
        <f t="shared" si="26"/>
        <v>2152.2167277659146</v>
      </c>
      <c r="H91">
        <f t="shared" si="27"/>
        <v>36170368.96753858</v>
      </c>
      <c r="I91">
        <f t="shared" si="28"/>
        <v>5704101.8762610033</v>
      </c>
      <c r="N91" s="4">
        <f>Input!J92</f>
        <v>230.97237157142627</v>
      </c>
      <c r="O91">
        <f t="shared" si="29"/>
        <v>168.063321428569</v>
      </c>
      <c r="P91">
        <f t="shared" si="30"/>
        <v>3.1730926394440191</v>
      </c>
      <c r="Q91">
        <f t="shared" si="31"/>
        <v>27188.787550129982</v>
      </c>
      <c r="R91">
        <f t="shared" si="32"/>
        <v>28245.280009602498</v>
      </c>
    </row>
    <row r="92" spans="1:18" x14ac:dyDescent="0.25">
      <c r="A92">
        <f>Input!G93</f>
        <v>231</v>
      </c>
      <c r="B92">
        <f t="shared" si="22"/>
        <v>89</v>
      </c>
      <c r="C92">
        <f t="shared" si="23"/>
        <v>4.4886363697321396</v>
      </c>
      <c r="D92">
        <f t="shared" si="24"/>
        <v>2.0275065925606919</v>
      </c>
      <c r="E92" s="4">
        <f>Input!I93</f>
        <v>10926.793985</v>
      </c>
      <c r="F92">
        <f t="shared" si="25"/>
        <v>8401.0623894285709</v>
      </c>
      <c r="G92">
        <f t="shared" si="26"/>
        <v>2155.1904699193533</v>
      </c>
      <c r="H92">
        <f t="shared" si="27"/>
        <v>39010916.034913763</v>
      </c>
      <c r="I92">
        <f t="shared" si="28"/>
        <v>5689906.187010088</v>
      </c>
      <c r="N92" s="4">
        <f>Input!J93</f>
        <v>234.66500528571487</v>
      </c>
      <c r="O92">
        <f t="shared" si="29"/>
        <v>171.7559551428576</v>
      </c>
      <c r="P92">
        <f t="shared" si="30"/>
        <v>2.9737421534385553</v>
      </c>
      <c r="Q92">
        <f t="shared" si="31"/>
        <v>28487.435421605613</v>
      </c>
      <c r="R92">
        <f t="shared" si="32"/>
        <v>29500.108127035313</v>
      </c>
    </row>
    <row r="93" spans="1:18" x14ac:dyDescent="0.25">
      <c r="A93">
        <f>Input!G94</f>
        <v>232</v>
      </c>
      <c r="B93">
        <f t="shared" si="22"/>
        <v>90</v>
      </c>
      <c r="C93">
        <f t="shared" si="23"/>
        <v>4.499809670330265</v>
      </c>
      <c r="D93">
        <f t="shared" si="24"/>
        <v>2.0538133893476136</v>
      </c>
      <c r="E93" s="4">
        <f>Input!I94</f>
        <v>11173.238118571429</v>
      </c>
      <c r="F93">
        <f t="shared" si="25"/>
        <v>8647.506523</v>
      </c>
      <c r="G93">
        <f t="shared" si="26"/>
        <v>2157.977466762331</v>
      </c>
      <c r="H93">
        <f t="shared" si="27"/>
        <v>42113987.371752962</v>
      </c>
      <c r="I93">
        <f t="shared" si="28"/>
        <v>5676618.0150109539</v>
      </c>
      <c r="N93" s="4">
        <f>Input!J94</f>
        <v>246.44413357142912</v>
      </c>
      <c r="O93">
        <f t="shared" si="29"/>
        <v>183.53508342857185</v>
      </c>
      <c r="P93">
        <f t="shared" si="30"/>
        <v>2.786996842977584</v>
      </c>
      <c r="Q93">
        <f t="shared" si="31"/>
        <v>32669.870804353486</v>
      </c>
      <c r="R93">
        <f t="shared" si="32"/>
        <v>33685.12684913283</v>
      </c>
    </row>
    <row r="94" spans="1:18" x14ac:dyDescent="0.25">
      <c r="A94">
        <f>Input!G95</f>
        <v>233</v>
      </c>
      <c r="B94">
        <f t="shared" si="22"/>
        <v>91</v>
      </c>
      <c r="C94">
        <f t="shared" si="23"/>
        <v>4.5108595065168497</v>
      </c>
      <c r="D94">
        <f t="shared" si="24"/>
        <v>2.0798294973486842</v>
      </c>
      <c r="E94" s="4">
        <f>Input!I95</f>
        <v>11431.006328857144</v>
      </c>
      <c r="F94">
        <f t="shared" si="25"/>
        <v>8905.2747332857143</v>
      </c>
      <c r="G94">
        <f t="shared" si="26"/>
        <v>2160.5895396857973</v>
      </c>
      <c r="H94">
        <f t="shared" si="27"/>
        <v>45490778.360765941</v>
      </c>
      <c r="I94">
        <f t="shared" si="28"/>
        <v>5664177.9686542256</v>
      </c>
      <c r="N94" s="4">
        <f>Input!J95</f>
        <v>257.7682102857143</v>
      </c>
      <c r="O94">
        <f t="shared" si="29"/>
        <v>194.85916014285704</v>
      </c>
      <c r="P94">
        <f t="shared" si="30"/>
        <v>2.6120729234661617</v>
      </c>
      <c r="Q94">
        <f t="shared" si="31"/>
        <v>36958.942544340076</v>
      </c>
      <c r="R94">
        <f t="shared" si="32"/>
        <v>37970.092291579604</v>
      </c>
    </row>
    <row r="95" spans="1:18" x14ac:dyDescent="0.25">
      <c r="A95">
        <f>Input!G96</f>
        <v>234</v>
      </c>
      <c r="B95">
        <f t="shared" si="22"/>
        <v>92</v>
      </c>
      <c r="C95">
        <f t="shared" si="23"/>
        <v>4.5217885770490405</v>
      </c>
      <c r="D95">
        <f t="shared" si="24"/>
        <v>2.1055612706089968</v>
      </c>
      <c r="E95" s="4">
        <f>Input!I96</f>
        <v>11696.174726285715</v>
      </c>
      <c r="F95">
        <f t="shared" si="25"/>
        <v>9170.4431307142859</v>
      </c>
      <c r="G95">
        <f t="shared" si="26"/>
        <v>2163.0377720887741</v>
      </c>
      <c r="H95">
        <f t="shared" si="27"/>
        <v>49103729.860093541</v>
      </c>
      <c r="I95">
        <f t="shared" si="28"/>
        <v>5652530.604656972</v>
      </c>
      <c r="N95" s="4">
        <f>Input!J96</f>
        <v>265.16839742857155</v>
      </c>
      <c r="O95">
        <f t="shared" si="29"/>
        <v>202.25934728571428</v>
      </c>
      <c r="P95">
        <f t="shared" si="30"/>
        <v>2.4482324029770428</v>
      </c>
      <c r="Q95">
        <f t="shared" si="31"/>
        <v>39924.481630682414</v>
      </c>
      <c r="R95">
        <f t="shared" si="32"/>
        <v>40908.843564443181</v>
      </c>
    </row>
    <row r="96" spans="1:18" x14ac:dyDescent="0.25">
      <c r="A96">
        <f>Input!G97</f>
        <v>235</v>
      </c>
      <c r="B96">
        <f t="shared" si="22"/>
        <v>93</v>
      </c>
      <c r="C96">
        <f t="shared" si="23"/>
        <v>4.5325994931532563</v>
      </c>
      <c r="D96">
        <f t="shared" si="24"/>
        <v>2.131014857088338</v>
      </c>
      <c r="E96" s="4">
        <f>Input!I97</f>
        <v>11972.301666714286</v>
      </c>
      <c r="F96">
        <f t="shared" si="25"/>
        <v>9446.5700711428562</v>
      </c>
      <c r="G96">
        <f t="shared" si="26"/>
        <v>2165.3325529450117</v>
      </c>
      <c r="H96">
        <f t="shared" si="27"/>
        <v>53016419.796411902</v>
      </c>
      <c r="I96">
        <f t="shared" si="28"/>
        <v>5641624.1641974682</v>
      </c>
      <c r="N96" s="4">
        <f>Input!J97</f>
        <v>276.12694042857038</v>
      </c>
      <c r="O96">
        <f t="shared" si="29"/>
        <v>213.21789028571311</v>
      </c>
      <c r="P96">
        <f t="shared" si="30"/>
        <v>2.2947808562374363</v>
      </c>
      <c r="Q96">
        <f t="shared" si="31"/>
        <v>44488.558091398576</v>
      </c>
      <c r="R96">
        <f t="shared" si="32"/>
        <v>45461.868737890392</v>
      </c>
    </row>
    <row r="97" spans="1:18" x14ac:dyDescent="0.25">
      <c r="A97">
        <f>Input!G98</f>
        <v>236</v>
      </c>
      <c r="B97">
        <f t="shared" si="22"/>
        <v>94</v>
      </c>
      <c r="C97">
        <f t="shared" si="23"/>
        <v>4.5432947822700038</v>
      </c>
      <c r="D97">
        <f t="shared" si="24"/>
        <v>2.1561962074781111</v>
      </c>
      <c r="E97" s="4">
        <f>Input!I98</f>
        <v>12257.358066857143</v>
      </c>
      <c r="F97">
        <f t="shared" si="25"/>
        <v>9731.6264712857137</v>
      </c>
      <c r="G97">
        <f t="shared" si="26"/>
        <v>2167.4836181859746</v>
      </c>
      <c r="H97">
        <f t="shared" si="27"/>
        <v>57216257.102099858</v>
      </c>
      <c r="I97">
        <f t="shared" si="28"/>
        <v>5631410.3264699522</v>
      </c>
      <c r="N97" s="4">
        <f>Input!J98</f>
        <v>285.05640014285746</v>
      </c>
      <c r="O97">
        <f t="shared" si="29"/>
        <v>222.14735000000019</v>
      </c>
      <c r="P97">
        <f t="shared" si="30"/>
        <v>2.151065240963121</v>
      </c>
      <c r="Q97">
        <f t="shared" si="31"/>
        <v>48398.365307779321</v>
      </c>
      <c r="R97">
        <f t="shared" si="32"/>
        <v>49349.445112022586</v>
      </c>
    </row>
    <row r="98" spans="1:18" x14ac:dyDescent="0.25">
      <c r="A98">
        <f>Input!G99</f>
        <v>237</v>
      </c>
      <c r="B98">
        <f t="shared" si="22"/>
        <v>95</v>
      </c>
      <c r="C98">
        <f t="shared" si="23"/>
        <v>4.5538768916005408</v>
      </c>
      <c r="D98">
        <f t="shared" si="24"/>
        <v>2.1811110835517153</v>
      </c>
      <c r="E98" s="4">
        <f>Input!I99</f>
        <v>12564.861203857145</v>
      </c>
      <c r="F98">
        <f t="shared" si="25"/>
        <v>10039.129608285715</v>
      </c>
      <c r="G98">
        <f t="shared" si="26"/>
        <v>2169.5000899528854</v>
      </c>
      <c r="H98">
        <f t="shared" si="27"/>
        <v>61931068.755815402</v>
      </c>
      <c r="I98">
        <f t="shared" si="28"/>
        <v>5621843.9785666177</v>
      </c>
      <c r="N98" s="4">
        <f>Input!J99</f>
        <v>307.50313700000152</v>
      </c>
      <c r="O98">
        <f t="shared" si="29"/>
        <v>244.59408685714425</v>
      </c>
      <c r="P98">
        <f t="shared" si="30"/>
        <v>2.0164717669109837</v>
      </c>
      <c r="Q98">
        <f t="shared" si="31"/>
        <v>58843.899342865356</v>
      </c>
      <c r="R98">
        <f t="shared" si="32"/>
        <v>59826.267325480221</v>
      </c>
    </row>
    <row r="99" spans="1:18" x14ac:dyDescent="0.25">
      <c r="A99">
        <f>Input!G100</f>
        <v>238</v>
      </c>
      <c r="B99">
        <f t="shared" si="22"/>
        <v>96</v>
      </c>
      <c r="C99">
        <f t="shared" si="23"/>
        <v>4.5643481914678361</v>
      </c>
      <c r="D99">
        <f t="shared" si="24"/>
        <v>2.2057650660777091</v>
      </c>
      <c r="E99" s="4">
        <f>Input!I100</f>
        <v>12897.041577571426</v>
      </c>
      <c r="F99">
        <f t="shared" si="25"/>
        <v>10371.309981999997</v>
      </c>
      <c r="G99">
        <f t="shared" si="26"/>
        <v>2171.3905137786373</v>
      </c>
      <c r="H99">
        <f t="shared" si="27"/>
        <v>67238679.285315678</v>
      </c>
      <c r="I99">
        <f t="shared" si="28"/>
        <v>5612883.0006516082</v>
      </c>
      <c r="N99" s="4">
        <f>Input!J100</f>
        <v>332.18037371428181</v>
      </c>
      <c r="O99">
        <f t="shared" si="29"/>
        <v>269.27132357142455</v>
      </c>
      <c r="P99">
        <f t="shared" si="30"/>
        <v>1.8904238257519506</v>
      </c>
      <c r="Q99">
        <f t="shared" si="31"/>
        <v>71492.545548805414</v>
      </c>
      <c r="R99">
        <f t="shared" si="32"/>
        <v>72507.045697906811</v>
      </c>
    </row>
    <row r="100" spans="1:18" x14ac:dyDescent="0.25">
      <c r="A100">
        <f>Input!G101</f>
        <v>239</v>
      </c>
      <c r="B100">
        <f t="shared" si="22"/>
        <v>97</v>
      </c>
      <c r="C100">
        <f t="shared" si="23"/>
        <v>4.5747109785033828</v>
      </c>
      <c r="D100">
        <f t="shared" si="24"/>
        <v>2.2301635623229465</v>
      </c>
      <c r="E100" s="4">
        <f>Input!I101</f>
        <v>13253.339698142858</v>
      </c>
      <c r="F100">
        <f t="shared" si="25"/>
        <v>10727.608102571428</v>
      </c>
      <c r="G100">
        <f t="shared" si="26"/>
        <v>2173.1628937665655</v>
      </c>
      <c r="H100">
        <f t="shared" si="27"/>
        <v>73178532.830444485</v>
      </c>
      <c r="I100">
        <f t="shared" si="28"/>
        <v>5604488.0654483587</v>
      </c>
      <c r="N100" s="4">
        <f>Input!J101</f>
        <v>356.29812057143135</v>
      </c>
      <c r="O100">
        <f t="shared" si="29"/>
        <v>293.38907042857409</v>
      </c>
      <c r="P100">
        <f t="shared" si="30"/>
        <v>1.7723799879283622</v>
      </c>
      <c r="Q100">
        <f t="shared" si="31"/>
        <v>85040.29414355538</v>
      </c>
      <c r="R100">
        <f t="shared" si="32"/>
        <v>86077.146646942812</v>
      </c>
    </row>
    <row r="101" spans="1:18" x14ac:dyDescent="0.25">
      <c r="A101">
        <f>Input!G102</f>
        <v>240</v>
      </c>
      <c r="B101">
        <f t="shared" si="22"/>
        <v>98</v>
      </c>
      <c r="C101">
        <f t="shared" si="23"/>
        <v>4.5849674786705723</v>
      </c>
      <c r="D101">
        <f t="shared" si="24"/>
        <v>2.2543118131709146</v>
      </c>
      <c r="E101" s="4">
        <f>Input!I102</f>
        <v>13637.343761</v>
      </c>
      <c r="F101">
        <f t="shared" si="25"/>
        <v>11111.612165428571</v>
      </c>
      <c r="G101">
        <f t="shared" si="26"/>
        <v>2174.8247258375768</v>
      </c>
      <c r="H101">
        <f t="shared" si="27"/>
        <v>79866169.740431339</v>
      </c>
      <c r="I101">
        <f t="shared" si="28"/>
        <v>5596622.4511169139</v>
      </c>
      <c r="N101" s="4">
        <f>Input!J102</f>
        <v>384.00406285714234</v>
      </c>
      <c r="O101">
        <f t="shared" si="29"/>
        <v>321.09501271428508</v>
      </c>
      <c r="P101">
        <f t="shared" si="30"/>
        <v>1.66183207101149</v>
      </c>
      <c r="Q101">
        <f t="shared" si="31"/>
        <v>102037.55689587827</v>
      </c>
      <c r="R101">
        <f t="shared" si="32"/>
        <v>103102.00718998689</v>
      </c>
    </row>
    <row r="102" spans="1:18" x14ac:dyDescent="0.25">
      <c r="A102">
        <f>Input!G103</f>
        <v>241</v>
      </c>
      <c r="B102">
        <f t="shared" si="22"/>
        <v>99</v>
      </c>
      <c r="C102">
        <f t="shared" si="23"/>
        <v>4.5951198501345898</v>
      </c>
      <c r="D102">
        <f t="shared" si="24"/>
        <v>2.27821489987871</v>
      </c>
      <c r="E102" s="4">
        <f>Input!I103</f>
        <v>14052.559903285714</v>
      </c>
      <c r="F102">
        <f t="shared" si="25"/>
        <v>11526.828307714284</v>
      </c>
      <c r="G102">
        <f t="shared" si="26"/>
        <v>2176.3830291202567</v>
      </c>
      <c r="H102">
        <f t="shared" si="27"/>
        <v>87430826.907981321</v>
      </c>
      <c r="I102">
        <f t="shared" si="28"/>
        <v>5589251.866651386</v>
      </c>
      <c r="N102" s="4">
        <f>Input!J103</f>
        <v>415.21614228571343</v>
      </c>
      <c r="O102">
        <f t="shared" si="29"/>
        <v>352.30709214285616</v>
      </c>
      <c r="P102">
        <f t="shared" si="30"/>
        <v>1.5583032826796179</v>
      </c>
      <c r="Q102">
        <f t="shared" si="31"/>
        <v>123024.7128868807</v>
      </c>
      <c r="R102">
        <f t="shared" si="32"/>
        <v>124120.28717415495</v>
      </c>
    </row>
    <row r="103" spans="1:18" x14ac:dyDescent="0.25">
      <c r="A103">
        <f>Input!G104</f>
        <v>242</v>
      </c>
      <c r="B103">
        <f t="shared" si="22"/>
        <v>100</v>
      </c>
      <c r="C103">
        <f t="shared" si="23"/>
        <v>4.6051701859880918</v>
      </c>
      <c r="D103">
        <f t="shared" si="24"/>
        <v>2.3018777504944667</v>
      </c>
      <c r="E103" s="4">
        <f>Input!I104</f>
        <v>14478.428734428571</v>
      </c>
      <c r="F103">
        <f t="shared" si="25"/>
        <v>11952.697138857142</v>
      </c>
      <c r="G103">
        <f t="shared" si="26"/>
        <v>2177.844375560519</v>
      </c>
      <c r="H103">
        <f t="shared" si="27"/>
        <v>95547746.544127628</v>
      </c>
      <c r="I103">
        <f t="shared" si="28"/>
        <v>5582344.2889793338</v>
      </c>
      <c r="N103" s="4">
        <f>Input!J104</f>
        <v>425.86883114285774</v>
      </c>
      <c r="O103">
        <f t="shared" si="29"/>
        <v>362.95978100000048</v>
      </c>
      <c r="P103">
        <f t="shared" si="30"/>
        <v>1.4613464402624692</v>
      </c>
      <c r="Q103">
        <f t="shared" si="31"/>
        <v>130681.1181891412</v>
      </c>
      <c r="R103">
        <f t="shared" si="32"/>
        <v>131739.80262356831</v>
      </c>
    </row>
    <row r="104" spans="1:18" x14ac:dyDescent="0.25">
      <c r="A104">
        <f>Input!G105</f>
        <v>243</v>
      </c>
      <c r="B104">
        <f t="shared" si="22"/>
        <v>101</v>
      </c>
      <c r="C104">
        <f t="shared" si="23"/>
        <v>4.6151205168412597</v>
      </c>
      <c r="D104">
        <f t="shared" si="24"/>
        <v>2.3253051459554679</v>
      </c>
      <c r="E104" s="4">
        <f>Input!I105</f>
        <v>14898.322212857141</v>
      </c>
      <c r="F104">
        <f t="shared" si="25"/>
        <v>12372.590617285712</v>
      </c>
      <c r="G104">
        <f t="shared" si="26"/>
        <v>2179.2149178283344</v>
      </c>
      <c r="H104">
        <f t="shared" si="27"/>
        <v>103904908.15028818</v>
      </c>
      <c r="I104">
        <f t="shared" si="28"/>
        <v>5575869.8109942218</v>
      </c>
      <c r="N104" s="4">
        <f>Input!J105</f>
        <v>419.89347842857023</v>
      </c>
      <c r="O104">
        <f t="shared" si="29"/>
        <v>356.98442828571297</v>
      </c>
      <c r="P104">
        <f t="shared" si="30"/>
        <v>1.3705422678153227</v>
      </c>
      <c r="Q104">
        <f t="shared" si="31"/>
        <v>126461.23592875029</v>
      </c>
      <c r="R104">
        <f t="shared" si="32"/>
        <v>127437.88203847734</v>
      </c>
    </row>
    <row r="105" spans="1:18" x14ac:dyDescent="0.25">
      <c r="A105">
        <f>Input!G106</f>
        <v>244</v>
      </c>
      <c r="B105">
        <f t="shared" si="22"/>
        <v>102</v>
      </c>
      <c r="C105">
        <f t="shared" si="23"/>
        <v>4.6249728132842707</v>
      </c>
      <c r="D105">
        <f t="shared" si="24"/>
        <v>2.348501725885868</v>
      </c>
      <c r="E105" s="4">
        <f>Input!I106</f>
        <v>15315.015408571429</v>
      </c>
      <c r="F105">
        <f t="shared" si="25"/>
        <v>12789.283813</v>
      </c>
      <c r="G105">
        <f t="shared" si="26"/>
        <v>2180.5004155992037</v>
      </c>
      <c r="H105">
        <f t="shared" si="27"/>
        <v>112546285.17296676</v>
      </c>
      <c r="I105">
        <f t="shared" si="28"/>
        <v>5569800.4997994518</v>
      </c>
      <c r="N105" s="4">
        <f>Input!J106</f>
        <v>416.69319571428787</v>
      </c>
      <c r="O105">
        <f t="shared" si="29"/>
        <v>353.7841455714306</v>
      </c>
      <c r="P105">
        <f t="shared" si="30"/>
        <v>1.2854977708695894</v>
      </c>
      <c r="Q105">
        <f t="shared" si="31"/>
        <v>124255.29670122395</v>
      </c>
      <c r="R105">
        <f t="shared" si="32"/>
        <v>125163.2216577072</v>
      </c>
    </row>
    <row r="106" spans="1:18" x14ac:dyDescent="0.25">
      <c r="A106">
        <f>Input!G107</f>
        <v>245</v>
      </c>
      <c r="B106">
        <f t="shared" si="22"/>
        <v>103</v>
      </c>
      <c r="C106">
        <f t="shared" si="23"/>
        <v>4.6347289882296359</v>
      </c>
      <c r="D106">
        <f t="shared" si="24"/>
        <v>2.3714719941115736</v>
      </c>
      <c r="E106" s="4">
        <f>Input!I107</f>
        <v>15740.272530571428</v>
      </c>
      <c r="F106">
        <f t="shared" si="25"/>
        <v>13214.540934999999</v>
      </c>
      <c r="G106">
        <f t="shared" si="26"/>
        <v>2181.7062602875385</v>
      </c>
      <c r="H106">
        <f t="shared" si="27"/>
        <v>121723440.95953758</v>
      </c>
      <c r="I106">
        <f t="shared" si="28"/>
        <v>5564110.2644872451</v>
      </c>
      <c r="N106" s="4">
        <f>Input!J107</f>
        <v>425.25712199999907</v>
      </c>
      <c r="O106">
        <f t="shared" si="29"/>
        <v>362.3480718571418</v>
      </c>
      <c r="P106">
        <f t="shared" si="30"/>
        <v>1.2058446883347911</v>
      </c>
      <c r="Q106">
        <f t="shared" si="31"/>
        <v>130423.70824444623</v>
      </c>
      <c r="R106">
        <f t="shared" si="32"/>
        <v>131296.12517858841</v>
      </c>
    </row>
    <row r="107" spans="1:18" x14ac:dyDescent="0.25">
      <c r="A107">
        <f>Input!G108</f>
        <v>246</v>
      </c>
      <c r="B107">
        <f t="shared" si="22"/>
        <v>104</v>
      </c>
      <c r="C107">
        <f t="shared" si="23"/>
        <v>4.6443908991413725</v>
      </c>
      <c r="D107">
        <f t="shared" si="24"/>
        <v>2.3942203239086832</v>
      </c>
      <c r="E107" s="4">
        <f>Input!I108</f>
        <v>16168.722475285713</v>
      </c>
      <c r="F107">
        <f t="shared" si="25"/>
        <v>13642.990879714283</v>
      </c>
      <c r="G107">
        <f t="shared" si="26"/>
        <v>2182.8374983080171</v>
      </c>
      <c r="H107">
        <f t="shared" si="27"/>
        <v>131335115.52535747</v>
      </c>
      <c r="I107">
        <f t="shared" si="28"/>
        <v>5558774.7328184247</v>
      </c>
      <c r="N107" s="4">
        <f>Input!J108</f>
        <v>428.44994471428436</v>
      </c>
      <c r="O107">
        <f t="shared" si="29"/>
        <v>365.54089457142709</v>
      </c>
      <c r="P107">
        <f t="shared" si="30"/>
        <v>1.1312380204787069</v>
      </c>
      <c r="Q107">
        <f t="shared" si="31"/>
        <v>132794.39778758018</v>
      </c>
      <c r="R107">
        <f t="shared" si="32"/>
        <v>133620.14560407918</v>
      </c>
    </row>
    <row r="108" spans="1:18" x14ac:dyDescent="0.25">
      <c r="A108">
        <f>Input!G109</f>
        <v>247</v>
      </c>
      <c r="B108">
        <f t="shared" si="22"/>
        <v>105</v>
      </c>
      <c r="C108">
        <f t="shared" si="23"/>
        <v>4.6539603501575231</v>
      </c>
      <c r="D108">
        <f t="shared" si="24"/>
        <v>2.4167509630008159</v>
      </c>
      <c r="E108" s="4">
        <f>Input!I109</f>
        <v>16591.420863285712</v>
      </c>
      <c r="F108">
        <f t="shared" si="25"/>
        <v>14065.689267714282</v>
      </c>
      <c r="G108">
        <f t="shared" si="26"/>
        <v>2183.8988529394883</v>
      </c>
      <c r="H108">
        <f t="shared" si="27"/>
        <v>141176943.46063417</v>
      </c>
      <c r="I108">
        <f t="shared" si="28"/>
        <v>5553771.136209379</v>
      </c>
      <c r="N108" s="4">
        <f>Input!J109</f>
        <v>422.69838799999889</v>
      </c>
      <c r="O108">
        <f t="shared" si="29"/>
        <v>359.78933785714162</v>
      </c>
      <c r="P108">
        <f t="shared" si="30"/>
        <v>1.0613546314712787</v>
      </c>
      <c r="Q108">
        <f t="shared" si="31"/>
        <v>128685.76594915683</v>
      </c>
      <c r="R108">
        <f t="shared" si="32"/>
        <v>129448.36763568039</v>
      </c>
    </row>
    <row r="109" spans="1:18" x14ac:dyDescent="0.25">
      <c r="A109">
        <f>Input!G110</f>
        <v>248</v>
      </c>
      <c r="B109">
        <f t="shared" si="22"/>
        <v>106</v>
      </c>
      <c r="C109">
        <f t="shared" si="23"/>
        <v>4.6634390941120669</v>
      </c>
      <c r="D109">
        <f t="shared" si="24"/>
        <v>2.4390680383195704</v>
      </c>
      <c r="E109" s="4">
        <f>Input!I110</f>
        <v>17010.560895142858</v>
      </c>
      <c r="F109">
        <f t="shared" si="25"/>
        <v>14484.829299571429</v>
      </c>
      <c r="G109">
        <f t="shared" si="26"/>
        <v>2184.894744864117</v>
      </c>
      <c r="H109">
        <f t="shared" si="27"/>
        <v>151288390.05008295</v>
      </c>
      <c r="I109">
        <f t="shared" si="28"/>
        <v>5549078.2024706956</v>
      </c>
      <c r="N109" s="4">
        <f>Input!J110</f>
        <v>419.14003185714682</v>
      </c>
      <c r="O109">
        <f t="shared" si="29"/>
        <v>356.23098171428956</v>
      </c>
      <c r="P109">
        <f t="shared" si="30"/>
        <v>0.99589192462855936</v>
      </c>
      <c r="Q109">
        <f t="shared" si="31"/>
        <v>126191.96901786851</v>
      </c>
      <c r="R109">
        <f t="shared" si="32"/>
        <v>126900.51233312651</v>
      </c>
    </row>
    <row r="110" spans="1:18" x14ac:dyDescent="0.25">
      <c r="A110">
        <f>Input!G111</f>
        <v>249</v>
      </c>
      <c r="B110">
        <f t="shared" si="22"/>
        <v>107</v>
      </c>
      <c r="C110">
        <f t="shared" si="23"/>
        <v>4.6728288344619058</v>
      </c>
      <c r="D110">
        <f t="shared" si="24"/>
        <v>2.4611755605414833</v>
      </c>
      <c r="E110" s="4">
        <f>Input!I111</f>
        <v>17432.267120857145</v>
      </c>
      <c r="F110">
        <f t="shared" si="25"/>
        <v>14906.535525285715</v>
      </c>
      <c r="G110">
        <f t="shared" si="26"/>
        <v>2185.8293114523385</v>
      </c>
      <c r="H110">
        <f t="shared" si="27"/>
        <v>161816366.57865909</v>
      </c>
      <c r="I110">
        <f t="shared" si="28"/>
        <v>5544676.0557778496</v>
      </c>
      <c r="N110" s="4">
        <f>Input!J111</f>
        <v>421.70622571428612</v>
      </c>
      <c r="O110">
        <f t="shared" si="29"/>
        <v>358.79717557142885</v>
      </c>
      <c r="P110">
        <f t="shared" si="30"/>
        <v>0.93456658822151917</v>
      </c>
      <c r="Q110">
        <f t="shared" si="31"/>
        <v>128065.64690826795</v>
      </c>
      <c r="R110">
        <f t="shared" si="32"/>
        <v>128735.41319803474</v>
      </c>
    </row>
    <row r="111" spans="1:18" x14ac:dyDescent="0.25">
      <c r="E111" s="4"/>
      <c r="N111" s="4"/>
    </row>
    <row r="112" spans="1:18" x14ac:dyDescent="0.25">
      <c r="E112" s="4"/>
      <c r="N112" s="4"/>
    </row>
    <row r="113" spans="5:14" x14ac:dyDescent="0.25">
      <c r="E113" s="4"/>
      <c r="N113" s="4"/>
    </row>
    <row r="114" spans="5:14" x14ac:dyDescent="0.25">
      <c r="E114" s="4"/>
      <c r="N114" s="4"/>
    </row>
    <row r="115" spans="5:14" x14ac:dyDescent="0.25">
      <c r="E115" s="4"/>
      <c r="N115" s="4"/>
    </row>
    <row r="116" spans="5:14" x14ac:dyDescent="0.25">
      <c r="E116" s="4"/>
      <c r="N116" s="4"/>
    </row>
    <row r="117" spans="5:14" x14ac:dyDescent="0.25">
      <c r="E117" s="4"/>
      <c r="N117" s="4"/>
    </row>
    <row r="118" spans="5:14" x14ac:dyDescent="0.25">
      <c r="E118" s="4"/>
      <c r="N118" s="4"/>
    </row>
    <row r="119" spans="5:14" x14ac:dyDescent="0.25">
      <c r="E119" s="4"/>
      <c r="N119" s="4"/>
    </row>
    <row r="120" spans="5:14" x14ac:dyDescent="0.25">
      <c r="E120" s="4"/>
      <c r="N120" s="4"/>
    </row>
    <row r="121" spans="5:14" x14ac:dyDescent="0.25">
      <c r="E121" s="4"/>
      <c r="N121" s="4"/>
    </row>
    <row r="122" spans="5:14" x14ac:dyDescent="0.25">
      <c r="E122" s="4"/>
      <c r="N122" s="4"/>
    </row>
    <row r="123" spans="5:14" x14ac:dyDescent="0.25">
      <c r="E123" s="4"/>
      <c r="N123" s="4"/>
    </row>
    <row r="124" spans="5:14" x14ac:dyDescent="0.25">
      <c r="E124" s="4"/>
      <c r="N124" s="4"/>
    </row>
    <row r="125" spans="5:14" x14ac:dyDescent="0.25">
      <c r="E125" s="4"/>
      <c r="N125" s="4"/>
    </row>
    <row r="126" spans="5:14" x14ac:dyDescent="0.25">
      <c r="E126" s="4"/>
      <c r="N126" s="4"/>
    </row>
    <row r="127" spans="5:14" x14ac:dyDescent="0.25">
      <c r="E127" s="4"/>
      <c r="N127" s="4"/>
    </row>
    <row r="128" spans="5:14" x14ac:dyDescent="0.25">
      <c r="E128" s="4"/>
      <c r="N128" s="4"/>
    </row>
    <row r="129" spans="5:14" x14ac:dyDescent="0.25">
      <c r="E129" s="4"/>
      <c r="N129" s="4"/>
    </row>
    <row r="130" spans="5:14" x14ac:dyDescent="0.25">
      <c r="E130" s="4"/>
      <c r="N130" s="4"/>
    </row>
    <row r="131" spans="5:14" x14ac:dyDescent="0.25">
      <c r="E131" s="4"/>
      <c r="N131" s="4"/>
    </row>
    <row r="132" spans="5:14" x14ac:dyDescent="0.25">
      <c r="E132" s="4"/>
      <c r="N132" s="4"/>
    </row>
    <row r="133" spans="5:14" x14ac:dyDescent="0.25">
      <c r="E133" s="4"/>
      <c r="N133" s="4"/>
    </row>
    <row r="134" spans="5:14" x14ac:dyDescent="0.25">
      <c r="E134" s="4"/>
      <c r="N134" s="4"/>
    </row>
    <row r="135" spans="5:14" x14ac:dyDescent="0.25">
      <c r="E135" s="4"/>
      <c r="N135" s="4"/>
    </row>
    <row r="136" spans="5:14" x14ac:dyDescent="0.25">
      <c r="E136" s="4"/>
      <c r="N136" s="4"/>
    </row>
    <row r="137" spans="5:14" x14ac:dyDescent="0.25">
      <c r="E137" s="4"/>
      <c r="N137" s="4"/>
    </row>
    <row r="138" spans="5:14" x14ac:dyDescent="0.25">
      <c r="E138" s="4"/>
      <c r="N138" s="4"/>
    </row>
    <row r="139" spans="5:14" x14ac:dyDescent="0.25">
      <c r="E139" s="4"/>
      <c r="N139" s="4"/>
    </row>
    <row r="140" spans="5:14" x14ac:dyDescent="0.25">
      <c r="E140" s="4"/>
      <c r="N140" s="4"/>
    </row>
    <row r="141" spans="5:14" x14ac:dyDescent="0.25">
      <c r="E141" s="4"/>
      <c r="N141" s="4"/>
    </row>
    <row r="142" spans="5:14" x14ac:dyDescent="0.25">
      <c r="E142" s="4"/>
      <c r="N142" s="4"/>
    </row>
    <row r="143" spans="5:14" x14ac:dyDescent="0.25">
      <c r="E143" s="4"/>
      <c r="N143" s="4"/>
    </row>
    <row r="144" spans="5:14" x14ac:dyDescent="0.25">
      <c r="E144" s="4"/>
      <c r="N144" s="4"/>
    </row>
    <row r="145" spans="5:14" x14ac:dyDescent="0.25">
      <c r="E145" s="4"/>
      <c r="N145" s="4"/>
    </row>
    <row r="146" spans="5:14" x14ac:dyDescent="0.25">
      <c r="E146" s="4"/>
      <c r="N146" s="4"/>
    </row>
    <row r="147" spans="5:14" x14ac:dyDescent="0.25">
      <c r="E147" s="4"/>
      <c r="N147" s="4"/>
    </row>
    <row r="148" spans="5:14" x14ac:dyDescent="0.25">
      <c r="E148" s="4"/>
      <c r="N148" s="4"/>
    </row>
    <row r="149" spans="5:14" x14ac:dyDescent="0.25">
      <c r="E149" s="4"/>
      <c r="N149" s="4"/>
    </row>
    <row r="150" spans="5:14" x14ac:dyDescent="0.25">
      <c r="E150" s="4"/>
      <c r="N150" s="4"/>
    </row>
    <row r="151" spans="5:14" x14ac:dyDescent="0.25">
      <c r="E151" s="4"/>
      <c r="N151" s="4"/>
    </row>
    <row r="152" spans="5:14" x14ac:dyDescent="0.25">
      <c r="E152" s="4"/>
      <c r="N152" s="4"/>
    </row>
    <row r="153" spans="5:14" x14ac:dyDescent="0.25">
      <c r="E153" s="4"/>
      <c r="N153" s="4"/>
    </row>
    <row r="154" spans="5:14" x14ac:dyDescent="0.25">
      <c r="E154" s="4"/>
      <c r="N154" s="4"/>
    </row>
    <row r="155" spans="5:14" x14ac:dyDescent="0.25">
      <c r="E155" s="4"/>
      <c r="N155" s="4"/>
    </row>
    <row r="156" spans="5:14" x14ac:dyDescent="0.25">
      <c r="E156" s="4"/>
      <c r="N156" s="4"/>
    </row>
    <row r="157" spans="5:14" x14ac:dyDescent="0.25">
      <c r="E157" s="4"/>
      <c r="N157" s="4"/>
    </row>
    <row r="158" spans="5:14" x14ac:dyDescent="0.25">
      <c r="E158" s="4"/>
      <c r="N158" s="4"/>
    </row>
    <row r="159" spans="5:14" x14ac:dyDescent="0.25">
      <c r="E159" s="4"/>
      <c r="N159" s="4"/>
    </row>
    <row r="160" spans="5:14" x14ac:dyDescent="0.25">
      <c r="E160" s="4"/>
      <c r="N160" s="4"/>
    </row>
    <row r="161" spans="5:14" x14ac:dyDescent="0.25">
      <c r="E161" s="4"/>
      <c r="N161" s="4"/>
    </row>
    <row r="162" spans="5:14" x14ac:dyDescent="0.25">
      <c r="E162" s="4"/>
      <c r="N162" s="4"/>
    </row>
    <row r="163" spans="5:14" x14ac:dyDescent="0.25">
      <c r="E163" s="4"/>
      <c r="N163" s="4"/>
    </row>
    <row r="164" spans="5:14" x14ac:dyDescent="0.25">
      <c r="E164" s="4"/>
      <c r="N164" s="4"/>
    </row>
    <row r="165" spans="5:14" x14ac:dyDescent="0.25">
      <c r="E165" s="4"/>
      <c r="N165" s="4"/>
    </row>
    <row r="166" spans="5:14" x14ac:dyDescent="0.25">
      <c r="E166" s="4"/>
      <c r="N166" s="4"/>
    </row>
    <row r="167" spans="5:14" x14ac:dyDescent="0.25">
      <c r="E167" s="4"/>
      <c r="N167" s="4"/>
    </row>
    <row r="168" spans="5:14" x14ac:dyDescent="0.25">
      <c r="E168" s="4"/>
      <c r="N168" s="4"/>
    </row>
    <row r="169" spans="5:14" x14ac:dyDescent="0.25">
      <c r="E169" s="4"/>
      <c r="N169" s="4"/>
    </row>
    <row r="170" spans="5:14" x14ac:dyDescent="0.25">
      <c r="E170" s="4"/>
      <c r="N170" s="4"/>
    </row>
    <row r="171" spans="5:14" x14ac:dyDescent="0.25">
      <c r="E171" s="4"/>
      <c r="N171" s="4"/>
    </row>
    <row r="172" spans="5:14" x14ac:dyDescent="0.25">
      <c r="E172" s="4"/>
      <c r="N172" s="4"/>
    </row>
    <row r="173" spans="5:14" x14ac:dyDescent="0.25">
      <c r="E173" s="4"/>
      <c r="N173" s="4"/>
    </row>
    <row r="174" spans="5:14" x14ac:dyDescent="0.25">
      <c r="E174" s="4"/>
      <c r="N174" s="4"/>
    </row>
    <row r="175" spans="5:14" x14ac:dyDescent="0.25">
      <c r="E175" s="4"/>
      <c r="N175" s="4"/>
    </row>
    <row r="176" spans="5:14" x14ac:dyDescent="0.25">
      <c r="E176" s="4"/>
      <c r="N176" s="4"/>
    </row>
    <row r="177" spans="5:14" x14ac:dyDescent="0.25">
      <c r="E177" s="4"/>
      <c r="N177" s="4"/>
    </row>
    <row r="178" spans="5:14" x14ac:dyDescent="0.25">
      <c r="E178" s="4"/>
      <c r="N178" s="4"/>
    </row>
    <row r="179" spans="5:14" x14ac:dyDescent="0.25">
      <c r="E179" s="4"/>
      <c r="N179" s="4"/>
    </row>
    <row r="180" spans="5:14" x14ac:dyDescent="0.25">
      <c r="E180" s="4"/>
      <c r="N180" s="4"/>
    </row>
    <row r="181" spans="5:14" x14ac:dyDescent="0.25">
      <c r="E181" s="4"/>
      <c r="N181" s="4"/>
    </row>
    <row r="182" spans="5:14" x14ac:dyDescent="0.25">
      <c r="E182" s="4"/>
      <c r="N182" s="4"/>
    </row>
    <row r="183" spans="5:14" x14ac:dyDescent="0.25">
      <c r="E183" s="4"/>
      <c r="N183" s="4"/>
    </row>
    <row r="184" spans="5:14" x14ac:dyDescent="0.25">
      <c r="E184" s="4"/>
      <c r="N184" s="4"/>
    </row>
    <row r="185" spans="5:14" x14ac:dyDescent="0.25">
      <c r="E185" s="4"/>
      <c r="N185" s="4"/>
    </row>
    <row r="186" spans="5:14" x14ac:dyDescent="0.25">
      <c r="E186" s="4"/>
      <c r="N186" s="4"/>
    </row>
    <row r="187" spans="5:14" x14ac:dyDescent="0.25">
      <c r="E187" s="4"/>
      <c r="N187" s="4"/>
    </row>
    <row r="188" spans="5:14" x14ac:dyDescent="0.25">
      <c r="E188" s="4"/>
      <c r="N188" s="4"/>
    </row>
    <row r="189" spans="5:14" x14ac:dyDescent="0.25">
      <c r="E189" s="4"/>
      <c r="N189" s="4"/>
    </row>
    <row r="190" spans="5:14" x14ac:dyDescent="0.25">
      <c r="E190" s="4"/>
      <c r="N190" s="4"/>
    </row>
    <row r="191" spans="5:14" x14ac:dyDescent="0.25">
      <c r="E191" s="4"/>
      <c r="N191" s="4"/>
    </row>
    <row r="192" spans="5:14" x14ac:dyDescent="0.25">
      <c r="E192" s="4"/>
      <c r="N192" s="4"/>
    </row>
    <row r="193" spans="5:14" x14ac:dyDescent="0.25">
      <c r="E193" s="4"/>
      <c r="N193" s="4"/>
    </row>
    <row r="194" spans="5:14" x14ac:dyDescent="0.25">
      <c r="E194" s="4"/>
      <c r="N194" s="4"/>
    </row>
    <row r="195" spans="5:14" x14ac:dyDescent="0.25">
      <c r="E195" s="4"/>
      <c r="N195" s="4"/>
    </row>
    <row r="196" spans="5:14" x14ac:dyDescent="0.25">
      <c r="E196" s="4"/>
      <c r="N196" s="4"/>
    </row>
    <row r="197" spans="5:14" x14ac:dyDescent="0.25">
      <c r="E197" s="4"/>
      <c r="N197" s="4"/>
    </row>
    <row r="198" spans="5:14" x14ac:dyDescent="0.25">
      <c r="E198" s="4"/>
      <c r="N198" s="4"/>
    </row>
    <row r="199" spans="5:14" x14ac:dyDescent="0.25">
      <c r="E199" s="4"/>
      <c r="N199" s="4"/>
    </row>
    <row r="200" spans="5:14" x14ac:dyDescent="0.25">
      <c r="E200" s="4"/>
      <c r="N200" s="4"/>
    </row>
    <row r="201" spans="5:14" x14ac:dyDescent="0.25">
      <c r="E201" s="4"/>
      <c r="N201" s="4"/>
    </row>
    <row r="202" spans="5:14" x14ac:dyDescent="0.25">
      <c r="E202" s="4"/>
      <c r="N202" s="4"/>
    </row>
    <row r="203" spans="5:14" x14ac:dyDescent="0.25">
      <c r="E203" s="4"/>
      <c r="N203" s="4"/>
    </row>
    <row r="204" spans="5:14" x14ac:dyDescent="0.25">
      <c r="E204" s="4"/>
      <c r="N204" s="4"/>
    </row>
    <row r="205" spans="5:14" x14ac:dyDescent="0.25">
      <c r="E205" s="4"/>
      <c r="N205" s="4"/>
    </row>
    <row r="206" spans="5:14" x14ac:dyDescent="0.25">
      <c r="E206" s="4"/>
      <c r="N206" s="4"/>
    </row>
    <row r="207" spans="5:14" x14ac:dyDescent="0.25">
      <c r="E207" s="4"/>
      <c r="N207" s="4"/>
    </row>
    <row r="208" spans="5:14" x14ac:dyDescent="0.25">
      <c r="E208" s="4"/>
      <c r="N208" s="4"/>
    </row>
    <row r="209" spans="5:14" x14ac:dyDescent="0.25">
      <c r="E209" s="4"/>
      <c r="N209" s="4"/>
    </row>
    <row r="210" spans="5:14" x14ac:dyDescent="0.25">
      <c r="E210" s="4"/>
      <c r="N210" s="4"/>
    </row>
    <row r="211" spans="5:14" x14ac:dyDescent="0.25">
      <c r="E211" s="4"/>
      <c r="N211" s="4"/>
    </row>
    <row r="212" spans="5:14" x14ac:dyDescent="0.25">
      <c r="E212" s="4"/>
      <c r="N212" s="4"/>
    </row>
    <row r="213" spans="5:14" x14ac:dyDescent="0.25">
      <c r="E213" s="4"/>
      <c r="N213" s="4"/>
    </row>
    <row r="214" spans="5:14" x14ac:dyDescent="0.25">
      <c r="E214" s="4"/>
      <c r="N214" s="4"/>
    </row>
    <row r="215" spans="5:14" x14ac:dyDescent="0.25">
      <c r="E215" s="4"/>
      <c r="N215" s="4"/>
    </row>
    <row r="216" spans="5:14" x14ac:dyDescent="0.25">
      <c r="E216" s="4"/>
      <c r="N216" s="4"/>
    </row>
    <row r="217" spans="5:14" x14ac:dyDescent="0.25">
      <c r="E217" s="4"/>
      <c r="N217" s="4"/>
    </row>
    <row r="218" spans="5:14" x14ac:dyDescent="0.25">
      <c r="E218" s="4"/>
      <c r="N218" s="4"/>
    </row>
    <row r="219" spans="5:14" x14ac:dyDescent="0.25">
      <c r="E219" s="4"/>
      <c r="N219" s="4"/>
    </row>
    <row r="220" spans="5:14" x14ac:dyDescent="0.25">
      <c r="E220" s="4"/>
      <c r="N220" s="4"/>
    </row>
    <row r="221" spans="5:14" x14ac:dyDescent="0.25">
      <c r="E221" s="4"/>
      <c r="N221" s="4"/>
    </row>
    <row r="222" spans="5:14" x14ac:dyDescent="0.25">
      <c r="E222" s="4"/>
      <c r="N222" s="4"/>
    </row>
    <row r="223" spans="5:14" x14ac:dyDescent="0.25">
      <c r="E223" s="4"/>
      <c r="N223" s="4"/>
    </row>
    <row r="224" spans="5:14" x14ac:dyDescent="0.25">
      <c r="E224" s="4"/>
      <c r="N224" s="4"/>
    </row>
    <row r="225" spans="5:14" x14ac:dyDescent="0.25">
      <c r="E225" s="4"/>
      <c r="N225" s="4"/>
    </row>
    <row r="226" spans="5:14" x14ac:dyDescent="0.25">
      <c r="E226" s="4"/>
      <c r="N226" s="4"/>
    </row>
    <row r="227" spans="5:14" x14ac:dyDescent="0.25">
      <c r="E227" s="4"/>
      <c r="N227" s="4"/>
    </row>
    <row r="228" spans="5:14" x14ac:dyDescent="0.25">
      <c r="E228" s="4"/>
      <c r="N228" s="4"/>
    </row>
    <row r="229" spans="5:14" x14ac:dyDescent="0.25">
      <c r="E229" s="4"/>
      <c r="N229" s="4"/>
    </row>
    <row r="230" spans="5:14" x14ac:dyDescent="0.25">
      <c r="E230" s="4"/>
      <c r="N230" s="4"/>
    </row>
    <row r="231" spans="5:14" x14ac:dyDescent="0.25">
      <c r="E231" s="4"/>
      <c r="N231" s="4"/>
    </row>
    <row r="232" spans="5:14" x14ac:dyDescent="0.25">
      <c r="E232" s="4"/>
      <c r="N232" s="4"/>
    </row>
    <row r="233" spans="5:14" x14ac:dyDescent="0.25">
      <c r="E233" s="4"/>
      <c r="N233" s="4"/>
    </row>
    <row r="234" spans="5:14" x14ac:dyDescent="0.25">
      <c r="E234" s="4"/>
      <c r="N234" s="4"/>
    </row>
    <row r="235" spans="5:14" x14ac:dyDescent="0.25">
      <c r="E235" s="4"/>
      <c r="N235" s="4"/>
    </row>
    <row r="236" spans="5:14" x14ac:dyDescent="0.25">
      <c r="E236" s="4"/>
      <c r="N236" s="4"/>
    </row>
    <row r="237" spans="5:14" x14ac:dyDescent="0.25">
      <c r="E237" s="4"/>
      <c r="N237" s="4"/>
    </row>
    <row r="238" spans="5:14" x14ac:dyDescent="0.25">
      <c r="E238" s="4"/>
      <c r="N238" s="4"/>
    </row>
    <row r="239" spans="5:14" x14ac:dyDescent="0.25">
      <c r="E239" s="4"/>
      <c r="N239" s="4"/>
    </row>
    <row r="240" spans="5:14" x14ac:dyDescent="0.25">
      <c r="E240" s="4"/>
      <c r="N240" s="4"/>
    </row>
    <row r="241" spans="5:14" x14ac:dyDescent="0.25">
      <c r="E241" s="4"/>
      <c r="N241" s="4"/>
    </row>
    <row r="242" spans="5:14" x14ac:dyDescent="0.25">
      <c r="E242" s="4"/>
      <c r="N242" s="4"/>
    </row>
    <row r="243" spans="5:14" x14ac:dyDescent="0.25">
      <c r="E243" s="4"/>
      <c r="N243" s="4"/>
    </row>
    <row r="244" spans="5:14" x14ac:dyDescent="0.25">
      <c r="E244" s="4"/>
      <c r="N244" s="4"/>
    </row>
    <row r="245" spans="5:14" x14ac:dyDescent="0.25">
      <c r="E245" s="4"/>
      <c r="N245" s="4"/>
    </row>
    <row r="246" spans="5:14" x14ac:dyDescent="0.25">
      <c r="E246" s="4"/>
      <c r="N246" s="4"/>
    </row>
    <row r="247" spans="5:14" x14ac:dyDescent="0.25">
      <c r="E247" s="4"/>
      <c r="N247" s="4"/>
    </row>
    <row r="248" spans="5:14" x14ac:dyDescent="0.25">
      <c r="E248" s="4"/>
      <c r="N248" s="4"/>
    </row>
    <row r="249" spans="5:14" x14ac:dyDescent="0.25">
      <c r="E249" s="4"/>
      <c r="N249" s="4"/>
    </row>
    <row r="250" spans="5:14" x14ac:dyDescent="0.25">
      <c r="E250" s="4"/>
      <c r="N250" s="4"/>
    </row>
    <row r="251" spans="5:14" x14ac:dyDescent="0.25">
      <c r="E251" s="4"/>
      <c r="N251" s="4"/>
    </row>
    <row r="252" spans="5:14" x14ac:dyDescent="0.25">
      <c r="E252" s="4"/>
      <c r="N252" s="4"/>
    </row>
    <row r="253" spans="5:14" x14ac:dyDescent="0.25">
      <c r="E253" s="4"/>
      <c r="N253" s="4"/>
    </row>
    <row r="254" spans="5:14" x14ac:dyDescent="0.25">
      <c r="E254" s="4"/>
      <c r="N254" s="4"/>
    </row>
    <row r="255" spans="5:14" x14ac:dyDescent="0.25">
      <c r="E255" s="4"/>
      <c r="N255" s="4"/>
    </row>
    <row r="256" spans="5:14" x14ac:dyDescent="0.25">
      <c r="E256" s="4"/>
      <c r="N256" s="4"/>
    </row>
    <row r="257" spans="5:14" x14ac:dyDescent="0.25">
      <c r="E257" s="4"/>
      <c r="N257" s="4"/>
    </row>
    <row r="258" spans="5:14" x14ac:dyDescent="0.25">
      <c r="E258" s="4"/>
      <c r="N258" s="4"/>
    </row>
    <row r="259" spans="5:14" x14ac:dyDescent="0.25">
      <c r="E259" s="4"/>
      <c r="N259" s="4"/>
    </row>
    <row r="260" spans="5:14" x14ac:dyDescent="0.25">
      <c r="E260" s="4"/>
      <c r="N260" s="4"/>
    </row>
    <row r="261" spans="5:14" x14ac:dyDescent="0.25">
      <c r="E261" s="4"/>
      <c r="N261" s="4"/>
    </row>
    <row r="262" spans="5:14" x14ac:dyDescent="0.25">
      <c r="E262" s="4"/>
      <c r="N262" s="4"/>
    </row>
    <row r="263" spans="5:14" x14ac:dyDescent="0.25">
      <c r="E263" s="4"/>
      <c r="N263" s="4"/>
    </row>
    <row r="264" spans="5:14" x14ac:dyDescent="0.25">
      <c r="E264" s="4"/>
      <c r="N264" s="4"/>
    </row>
    <row r="265" spans="5:14" x14ac:dyDescent="0.25">
      <c r="E265" s="4"/>
      <c r="N265" s="4"/>
    </row>
    <row r="266" spans="5:14" x14ac:dyDescent="0.25">
      <c r="E266" s="4"/>
      <c r="N266" s="4"/>
    </row>
    <row r="267" spans="5:14" x14ac:dyDescent="0.25">
      <c r="E267" s="4"/>
      <c r="N267" s="4"/>
    </row>
    <row r="268" spans="5:14" x14ac:dyDescent="0.25">
      <c r="E268" s="4"/>
      <c r="N268" s="4"/>
    </row>
    <row r="269" spans="5:14" x14ac:dyDescent="0.25">
      <c r="E269" s="4"/>
      <c r="N269" s="4"/>
    </row>
    <row r="270" spans="5:14" x14ac:dyDescent="0.25">
      <c r="E270" s="4"/>
      <c r="N270" s="4"/>
    </row>
    <row r="271" spans="5:14" x14ac:dyDescent="0.25">
      <c r="E271" s="4"/>
      <c r="N271" s="4"/>
    </row>
    <row r="272" spans="5:14" x14ac:dyDescent="0.25">
      <c r="E272" s="4"/>
      <c r="N272" s="4"/>
    </row>
    <row r="273" spans="5:14" x14ac:dyDescent="0.25">
      <c r="E273" s="4"/>
      <c r="N273" s="4"/>
    </row>
    <row r="274" spans="5:14" x14ac:dyDescent="0.25">
      <c r="E274" s="4"/>
      <c r="N274" s="4"/>
    </row>
    <row r="275" spans="5:14" x14ac:dyDescent="0.25">
      <c r="E275" s="4"/>
      <c r="N275" s="4"/>
    </row>
    <row r="276" spans="5:14" x14ac:dyDescent="0.25">
      <c r="E276" s="4"/>
      <c r="N276" s="4"/>
    </row>
    <row r="277" spans="5:14" x14ac:dyDescent="0.25">
      <c r="E277" s="4"/>
      <c r="N277" s="4"/>
    </row>
    <row r="278" spans="5:14" x14ac:dyDescent="0.25">
      <c r="E278" s="4"/>
      <c r="N278" s="4"/>
    </row>
    <row r="279" spans="5:14" x14ac:dyDescent="0.25">
      <c r="E279" s="4"/>
      <c r="N279" s="4"/>
    </row>
    <row r="280" spans="5:14" x14ac:dyDescent="0.25">
      <c r="E280" s="4"/>
      <c r="N280" s="4"/>
    </row>
    <row r="281" spans="5:14" x14ac:dyDescent="0.25">
      <c r="E281" s="4"/>
      <c r="N281" s="4"/>
    </row>
    <row r="282" spans="5:14" x14ac:dyDescent="0.25">
      <c r="E282" s="4"/>
      <c r="N282" s="4"/>
    </row>
    <row r="283" spans="5:14" x14ac:dyDescent="0.25">
      <c r="E283" s="4"/>
      <c r="N283" s="4"/>
    </row>
    <row r="284" spans="5:14" x14ac:dyDescent="0.25">
      <c r="E284" s="4"/>
      <c r="N284" s="4"/>
    </row>
    <row r="285" spans="5:14" x14ac:dyDescent="0.25">
      <c r="E285" s="4"/>
      <c r="N285" s="4"/>
    </row>
    <row r="286" spans="5:14" x14ac:dyDescent="0.25">
      <c r="E286" s="4"/>
      <c r="N286" s="4"/>
    </row>
    <row r="287" spans="5:14" x14ac:dyDescent="0.25">
      <c r="E287" s="4"/>
      <c r="N287" s="4"/>
    </row>
    <row r="288" spans="5:14" x14ac:dyDescent="0.25">
      <c r="E288" s="4"/>
      <c r="N288" s="4"/>
    </row>
    <row r="289" spans="5:14" x14ac:dyDescent="0.25">
      <c r="E289" s="4"/>
      <c r="N289" s="4"/>
    </row>
    <row r="290" spans="5:14" x14ac:dyDescent="0.25">
      <c r="E290" s="4"/>
      <c r="N290" s="4"/>
    </row>
    <row r="291" spans="5:14" x14ac:dyDescent="0.25">
      <c r="E291" s="4"/>
      <c r="N291" s="4"/>
    </row>
    <row r="292" spans="5:14" x14ac:dyDescent="0.25">
      <c r="E292" s="4"/>
      <c r="N292" s="4"/>
    </row>
    <row r="293" spans="5:14" x14ac:dyDescent="0.25">
      <c r="E293" s="4"/>
      <c r="N293" s="4"/>
    </row>
    <row r="294" spans="5:14" x14ac:dyDescent="0.25">
      <c r="E294" s="4"/>
      <c r="N294" s="4"/>
    </row>
    <row r="295" spans="5:14" x14ac:dyDescent="0.25">
      <c r="E295" s="4"/>
      <c r="N295" s="4"/>
    </row>
    <row r="296" spans="5:14" x14ac:dyDescent="0.25">
      <c r="E296" s="4"/>
      <c r="N296" s="4"/>
    </row>
    <row r="297" spans="5:14" x14ac:dyDescent="0.25">
      <c r="E297" s="4"/>
      <c r="N297" s="4"/>
    </row>
    <row r="298" spans="5:14" x14ac:dyDescent="0.25">
      <c r="E298" s="4"/>
      <c r="N298" s="4"/>
    </row>
    <row r="299" spans="5:14" x14ac:dyDescent="0.25">
      <c r="E299" s="4"/>
      <c r="N299" s="4"/>
    </row>
    <row r="300" spans="5:14" x14ac:dyDescent="0.25">
      <c r="E300" s="4"/>
      <c r="N300" s="4"/>
    </row>
    <row r="301" spans="5:14" x14ac:dyDescent="0.25">
      <c r="E301" s="4"/>
      <c r="N301" s="4"/>
    </row>
    <row r="302" spans="5:14" x14ac:dyDescent="0.25">
      <c r="E302" s="4"/>
      <c r="N302" s="4"/>
    </row>
    <row r="303" spans="5:14" x14ac:dyDescent="0.25">
      <c r="E303" s="4"/>
      <c r="N303" s="4"/>
    </row>
    <row r="304" spans="5:14" x14ac:dyDescent="0.25">
      <c r="E304" s="4"/>
      <c r="N304" s="4"/>
    </row>
    <row r="305" spans="5:14" x14ac:dyDescent="0.25">
      <c r="E305" s="4"/>
      <c r="N305" s="4"/>
    </row>
    <row r="306" spans="5:14" x14ac:dyDescent="0.25">
      <c r="E306" s="4"/>
      <c r="N306" s="4"/>
    </row>
    <row r="307" spans="5:14" x14ac:dyDescent="0.25">
      <c r="E307" s="4"/>
      <c r="N307" s="4"/>
    </row>
    <row r="308" spans="5:14" x14ac:dyDescent="0.25">
      <c r="E308" s="4"/>
      <c r="N308" s="4"/>
    </row>
    <row r="309" spans="5:14" x14ac:dyDescent="0.25">
      <c r="E309" s="4"/>
      <c r="N309" s="4"/>
    </row>
    <row r="310" spans="5:14" x14ac:dyDescent="0.25">
      <c r="E310" s="4"/>
      <c r="N310" s="4"/>
    </row>
    <row r="311" spans="5:14" x14ac:dyDescent="0.25">
      <c r="E311" s="4"/>
      <c r="N311" s="4"/>
    </row>
    <row r="312" spans="5:14" x14ac:dyDescent="0.25">
      <c r="E312" s="4"/>
      <c r="N312" s="4"/>
    </row>
    <row r="313" spans="5:14" x14ac:dyDescent="0.25">
      <c r="E313" s="4"/>
      <c r="N313" s="4"/>
    </row>
    <row r="314" spans="5:14" x14ac:dyDescent="0.25">
      <c r="E314" s="4"/>
      <c r="N314" s="4"/>
    </row>
    <row r="315" spans="5:14" x14ac:dyDescent="0.25">
      <c r="E315" s="4"/>
      <c r="N315" s="4"/>
    </row>
    <row r="316" spans="5:14" x14ac:dyDescent="0.25">
      <c r="E316" s="4"/>
      <c r="N316" s="4"/>
    </row>
    <row r="317" spans="5:14" x14ac:dyDescent="0.25">
      <c r="E317" s="4"/>
      <c r="N317" s="4"/>
    </row>
  </sheetData>
  <mergeCells count="2">
    <mergeCell ref="C1:L1"/>
    <mergeCell ref="N1:U1"/>
  </mergeCells>
  <conditionalFormatting sqref="U8">
    <cfRule type="cellIs" dxfId="16" priority="1" operator="between">
      <formula>0.05</formula>
      <formula>0.025</formula>
    </cfRule>
    <cfRule type="cellIs" dxfId="15" priority="2" operator="lessThan">
      <formula>0.025</formula>
    </cfRule>
    <cfRule type="cellIs" dxfId="14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I7" sqref="I7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8" t="s">
        <v>18</v>
      </c>
      <c r="D1" s="38"/>
      <c r="E1" s="38"/>
      <c r="F1" s="38"/>
      <c r="G1" s="38"/>
      <c r="H1" s="38"/>
      <c r="I1" s="38"/>
      <c r="J1" s="38"/>
      <c r="K1" s="38"/>
      <c r="M1" s="39" t="s">
        <v>19</v>
      </c>
      <c r="N1" s="39"/>
      <c r="O1" s="39"/>
      <c r="P1" s="39"/>
      <c r="Q1" s="39"/>
      <c r="R1" s="39"/>
      <c r="S1" s="39"/>
      <c r="T1" s="39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142</v>
      </c>
      <c r="B3">
        <f>A3-$A$3</f>
        <v>0</v>
      </c>
      <c r="C3" s="4">
        <f t="shared" ref="C3:C34" si="0">((B3-$Y$3)/$Z$3)</f>
        <v>-2.8237511203216275</v>
      </c>
      <c r="D3" s="4">
        <f>Input!I4</f>
        <v>2462.8225454285716</v>
      </c>
      <c r="E3">
        <f>D3-$D$3</f>
        <v>0</v>
      </c>
      <c r="F3">
        <f>O3</f>
        <v>0</v>
      </c>
      <c r="G3">
        <f>(E3-F3)^2</f>
        <v>0</v>
      </c>
      <c r="H3">
        <f>(F3-$I$4)^2</f>
        <v>7389924.6599893318</v>
      </c>
      <c r="I3" s="2" t="s">
        <v>11</v>
      </c>
      <c r="J3" s="23">
        <f>SUM(G3:G161)</f>
        <v>307565495.05669856</v>
      </c>
      <c r="K3">
        <f>1-(J3/J5)</f>
        <v>-0.18566176973714299</v>
      </c>
      <c r="M3" s="4">
        <f>Input!J4</f>
        <v>63.349182142857899</v>
      </c>
      <c r="N3">
        <f>M3-$M$3</f>
        <v>0</v>
      </c>
      <c r="O3" s="4">
        <v>0</v>
      </c>
      <c r="P3">
        <f>(N3-O3)^2</f>
        <v>0</v>
      </c>
      <c r="Q3">
        <f>(N3-$R$4)^2</f>
        <v>377.08113764412019</v>
      </c>
      <c r="R3" s="2" t="s">
        <v>11</v>
      </c>
      <c r="S3" s="23">
        <f>SUM(P4:P167)</f>
        <v>227492.59144833125</v>
      </c>
      <c r="T3">
        <f>1-(S3/S5)</f>
        <v>-1.0677572668851965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ht="14.45" x14ac:dyDescent="0.3">
      <c r="A4">
        <f>Input!G5</f>
        <v>143</v>
      </c>
      <c r="B4">
        <f t="shared" ref="B4:B67" si="1">A4-$A$3</f>
        <v>1</v>
      </c>
      <c r="C4">
        <f t="shared" si="0"/>
        <v>-2.742751828078053</v>
      </c>
      <c r="D4" s="4">
        <f>Input!I5</f>
        <v>2525.7315955714289</v>
      </c>
      <c r="E4">
        <f t="shared" ref="E4:E67" si="2">D4-$D$3</f>
        <v>62.909050142857268</v>
      </c>
      <c r="F4">
        <f>O4</f>
        <v>1.473099386070178</v>
      </c>
      <c r="G4">
        <f>(E4-F4)^2</f>
        <v>3774.3760453903687</v>
      </c>
      <c r="H4">
        <f t="shared" ref="H4:H67" si="3">(F4-$I$4)^2</f>
        <v>7381917.7607464306</v>
      </c>
      <c r="I4">
        <f>AVERAGE(E3:E161)</f>
        <v>2718.4415866428567</v>
      </c>
      <c r="J4" t="s">
        <v>5</v>
      </c>
      <c r="K4" t="s">
        <v>6</v>
      </c>
      <c r="M4" s="4">
        <f>Input!J5</f>
        <v>62.909050142857268</v>
      </c>
      <c r="N4">
        <f>M4-$M$3</f>
        <v>-0.4401320000006308</v>
      </c>
      <c r="O4">
        <f>$X$3*((1/$Z$3)*(1/SQRT(2*PI()))*EXP(-1*C4*C4/2))</f>
        <v>1.473099386070178</v>
      </c>
      <c r="P4">
        <f>(N4-O4)^2</f>
        <v>3.6604543366464282</v>
      </c>
      <c r="Q4">
        <f t="shared" ref="Q4:Q67" si="4">(N4-$R$4)^2</f>
        <v>394.36832819784655</v>
      </c>
      <c r="R4">
        <f>AVERAGE(N3:N167)</f>
        <v>19.41857712717696</v>
      </c>
      <c r="S4" t="s">
        <v>5</v>
      </c>
      <c r="T4" t="s">
        <v>6</v>
      </c>
    </row>
    <row r="5" spans="1:26" ht="14.45" x14ac:dyDescent="0.3">
      <c r="A5">
        <f>Input!G6</f>
        <v>144</v>
      </c>
      <c r="B5">
        <f t="shared" si="1"/>
        <v>2</v>
      </c>
      <c r="C5">
        <f t="shared" si="0"/>
        <v>-2.6617525358344785</v>
      </c>
      <c r="D5" s="4">
        <f>Input!I6</f>
        <v>2588.3049517142854</v>
      </c>
      <c r="E5">
        <f t="shared" si="2"/>
        <v>125.48240628571375</v>
      </c>
      <c r="F5">
        <f>F4+O5</f>
        <v>3.3066404803098086</v>
      </c>
      <c r="G5">
        <f t="shared" ref="G5:G68" si="5">(E5-F5)^2</f>
        <v>14926.91775013691</v>
      </c>
      <c r="H5">
        <f t="shared" si="3"/>
        <v>7371957.7758730957</v>
      </c>
      <c r="J5">
        <f>SUM(H3:H161)</f>
        <v>259404075.35016057</v>
      </c>
      <c r="K5">
        <f>1-((1-K3)*(V3-1)/(V3-1-1))</f>
        <v>-0.20067014656925863</v>
      </c>
      <c r="M5" s="4">
        <f>Input!J6</f>
        <v>62.573356142856483</v>
      </c>
      <c r="N5">
        <f t="shared" ref="N5:N68" si="6">M5-$M$3</f>
        <v>-0.77582600000141611</v>
      </c>
      <c r="O5">
        <f t="shared" ref="O5:O68" si="7">$X$3*((1/$Z$3)*(1/SQRT(2*PI()))*EXP(-1*C5*C5/2))</f>
        <v>1.8335410942396306</v>
      </c>
      <c r="P5">
        <f t="shared" ref="P5:P68" si="8">(N5-O5)^2</f>
        <v>6.8087966325079634</v>
      </c>
      <c r="Q5">
        <f t="shared" si="4"/>
        <v>407.81391766299174</v>
      </c>
      <c r="S5">
        <f>SUM(Q4:Q167)</f>
        <v>110019.00227439115</v>
      </c>
      <c r="T5">
        <f>1-((1-T3)*(X3-1)/(X3-1-1))</f>
        <v>-1.0688130414823123</v>
      </c>
    </row>
    <row r="6" spans="1:26" ht="14.45" x14ac:dyDescent="0.3">
      <c r="A6">
        <f>Input!G7</f>
        <v>145</v>
      </c>
      <c r="B6">
        <f t="shared" si="1"/>
        <v>3</v>
      </c>
      <c r="C6">
        <f t="shared" si="0"/>
        <v>-2.580753243590904</v>
      </c>
      <c r="D6" s="4">
        <f>Input!I7</f>
        <v>2648.7820855714285</v>
      </c>
      <c r="E6">
        <f t="shared" si="2"/>
        <v>185.95954014285689</v>
      </c>
      <c r="F6">
        <f t="shared" ref="F6:F69" si="9">F5+O6</f>
        <v>5.5738929896874936</v>
      </c>
      <c r="G6">
        <f t="shared" si="5"/>
        <v>32538.98169886773</v>
      </c>
      <c r="H6">
        <f t="shared" si="3"/>
        <v>7359651.1232670657</v>
      </c>
      <c r="M6" s="4">
        <f>Input!J7</f>
        <v>60.477133857143144</v>
      </c>
      <c r="N6">
        <f t="shared" si="6"/>
        <v>-2.8720482857147545</v>
      </c>
      <c r="O6">
        <f t="shared" si="7"/>
        <v>2.267252509377685</v>
      </c>
      <c r="P6">
        <f t="shared" si="8"/>
        <v>26.412412662437781</v>
      </c>
      <c r="Q6">
        <f t="shared" si="4"/>
        <v>496.87198129785389</v>
      </c>
    </row>
    <row r="7" spans="1:26" ht="14.45" x14ac:dyDescent="0.3">
      <c r="A7">
        <f>Input!G8</f>
        <v>146</v>
      </c>
      <c r="B7">
        <f t="shared" si="1"/>
        <v>4</v>
      </c>
      <c r="C7">
        <f t="shared" si="0"/>
        <v>-2.4997539513473299</v>
      </c>
      <c r="D7" s="4">
        <f>Input!I8</f>
        <v>2709.8634684285717</v>
      </c>
      <c r="E7">
        <f t="shared" si="2"/>
        <v>247.04092300000002</v>
      </c>
      <c r="F7">
        <f t="shared" si="9"/>
        <v>8.3591147409768158</v>
      </c>
      <c r="G7">
        <f t="shared" si="5"/>
        <v>56969.005593797112</v>
      </c>
      <c r="H7">
        <f t="shared" si="3"/>
        <v>7344547.004509802</v>
      </c>
      <c r="M7" s="4">
        <f>Input!J8</f>
        <v>61.081382857143126</v>
      </c>
      <c r="N7">
        <f t="shared" si="6"/>
        <v>-2.2677992857147729</v>
      </c>
      <c r="O7">
        <f t="shared" si="7"/>
        <v>2.7852217512893227</v>
      </c>
      <c r="P7">
        <f t="shared" si="8"/>
        <v>25.533021600405942</v>
      </c>
      <c r="Q7">
        <f t="shared" si="4"/>
        <v>470.29892192162691</v>
      </c>
      <c r="S7" s="17"/>
      <c r="T7" s="18"/>
    </row>
    <row r="8" spans="1:26" x14ac:dyDescent="0.25">
      <c r="A8">
        <f>Input!G9</f>
        <v>147</v>
      </c>
      <c r="B8">
        <f t="shared" si="1"/>
        <v>5</v>
      </c>
      <c r="C8">
        <f t="shared" si="0"/>
        <v>-2.4187546591037554</v>
      </c>
      <c r="D8" s="4">
        <f>Input!I9</f>
        <v>2771.8922544285711</v>
      </c>
      <c r="E8">
        <f t="shared" si="2"/>
        <v>309.06970899999942</v>
      </c>
      <c r="F8">
        <f t="shared" si="9"/>
        <v>11.758264575968479</v>
      </c>
      <c r="G8">
        <f t="shared" si="5"/>
        <v>88394.094985503631</v>
      </c>
      <c r="H8">
        <f t="shared" si="3"/>
        <v>7326134.6059550457</v>
      </c>
      <c r="M8" s="4">
        <f>Input!J9</f>
        <v>62.0287859999994</v>
      </c>
      <c r="N8">
        <f t="shared" si="6"/>
        <v>-1.3203961428584989</v>
      </c>
      <c r="O8">
        <f t="shared" si="7"/>
        <v>3.3991498349916633</v>
      </c>
      <c r="P8">
        <f t="shared" si="8"/>
        <v>22.274114237041641</v>
      </c>
      <c r="Q8">
        <f t="shared" si="4"/>
        <v>430.10501229524522</v>
      </c>
      <c r="S8" s="19" t="s">
        <v>28</v>
      </c>
      <c r="T8" s="24">
        <f>SQRT((T5-K5)^2)</f>
        <v>0.86814289491305363</v>
      </c>
    </row>
    <row r="9" spans="1:26" x14ac:dyDescent="0.25">
      <c r="A9">
        <f>Input!G10</f>
        <v>148</v>
      </c>
      <c r="B9">
        <f t="shared" si="1"/>
        <v>6</v>
      </c>
      <c r="C9">
        <f t="shared" si="0"/>
        <v>-2.3377553668601809</v>
      </c>
      <c r="D9" s="4">
        <f>Input!I10</f>
        <v>2833.8389817142856</v>
      </c>
      <c r="E9">
        <f t="shared" si="2"/>
        <v>371.01643628571401</v>
      </c>
      <c r="F9">
        <f t="shared" si="9"/>
        <v>15.879538517390518</v>
      </c>
      <c r="G9">
        <f t="shared" si="5"/>
        <v>126122.21615650864</v>
      </c>
      <c r="H9">
        <f t="shared" si="3"/>
        <v>7303841.623968116</v>
      </c>
      <c r="M9" s="4">
        <f>Input!J10</f>
        <v>61.946727285714587</v>
      </c>
      <c r="N9">
        <f t="shared" si="6"/>
        <v>-1.4024548571433115</v>
      </c>
      <c r="O9">
        <f t="shared" si="7"/>
        <v>4.1212739414220385</v>
      </c>
      <c r="P9">
        <f t="shared" si="8"/>
        <v>30.511579840100204</v>
      </c>
      <c r="Q9">
        <f t="shared" si="4"/>
        <v>433.51537289208773</v>
      </c>
      <c r="S9" s="21"/>
      <c r="T9" s="22"/>
    </row>
    <row r="10" spans="1:26" x14ac:dyDescent="0.25">
      <c r="A10">
        <f>Input!G11</f>
        <v>149</v>
      </c>
      <c r="B10">
        <f t="shared" si="1"/>
        <v>7</v>
      </c>
      <c r="C10">
        <f t="shared" si="0"/>
        <v>-2.2567560746166064</v>
      </c>
      <c r="D10" s="4">
        <f>Input!I11</f>
        <v>2896.4048779999998</v>
      </c>
      <c r="E10">
        <f t="shared" si="2"/>
        <v>433.5823325714282</v>
      </c>
      <c r="F10">
        <f t="shared" si="9"/>
        <v>20.843670287472655</v>
      </c>
      <c r="G10">
        <f t="shared" si="5"/>
        <v>170353.20334394911</v>
      </c>
      <c r="H10">
        <f t="shared" si="3"/>
        <v>7277034.5183249088</v>
      </c>
      <c r="M10" s="4">
        <f>Input!J11</f>
        <v>62.565896285714189</v>
      </c>
      <c r="N10">
        <f t="shared" si="6"/>
        <v>-0.78328585714371002</v>
      </c>
      <c r="O10">
        <f t="shared" si="7"/>
        <v>4.9641317700821368</v>
      </c>
      <c r="P10">
        <f t="shared" si="8"/>
        <v>33.032809381746382</v>
      </c>
      <c r="Q10">
        <f t="shared" si="4"/>
        <v>408.11526803726565</v>
      </c>
    </row>
    <row r="11" spans="1:26" x14ac:dyDescent="0.25">
      <c r="A11">
        <f>Input!G12</f>
        <v>150</v>
      </c>
      <c r="B11">
        <f t="shared" si="1"/>
        <v>8</v>
      </c>
      <c r="C11">
        <f t="shared" si="0"/>
        <v>-2.1757567823730319</v>
      </c>
      <c r="D11" s="4">
        <f>Input!I12</f>
        <v>2959.9032575714286</v>
      </c>
      <c r="E11">
        <f t="shared" si="2"/>
        <v>497.08071214285701</v>
      </c>
      <c r="F11">
        <f t="shared" si="9"/>
        <v>26.783934509867052</v>
      </c>
      <c r="G11">
        <f t="shared" si="5"/>
        <v>221179.05905197401</v>
      </c>
      <c r="H11">
        <f t="shared" si="3"/>
        <v>7245020.9162860792</v>
      </c>
      <c r="M11" s="4">
        <f>Input!J12</f>
        <v>63.498379571428814</v>
      </c>
      <c r="N11">
        <f t="shared" si="6"/>
        <v>0.14919742857091478</v>
      </c>
      <c r="O11">
        <f t="shared" si="7"/>
        <v>5.940264222394398</v>
      </c>
      <c r="P11">
        <f t="shared" si="8"/>
        <v>33.536454610524999</v>
      </c>
      <c r="Q11">
        <f t="shared" si="4"/>
        <v>371.30899396905079</v>
      </c>
    </row>
    <row r="12" spans="1:26" x14ac:dyDescent="0.25">
      <c r="A12">
        <f>Input!G13</f>
        <v>151</v>
      </c>
      <c r="B12">
        <f t="shared" si="1"/>
        <v>9</v>
      </c>
      <c r="C12">
        <f t="shared" si="0"/>
        <v>-2.0947574901294574</v>
      </c>
      <c r="D12" s="4">
        <f>Input!I13</f>
        <v>3023.9238277142858</v>
      </c>
      <c r="E12">
        <f t="shared" si="2"/>
        <v>561.10128228571421</v>
      </c>
      <c r="F12">
        <f t="shared" si="9"/>
        <v>33.845790683518558</v>
      </c>
      <c r="G12">
        <f t="shared" si="5"/>
        <v>277998.35342467303</v>
      </c>
      <c r="H12">
        <f t="shared" si="3"/>
        <v>7207054.5876825508</v>
      </c>
      <c r="M12" s="4">
        <f>Input!J13</f>
        <v>64.020570142857196</v>
      </c>
      <c r="N12">
        <f t="shared" si="6"/>
        <v>0.67138799999929688</v>
      </c>
      <c r="O12">
        <f t="shared" si="7"/>
        <v>7.0618561736515044</v>
      </c>
      <c r="P12">
        <f t="shared" si="8"/>
        <v>40.838083478461783</v>
      </c>
      <c r="Q12">
        <f t="shared" si="4"/>
        <v>351.45710017016836</v>
      </c>
    </row>
    <row r="13" spans="1:26" x14ac:dyDescent="0.25">
      <c r="A13">
        <f>Input!G14</f>
        <v>152</v>
      </c>
      <c r="B13">
        <f t="shared" si="1"/>
        <v>10</v>
      </c>
      <c r="C13">
        <f t="shared" si="0"/>
        <v>-2.013758197885883</v>
      </c>
      <c r="D13" s="4">
        <f>Input!I14</f>
        <v>3087.6161637142859</v>
      </c>
      <c r="E13">
        <f t="shared" si="2"/>
        <v>624.79361828571427</v>
      </c>
      <c r="F13">
        <f t="shared" si="9"/>
        <v>42.186108828427585</v>
      </c>
      <c r="G13">
        <f t="shared" si="5"/>
        <v>339431.51007602242</v>
      </c>
      <c r="H13">
        <f t="shared" si="3"/>
        <v>7162343.3825317379</v>
      </c>
      <c r="M13" s="4">
        <f>Input!J14</f>
        <v>63.692336000000068</v>
      </c>
      <c r="N13">
        <f t="shared" si="6"/>
        <v>0.34315385714216973</v>
      </c>
      <c r="O13">
        <f t="shared" si="7"/>
        <v>8.3403181449090269</v>
      </c>
      <c r="P13">
        <f t="shared" si="8"/>
        <v>63.954636645533583</v>
      </c>
      <c r="Q13">
        <f t="shared" si="4"/>
        <v>363.87177293098478</v>
      </c>
    </row>
    <row r="14" spans="1:26" x14ac:dyDescent="0.25">
      <c r="A14">
        <f>Input!G15</f>
        <v>153</v>
      </c>
      <c r="B14">
        <f t="shared" si="1"/>
        <v>11</v>
      </c>
      <c r="C14">
        <f t="shared" si="0"/>
        <v>-1.9327589056423085</v>
      </c>
      <c r="D14" s="4">
        <f>Input!I15</f>
        <v>3151.1816821428574</v>
      </c>
      <c r="E14">
        <f t="shared" si="2"/>
        <v>688.3591367142858</v>
      </c>
      <c r="F14">
        <f t="shared" si="9"/>
        <v>51.971924028943178</v>
      </c>
      <c r="G14">
        <f t="shared" si="5"/>
        <v>404988.68446941953</v>
      </c>
      <c r="H14">
        <f t="shared" si="3"/>
        <v>7110060.461640357</v>
      </c>
      <c r="M14" s="4">
        <f>Input!J15</f>
        <v>63.565518428571522</v>
      </c>
      <c r="N14">
        <f t="shared" si="6"/>
        <v>0.21633628571362351</v>
      </c>
      <c r="O14">
        <f t="shared" si="7"/>
        <v>9.7858152005155912</v>
      </c>
      <c r="P14">
        <f t="shared" si="8"/>
        <v>91.574926700839441</v>
      </c>
      <c r="Q14">
        <f t="shared" si="4"/>
        <v>368.72605333356256</v>
      </c>
    </row>
    <row r="15" spans="1:26" x14ac:dyDescent="0.25">
      <c r="A15">
        <f>Input!G16</f>
        <v>154</v>
      </c>
      <c r="B15">
        <f t="shared" si="1"/>
        <v>12</v>
      </c>
      <c r="C15">
        <f t="shared" si="0"/>
        <v>-1.851759613398734</v>
      </c>
      <c r="D15" s="4">
        <f>Input!I16</f>
        <v>3215.5379461428574</v>
      </c>
      <c r="E15">
        <f t="shared" si="2"/>
        <v>752.71540071428581</v>
      </c>
      <c r="F15">
        <f t="shared" si="9"/>
        <v>63.37867726783557</v>
      </c>
      <c r="G15">
        <f t="shared" si="5"/>
        <v>475185.11829188786</v>
      </c>
      <c r="H15">
        <f t="shared" si="3"/>
        <v>7049359.0527389525</v>
      </c>
      <c r="M15" s="4">
        <f>Input!J16</f>
        <v>64.35626400000001</v>
      </c>
      <c r="N15">
        <f t="shared" si="6"/>
        <v>1.0070818571421114</v>
      </c>
      <c r="O15">
        <f t="shared" si="7"/>
        <v>11.406753238892396</v>
      </c>
      <c r="P15">
        <f t="shared" si="8"/>
        <v>108.15316484839587</v>
      </c>
      <c r="Q15">
        <f t="shared" si="4"/>
        <v>338.9831580785156</v>
      </c>
    </row>
    <row r="16" spans="1:26" x14ac:dyDescent="0.25">
      <c r="A16">
        <f>Input!G17</f>
        <v>155</v>
      </c>
      <c r="B16">
        <f t="shared" si="1"/>
        <v>13</v>
      </c>
      <c r="C16">
        <f t="shared" si="0"/>
        <v>-1.7707603211551595</v>
      </c>
      <c r="D16" s="4">
        <f>Input!I17</f>
        <v>3280.7073357142863</v>
      </c>
      <c r="E16">
        <f t="shared" si="2"/>
        <v>817.88479028571464</v>
      </c>
      <c r="F16">
        <f t="shared" si="9"/>
        <v>76.587914098881242</v>
      </c>
      <c r="G16">
        <f t="shared" si="5"/>
        <v>549521.05864435737</v>
      </c>
      <c r="H16">
        <f t="shared" si="3"/>
        <v>6979390.8271340905</v>
      </c>
      <c r="M16" s="4">
        <f>Input!J17</f>
        <v>65.169389571428837</v>
      </c>
      <c r="N16">
        <f t="shared" si="6"/>
        <v>1.8202074285709386</v>
      </c>
      <c r="O16">
        <f t="shared" si="7"/>
        <v>13.209236831045677</v>
      </c>
      <c r="P16">
        <f t="shared" si="8"/>
        <v>129.7099907304341</v>
      </c>
      <c r="Q16">
        <f t="shared" si="4"/>
        <v>309.70261604881455</v>
      </c>
    </row>
    <row r="17" spans="1:17" x14ac:dyDescent="0.25">
      <c r="A17">
        <f>Input!G18</f>
        <v>156</v>
      </c>
      <c r="B17">
        <f t="shared" si="1"/>
        <v>14</v>
      </c>
      <c r="C17">
        <f t="shared" si="0"/>
        <v>-1.689761028911585</v>
      </c>
      <c r="D17" s="4">
        <f>Input!I18</f>
        <v>3346.1527402857141</v>
      </c>
      <c r="E17">
        <f t="shared" si="2"/>
        <v>883.33019485714249</v>
      </c>
      <c r="F17">
        <f t="shared" si="9"/>
        <v>91.78443076484777</v>
      </c>
      <c r="G17">
        <f t="shared" si="5"/>
        <v>626544.69665245467</v>
      </c>
      <c r="H17">
        <f t="shared" si="3"/>
        <v>6899327.8145251498</v>
      </c>
      <c r="M17" s="4">
        <f>Input!J18</f>
        <v>65.445404571427844</v>
      </c>
      <c r="N17">
        <f t="shared" si="6"/>
        <v>2.0962224285699449</v>
      </c>
      <c r="O17">
        <f t="shared" si="7"/>
        <v>15.196516665966522</v>
      </c>
      <c r="P17">
        <f t="shared" si="8"/>
        <v>171.61770910636596</v>
      </c>
      <c r="Q17">
        <f t="shared" si="4"/>
        <v>300.06397230435255</v>
      </c>
    </row>
    <row r="18" spans="1:17" x14ac:dyDescent="0.25">
      <c r="A18">
        <f>Input!G19</f>
        <v>157</v>
      </c>
      <c r="B18">
        <f t="shared" si="1"/>
        <v>15</v>
      </c>
      <c r="C18">
        <f t="shared" si="0"/>
        <v>-1.6087617366680105</v>
      </c>
      <c r="D18" s="4">
        <f>Input!I19</f>
        <v>3411.434027714286</v>
      </c>
      <c r="E18">
        <f t="shared" si="2"/>
        <v>948.61148228571437</v>
      </c>
      <c r="F18">
        <f t="shared" si="9"/>
        <v>109.15287898715344</v>
      </c>
      <c r="G18">
        <f t="shared" si="5"/>
        <v>704690.74665197066</v>
      </c>
      <c r="H18">
        <f t="shared" si="3"/>
        <v>6808387.5598995695</v>
      </c>
      <c r="M18" s="4">
        <f>Input!J19</f>
        <v>65.281287428571886</v>
      </c>
      <c r="N18">
        <f t="shared" si="6"/>
        <v>1.9321052857139875</v>
      </c>
      <c r="O18">
        <f t="shared" si="7"/>
        <v>17.36844822230567</v>
      </c>
      <c r="P18">
        <f t="shared" si="8"/>
        <v>238.28068325606392</v>
      </c>
      <c r="Q18">
        <f t="shared" si="4"/>
        <v>305.77669746227741</v>
      </c>
    </row>
    <row r="19" spans="1:17" x14ac:dyDescent="0.25">
      <c r="A19">
        <f>Input!G20</f>
        <v>158</v>
      </c>
      <c r="B19">
        <f t="shared" si="1"/>
        <v>16</v>
      </c>
      <c r="C19">
        <f t="shared" si="0"/>
        <v>-1.527762444424436</v>
      </c>
      <c r="D19" s="4">
        <f>Input!I20</f>
        <v>3476.2826429999996</v>
      </c>
      <c r="E19">
        <f t="shared" si="2"/>
        <v>1013.4600975714279</v>
      </c>
      <c r="F19">
        <f t="shared" si="9"/>
        <v>128.87386520545633</v>
      </c>
      <c r="G19">
        <f t="shared" si="5"/>
        <v>782492.80249142461</v>
      </c>
      <c r="H19">
        <f t="shared" si="3"/>
        <v>6705860.9839104898</v>
      </c>
      <c r="M19" s="4">
        <f>Input!J20</f>
        <v>64.848615285713549</v>
      </c>
      <c r="N19">
        <f t="shared" si="6"/>
        <v>1.4994331428556507</v>
      </c>
      <c r="O19">
        <f t="shared" si="7"/>
        <v>19.720986218302887</v>
      </c>
      <c r="P19">
        <f t="shared" si="8"/>
        <v>332.02499648134062</v>
      </c>
      <c r="Q19">
        <f t="shared" si="4"/>
        <v>321.09572113083857</v>
      </c>
    </row>
    <row r="20" spans="1:17" x14ac:dyDescent="0.25">
      <c r="A20">
        <f>Input!G21</f>
        <v>159</v>
      </c>
      <c r="B20">
        <f t="shared" si="1"/>
        <v>17</v>
      </c>
      <c r="C20">
        <f t="shared" si="0"/>
        <v>-1.4467631521808617</v>
      </c>
      <c r="D20" s="4">
        <f>Input!I21</f>
        <v>3540.7881044285714</v>
      </c>
      <c r="E20">
        <f t="shared" si="2"/>
        <v>1077.9655589999998</v>
      </c>
      <c r="F20">
        <f t="shared" si="9"/>
        <v>151.11960661649607</v>
      </c>
      <c r="G20">
        <f t="shared" si="5"/>
        <v>859043.41944968398</v>
      </c>
      <c r="H20">
        <f t="shared" si="3"/>
        <v>6591142.149126472</v>
      </c>
      <c r="M20" s="4">
        <f>Input!J21</f>
        <v>64.505461428571834</v>
      </c>
      <c r="N20">
        <f t="shared" si="6"/>
        <v>1.1562792857139357</v>
      </c>
      <c r="O20">
        <f t="shared" si="7"/>
        <v>22.245741411039738</v>
      </c>
      <c r="P20">
        <f t="shared" si="8"/>
        <v>444.76541273555154</v>
      </c>
      <c r="Q20">
        <f t="shared" si="4"/>
        <v>333.51152245030505</v>
      </c>
    </row>
    <row r="21" spans="1:17" x14ac:dyDescent="0.25">
      <c r="A21">
        <f>Input!G22</f>
        <v>160</v>
      </c>
      <c r="B21">
        <f t="shared" si="1"/>
        <v>18</v>
      </c>
      <c r="C21">
        <f t="shared" si="0"/>
        <v>-1.3657638599372872</v>
      </c>
      <c r="D21" s="4">
        <f>Input!I22</f>
        <v>3603.7941327142858</v>
      </c>
      <c r="E21">
        <f t="shared" si="2"/>
        <v>1140.9715872857141</v>
      </c>
      <c r="F21">
        <f t="shared" si="9"/>
        <v>176.04923377119272</v>
      </c>
      <c r="G21">
        <f t="shared" si="5"/>
        <v>931075.14831200312</v>
      </c>
      <c r="H21">
        <f t="shared" si="3"/>
        <v>6463758.8759403164</v>
      </c>
      <c r="M21" s="4">
        <f>Input!J22</f>
        <v>63.006028285714365</v>
      </c>
      <c r="N21">
        <f t="shared" si="6"/>
        <v>-0.34315385714353397</v>
      </c>
      <c r="O21">
        <f t="shared" si="7"/>
        <v>24.92962715469665</v>
      </c>
      <c r="P21">
        <f t="shared" si="8"/>
        <v>638.71346007242971</v>
      </c>
      <c r="Q21">
        <f t="shared" si="4"/>
        <v>390.52601149665264</v>
      </c>
    </row>
    <row r="22" spans="1:17" x14ac:dyDescent="0.25">
      <c r="A22">
        <f>Input!G23</f>
        <v>161</v>
      </c>
      <c r="B22">
        <f t="shared" si="1"/>
        <v>19</v>
      </c>
      <c r="C22">
        <f t="shared" si="0"/>
        <v>-1.2847645676937127</v>
      </c>
      <c r="D22" s="4">
        <f>Input!I23</f>
        <v>3666.7554019999998</v>
      </c>
      <c r="E22">
        <f t="shared" si="2"/>
        <v>1203.9328565714281</v>
      </c>
      <c r="F22">
        <f t="shared" si="9"/>
        <v>203.80385633207743</v>
      </c>
      <c r="G22">
        <f t="shared" si="5"/>
        <v>1000258.0171197632</v>
      </c>
      <c r="H22">
        <f t="shared" si="3"/>
        <v>6323402.9147025477</v>
      </c>
      <c r="M22" s="4">
        <f>Input!J23</f>
        <v>62.961269285714025</v>
      </c>
      <c r="N22">
        <f t="shared" si="6"/>
        <v>-0.38791285714387413</v>
      </c>
      <c r="O22">
        <f t="shared" si="7"/>
        <v>27.754622560884716</v>
      </c>
      <c r="P22">
        <f t="shared" si="8"/>
        <v>792.0022997549936</v>
      </c>
      <c r="Q22">
        <f t="shared" si="4"/>
        <v>392.29704549900151</v>
      </c>
    </row>
    <row r="23" spans="1:17" x14ac:dyDescent="0.25">
      <c r="A23">
        <f>Input!G24</f>
        <v>162</v>
      </c>
      <c r="B23">
        <f t="shared" si="1"/>
        <v>20</v>
      </c>
      <c r="C23">
        <f t="shared" si="0"/>
        <v>-1.2037652754501382</v>
      </c>
      <c r="D23" s="4">
        <f>Input!I24</f>
        <v>3728.9110055714291</v>
      </c>
      <c r="E23">
        <f t="shared" si="2"/>
        <v>1266.0884601428575</v>
      </c>
      <c r="F23">
        <f t="shared" si="9"/>
        <v>234.50153330516889</v>
      </c>
      <c r="G23">
        <f t="shared" si="5"/>
        <v>1064171.5876224269</v>
      </c>
      <c r="H23">
        <f t="shared" si="3"/>
        <v>6169958.1885752361</v>
      </c>
      <c r="M23" s="4">
        <f>Input!J24</f>
        <v>62.15560357142931</v>
      </c>
      <c r="N23">
        <f t="shared" si="6"/>
        <v>-1.1935785714285885</v>
      </c>
      <c r="O23">
        <f t="shared" si="7"/>
        <v>30.697676973091468</v>
      </c>
      <c r="P23">
        <f t="shared" si="8"/>
        <v>1017.0521802058813</v>
      </c>
      <c r="Q23">
        <f t="shared" si="4"/>
        <v>424.86096254355715</v>
      </c>
    </row>
    <row r="24" spans="1:17" x14ac:dyDescent="0.25">
      <c r="A24">
        <f>Input!G25</f>
        <v>163</v>
      </c>
      <c r="B24">
        <f t="shared" si="1"/>
        <v>21</v>
      </c>
      <c r="C24">
        <f t="shared" si="0"/>
        <v>-1.1227659832065637</v>
      </c>
      <c r="D24" s="4">
        <f>Input!I25</f>
        <v>3790.895032285714</v>
      </c>
      <c r="E24">
        <f t="shared" si="2"/>
        <v>1328.0724868571424</v>
      </c>
      <c r="F24">
        <f t="shared" si="9"/>
        <v>268.23231000451699</v>
      </c>
      <c r="G24">
        <f t="shared" si="5"/>
        <v>1123261.2004710045</v>
      </c>
      <c r="H24">
        <f t="shared" si="3"/>
        <v>6003525.499324576</v>
      </c>
      <c r="M24" s="4">
        <f>Input!J25</f>
        <v>61.984026714284937</v>
      </c>
      <c r="N24">
        <f t="shared" si="6"/>
        <v>-1.3651554285729617</v>
      </c>
      <c r="O24">
        <f t="shared" si="7"/>
        <v>33.73077669934812</v>
      </c>
      <c r="P24">
        <f t="shared" si="8"/>
        <v>1231.7244519276433</v>
      </c>
      <c r="Q24">
        <f t="shared" si="4"/>
        <v>431.96353894893917</v>
      </c>
    </row>
    <row r="25" spans="1:17" x14ac:dyDescent="0.25">
      <c r="A25">
        <f>Input!G26</f>
        <v>164</v>
      </c>
      <c r="B25">
        <f t="shared" si="1"/>
        <v>22</v>
      </c>
      <c r="C25">
        <f t="shared" si="0"/>
        <v>-1.0417666909629892</v>
      </c>
      <c r="D25" s="4">
        <f>Input!I26</f>
        <v>3851.8421375714283</v>
      </c>
      <c r="E25">
        <f t="shared" si="2"/>
        <v>1389.0195921428567</v>
      </c>
      <c r="F25">
        <f t="shared" si="9"/>
        <v>305.05349957800513</v>
      </c>
      <c r="G25">
        <f t="shared" si="5"/>
        <v>1174982.4898303123</v>
      </c>
      <c r="H25">
        <f t="shared" si="3"/>
        <v>5824442.0587865449</v>
      </c>
      <c r="M25" s="4">
        <f>Input!J26</f>
        <v>60.947105285714315</v>
      </c>
      <c r="N25">
        <f t="shared" si="6"/>
        <v>-2.4020768571435838</v>
      </c>
      <c r="O25">
        <f t="shared" si="7"/>
        <v>36.821189573488113</v>
      </c>
      <c r="P25">
        <f t="shared" si="8"/>
        <v>1538.4646294883194</v>
      </c>
      <c r="Q25">
        <f t="shared" si="4"/>
        <v>476.14094030344398</v>
      </c>
    </row>
    <row r="26" spans="1:17" x14ac:dyDescent="0.25">
      <c r="A26">
        <f>Input!G27</f>
        <v>165</v>
      </c>
      <c r="B26">
        <f t="shared" si="1"/>
        <v>23</v>
      </c>
      <c r="C26">
        <f t="shared" si="0"/>
        <v>-0.96076739871941474</v>
      </c>
      <c r="D26" s="4">
        <f>Input!I27</f>
        <v>3911.8492997142857</v>
      </c>
      <c r="E26">
        <f t="shared" si="2"/>
        <v>1449.0267542857141</v>
      </c>
      <c r="F26">
        <f t="shared" si="9"/>
        <v>344.98539565893395</v>
      </c>
      <c r="G26">
        <f t="shared" si="5"/>
        <v>1218907.3215584664</v>
      </c>
      <c r="H26">
        <f t="shared" si="3"/>
        <v>5633294.2905199109</v>
      </c>
      <c r="M26" s="4">
        <f>Input!J27</f>
        <v>60.007162142857396</v>
      </c>
      <c r="N26">
        <f t="shared" si="6"/>
        <v>-3.3420200000005025</v>
      </c>
      <c r="O26">
        <f t="shared" si="7"/>
        <v>39.931896080928837</v>
      </c>
      <c r="P26">
        <f t="shared" si="8"/>
        <v>1872.6318129793149</v>
      </c>
      <c r="Q26">
        <f t="shared" si="4"/>
        <v>518.04478158567895</v>
      </c>
    </row>
    <row r="27" spans="1:17" x14ac:dyDescent="0.25">
      <c r="A27">
        <f>Input!G28</f>
        <v>166</v>
      </c>
      <c r="B27">
        <f t="shared" si="1"/>
        <v>24</v>
      </c>
      <c r="C27">
        <f t="shared" si="0"/>
        <v>-0.87976810647584036</v>
      </c>
      <c r="D27" s="4">
        <f>Input!I28</f>
        <v>3972.5427695714288</v>
      </c>
      <c r="E27">
        <f t="shared" si="2"/>
        <v>1509.7202241428572</v>
      </c>
      <c r="F27">
        <f t="shared" si="9"/>
        <v>388.00760341014899</v>
      </c>
      <c r="G27">
        <f t="shared" si="5"/>
        <v>1258239.2035110407</v>
      </c>
      <c r="H27">
        <f t="shared" si="3"/>
        <v>5430922.550205864</v>
      </c>
      <c r="M27" s="4">
        <f>Input!J28</f>
        <v>60.6934698571431</v>
      </c>
      <c r="N27">
        <f t="shared" si="6"/>
        <v>-2.6557122857147988</v>
      </c>
      <c r="O27">
        <f t="shared" si="7"/>
        <v>43.022207751215014</v>
      </c>
      <c r="P27">
        <f t="shared" si="8"/>
        <v>2086.4723789001541</v>
      </c>
      <c r="Q27">
        <f t="shared" si="4"/>
        <v>487.27425308410517</v>
      </c>
    </row>
    <row r="28" spans="1:17" x14ac:dyDescent="0.25">
      <c r="A28">
        <f>Input!G29</f>
        <v>167</v>
      </c>
      <c r="B28">
        <f t="shared" si="1"/>
        <v>25</v>
      </c>
      <c r="C28">
        <f t="shared" si="0"/>
        <v>-0.79876881423226587</v>
      </c>
      <c r="D28" s="4">
        <f>Input!I29</f>
        <v>4033.579393285715</v>
      </c>
      <c r="E28">
        <f t="shared" si="2"/>
        <v>1570.7568478571434</v>
      </c>
      <c r="F28">
        <f t="shared" si="9"/>
        <v>434.05616806758695</v>
      </c>
      <c r="G28">
        <f t="shared" si="5"/>
        <v>1292088.4354340399</v>
      </c>
      <c r="H28">
        <f t="shared" si="3"/>
        <v>5218416.740599311</v>
      </c>
      <c r="M28" s="4">
        <f>Input!J29</f>
        <v>61.036623714286179</v>
      </c>
      <c r="N28">
        <f t="shared" si="6"/>
        <v>-2.3125584285717196</v>
      </c>
      <c r="O28">
        <f t="shared" si="7"/>
        <v>46.048564657437957</v>
      </c>
      <c r="P28">
        <f t="shared" si="8"/>
        <v>2338.798226140178</v>
      </c>
      <c r="Q28">
        <f t="shared" si="4"/>
        <v>472.24225254232448</v>
      </c>
    </row>
    <row r="29" spans="1:17" x14ac:dyDescent="0.25">
      <c r="A29">
        <f>Input!G30</f>
        <v>168</v>
      </c>
      <c r="B29">
        <f t="shared" si="1"/>
        <v>26</v>
      </c>
      <c r="C29">
        <f t="shared" si="0"/>
        <v>-0.71776952198869137</v>
      </c>
      <c r="D29" s="4">
        <f>Input!I30</f>
        <v>4093.4746574285718</v>
      </c>
      <c r="E29">
        <f t="shared" si="2"/>
        <v>1630.6521120000002</v>
      </c>
      <c r="F29">
        <f t="shared" si="9"/>
        <v>483.02166270326666</v>
      </c>
      <c r="G29">
        <f t="shared" si="5"/>
        <v>1317055.6481530226</v>
      </c>
      <c r="H29">
        <f t="shared" si="3"/>
        <v>4997102.2363460837</v>
      </c>
      <c r="M29" s="4">
        <f>Input!J30</f>
        <v>59.895264142856831</v>
      </c>
      <c r="N29">
        <f t="shared" si="6"/>
        <v>-3.4539180000010674</v>
      </c>
      <c r="O29">
        <f t="shared" si="7"/>
        <v>48.965494635679725</v>
      </c>
      <c r="P29">
        <f t="shared" si="8"/>
        <v>2747.7948210697709</v>
      </c>
      <c r="Q29">
        <f t="shared" si="4"/>
        <v>523.15103334278263</v>
      </c>
    </row>
    <row r="30" spans="1:17" x14ac:dyDescent="0.25">
      <c r="A30">
        <f>Input!G31</f>
        <v>169</v>
      </c>
      <c r="B30">
        <f t="shared" si="1"/>
        <v>27</v>
      </c>
      <c r="C30">
        <f t="shared" si="0"/>
        <v>-0.63677022974511688</v>
      </c>
      <c r="D30" s="4">
        <f>Input!I31</f>
        <v>4154.5485805714288</v>
      </c>
      <c r="E30">
        <f t="shared" si="2"/>
        <v>1691.7260351428572</v>
      </c>
      <c r="F30">
        <f t="shared" si="9"/>
        <v>534.74837047963774</v>
      </c>
      <c r="G30">
        <f t="shared" si="5"/>
        <v>1338597.3165295571</v>
      </c>
      <c r="H30">
        <f t="shared" si="3"/>
        <v>4768516.0623172633</v>
      </c>
      <c r="M30" s="4">
        <f>Input!J31</f>
        <v>61.073923142856984</v>
      </c>
      <c r="N30">
        <f t="shared" si="6"/>
        <v>-2.275259000000915</v>
      </c>
      <c r="O30">
        <f t="shared" si="7"/>
        <v>51.726707776371128</v>
      </c>
      <c r="P30">
        <f t="shared" si="8"/>
        <v>2916.2124157163898</v>
      </c>
      <c r="Q30">
        <f t="shared" si="4"/>
        <v>470.62252591284795</v>
      </c>
    </row>
    <row r="31" spans="1:17" x14ac:dyDescent="0.25">
      <c r="A31">
        <f>Input!G32</f>
        <v>170</v>
      </c>
      <c r="B31">
        <f t="shared" si="1"/>
        <v>28</v>
      </c>
      <c r="C31">
        <f t="shared" si="0"/>
        <v>-0.55577093750154249</v>
      </c>
      <c r="D31" s="4">
        <f>Input!I32</f>
        <v>4215.0704734285728</v>
      </c>
      <c r="E31">
        <f t="shared" si="2"/>
        <v>1752.2479280000011</v>
      </c>
      <c r="F31">
        <f t="shared" si="9"/>
        <v>589.03466188745801</v>
      </c>
      <c r="G31">
        <f t="shared" si="5"/>
        <v>1353065.10246021</v>
      </c>
      <c r="H31">
        <f t="shared" si="3"/>
        <v>4534373.8511962453</v>
      </c>
      <c r="M31" s="4">
        <f>Input!J32</f>
        <v>60.521892857143939</v>
      </c>
      <c r="N31">
        <f t="shared" si="6"/>
        <v>-2.8272892857139595</v>
      </c>
      <c r="O31">
        <f t="shared" si="7"/>
        <v>54.286291407820229</v>
      </c>
      <c r="P31">
        <f t="shared" si="8"/>
        <v>3261.961099636841</v>
      </c>
      <c r="Q31">
        <f t="shared" si="4"/>
        <v>494.87857246018831</v>
      </c>
    </row>
    <row r="32" spans="1:17" x14ac:dyDescent="0.25">
      <c r="A32">
        <f>Input!G33</f>
        <v>171</v>
      </c>
      <c r="B32">
        <f t="shared" si="1"/>
        <v>29</v>
      </c>
      <c r="C32">
        <f t="shared" si="0"/>
        <v>-0.474771645257968</v>
      </c>
      <c r="D32" s="4">
        <f>Input!I33</f>
        <v>4276.9053028571425</v>
      </c>
      <c r="E32">
        <f t="shared" si="2"/>
        <v>1814.0827574285709</v>
      </c>
      <c r="F32">
        <f t="shared" si="9"/>
        <v>645.63462563581209</v>
      </c>
      <c r="G32">
        <f t="shared" si="5"/>
        <v>1365271.0366899883</v>
      </c>
      <c r="H32">
        <f t="shared" si="3"/>
        <v>4296528.6975992601</v>
      </c>
      <c r="M32" s="4">
        <f>Input!J33</f>
        <v>61.834829428569719</v>
      </c>
      <c r="N32">
        <f t="shared" si="6"/>
        <v>-1.5143527142881794</v>
      </c>
      <c r="O32">
        <f t="shared" si="7"/>
        <v>56.599963748354092</v>
      </c>
      <c r="P32">
        <f t="shared" si="8"/>
        <v>3377.2737779201348</v>
      </c>
      <c r="Q32">
        <f t="shared" si="4"/>
        <v>438.18755174770172</v>
      </c>
    </row>
    <row r="33" spans="1:17" x14ac:dyDescent="0.25">
      <c r="A33">
        <f>Input!G34</f>
        <v>172</v>
      </c>
      <c r="B33">
        <f t="shared" si="1"/>
        <v>30</v>
      </c>
      <c r="C33">
        <f t="shared" si="0"/>
        <v>-0.39377235301439351</v>
      </c>
      <c r="D33" s="4">
        <f>Input!I34</f>
        <v>4338.6729934285713</v>
      </c>
      <c r="E33">
        <f t="shared" si="2"/>
        <v>1875.8504479999997</v>
      </c>
      <c r="F33">
        <f t="shared" si="9"/>
        <v>704.26096479415128</v>
      </c>
      <c r="G33">
        <f t="shared" si="5"/>
        <v>1372621.9171585469</v>
      </c>
      <c r="H33">
        <f t="shared" si="3"/>
        <v>4056923.5774308378</v>
      </c>
      <c r="M33" s="4">
        <f>Input!J34</f>
        <v>61.76769057142883</v>
      </c>
      <c r="N33">
        <f t="shared" si="6"/>
        <v>-1.5814915714290692</v>
      </c>
      <c r="O33">
        <f t="shared" si="7"/>
        <v>58.626339158339235</v>
      </c>
      <c r="P33">
        <f t="shared" si="8"/>
        <v>3624.9828811844327</v>
      </c>
      <c r="Q33">
        <f t="shared" si="4"/>
        <v>441.00288534617272</v>
      </c>
    </row>
    <row r="34" spans="1:17" x14ac:dyDescent="0.25">
      <c r="A34">
        <f>Input!G35</f>
        <v>173</v>
      </c>
      <c r="B34">
        <f t="shared" si="1"/>
        <v>31</v>
      </c>
      <c r="C34">
        <f t="shared" si="0"/>
        <v>-0.31277306077081907</v>
      </c>
      <c r="D34" s="4">
        <f>Input!I35</f>
        <v>4399.9184934285713</v>
      </c>
      <c r="E34">
        <f t="shared" si="2"/>
        <v>1937.0959479999997</v>
      </c>
      <c r="F34">
        <f t="shared" si="9"/>
        <v>764.58911969364794</v>
      </c>
      <c r="G34">
        <f t="shared" si="5"/>
        <v>1374772.2624250206</v>
      </c>
      <c r="H34">
        <f t="shared" si="3"/>
        <v>3817539.462603509</v>
      </c>
      <c r="M34" s="4">
        <f>Input!J35</f>
        <v>61.245499999999993</v>
      </c>
      <c r="N34">
        <f t="shared" si="6"/>
        <v>-2.103682142857906</v>
      </c>
      <c r="O34">
        <f t="shared" si="7"/>
        <v>60.328154899496674</v>
      </c>
      <c r="P34">
        <f t="shared" si="8"/>
        <v>3897.7342764831174</v>
      </c>
      <c r="Q34">
        <f t="shared" si="4"/>
        <v>463.2076440866017</v>
      </c>
    </row>
    <row r="35" spans="1:17" x14ac:dyDescent="0.25">
      <c r="A35">
        <f>Input!G36</f>
        <v>174</v>
      </c>
      <c r="B35">
        <f t="shared" si="1"/>
        <v>32</v>
      </c>
      <c r="C35">
        <f t="shared" ref="C35:C66" si="10">((B35-$Y$3)/$Z$3)</f>
        <v>-0.23177376852724457</v>
      </c>
      <c r="D35" s="4">
        <f>Input!I36</f>
        <v>4461.1117744285712</v>
      </c>
      <c r="E35">
        <f t="shared" si="2"/>
        <v>1998.2892289999995</v>
      </c>
      <c r="F35">
        <f t="shared" si="9"/>
        <v>826.26252849836567</v>
      </c>
      <c r="G35">
        <f t="shared" si="5"/>
        <v>1373646.5866887467</v>
      </c>
      <c r="H35">
        <f t="shared" si="3"/>
        <v>3580341.5880805734</v>
      </c>
      <c r="M35" s="4">
        <f>Input!J36</f>
        <v>61.193280999999843</v>
      </c>
      <c r="N35">
        <f t="shared" si="6"/>
        <v>-2.1559011428580561</v>
      </c>
      <c r="O35">
        <f t="shared" si="7"/>
        <v>61.673408804717752</v>
      </c>
      <c r="P35">
        <f t="shared" si="8"/>
        <v>4074.1808083837</v>
      </c>
      <c r="Q35">
        <f t="shared" si="4"/>
        <v>465.45811262421307</v>
      </c>
    </row>
    <row r="36" spans="1:17" x14ac:dyDescent="0.25">
      <c r="A36">
        <f>Input!G37</f>
        <v>175</v>
      </c>
      <c r="B36">
        <f t="shared" si="1"/>
        <v>33</v>
      </c>
      <c r="C36">
        <f t="shared" si="10"/>
        <v>-0.15077447628367011</v>
      </c>
      <c r="D36" s="4">
        <f>Input!I37</f>
        <v>4522.6183697142851</v>
      </c>
      <c r="E36">
        <f t="shared" si="2"/>
        <v>2059.7958242857135</v>
      </c>
      <c r="F36">
        <f t="shared" si="9"/>
        <v>888.89888792095405</v>
      </c>
      <c r="G36">
        <f t="shared" si="5"/>
        <v>1370999.6355883791</v>
      </c>
      <c r="H36">
        <f t="shared" si="3"/>
        <v>3347226.4864466223</v>
      </c>
      <c r="M36" s="4">
        <f>Input!J37</f>
        <v>61.506595285713956</v>
      </c>
      <c r="N36">
        <f t="shared" si="6"/>
        <v>-1.8425868571439423</v>
      </c>
      <c r="O36">
        <f t="shared" si="7"/>
        <v>62.636359422588349</v>
      </c>
      <c r="P36">
        <f t="shared" si="8"/>
        <v>4157.5345133446035</v>
      </c>
      <c r="Q36">
        <f t="shared" si="4"/>
        <v>452.03709396818425</v>
      </c>
    </row>
    <row r="37" spans="1:17" x14ac:dyDescent="0.25">
      <c r="A37">
        <f>Input!G38</f>
        <v>176</v>
      </c>
      <c r="B37">
        <f t="shared" si="1"/>
        <v>34</v>
      </c>
      <c r="C37">
        <f t="shared" si="10"/>
        <v>-6.9775184040095653E-2</v>
      </c>
      <c r="D37" s="4">
        <f>Input!I38</f>
        <v>4583.0880435714289</v>
      </c>
      <c r="E37">
        <f t="shared" si="2"/>
        <v>2120.2654981428573</v>
      </c>
      <c r="F37">
        <f t="shared" si="9"/>
        <v>952.09723292322792</v>
      </c>
      <c r="G37">
        <f t="shared" si="5"/>
        <v>1364617.0958662382</v>
      </c>
      <c r="H37">
        <f t="shared" si="3"/>
        <v>3119972.375917213</v>
      </c>
      <c r="M37" s="4">
        <f>Input!J38</f>
        <v>60.469673857143789</v>
      </c>
      <c r="N37">
        <f t="shared" si="6"/>
        <v>-2.8795082857141097</v>
      </c>
      <c r="O37">
        <f t="shared" si="7"/>
        <v>63.198345002273861</v>
      </c>
      <c r="P37">
        <f t="shared" si="8"/>
        <v>4366.2826951488632</v>
      </c>
      <c r="Q37">
        <f t="shared" si="4"/>
        <v>497.20461308058549</v>
      </c>
    </row>
    <row r="38" spans="1:17" x14ac:dyDescent="0.25">
      <c r="A38">
        <f>Input!G39</f>
        <v>177</v>
      </c>
      <c r="B38">
        <f t="shared" si="1"/>
        <v>35</v>
      </c>
      <c r="C38">
        <f t="shared" si="10"/>
        <v>1.1224108203478822E-2</v>
      </c>
      <c r="D38" s="4">
        <f>Input!I39</f>
        <v>4643.7143747142854</v>
      </c>
      <c r="E38">
        <f t="shared" si="2"/>
        <v>2180.8918292857138</v>
      </c>
      <c r="F38">
        <f t="shared" si="9"/>
        <v>1015.4456178495877</v>
      </c>
      <c r="G38">
        <f t="shared" si="5"/>
        <v>1358264.8717508195</v>
      </c>
      <c r="H38">
        <f t="shared" si="3"/>
        <v>2900195.2697261246</v>
      </c>
      <c r="M38" s="4">
        <f>Input!J39</f>
        <v>60.626331142856543</v>
      </c>
      <c r="N38">
        <f t="shared" si="6"/>
        <v>-2.7228510000013557</v>
      </c>
      <c r="O38">
        <f t="shared" si="7"/>
        <v>63.348384926359806</v>
      </c>
      <c r="P38">
        <f t="shared" si="8"/>
        <v>4365.4082168368786</v>
      </c>
      <c r="Q38">
        <f t="shared" si="4"/>
        <v>490.24283951100301</v>
      </c>
    </row>
    <row r="39" spans="1:17" x14ac:dyDescent="0.25">
      <c r="A39">
        <f>Input!G40</f>
        <v>178</v>
      </c>
      <c r="B39">
        <f t="shared" si="1"/>
        <v>36</v>
      </c>
      <c r="C39">
        <f t="shared" si="10"/>
        <v>9.2223400447053294E-2</v>
      </c>
      <c r="D39" s="4">
        <f>Input!I40</f>
        <v>4703.6245587142857</v>
      </c>
      <c r="E39">
        <f t="shared" si="2"/>
        <v>2240.8020132857141</v>
      </c>
      <c r="F39">
        <f t="shared" si="9"/>
        <v>1078.5291543649823</v>
      </c>
      <c r="G39">
        <f t="shared" si="5"/>
        <v>1350878.1985837712</v>
      </c>
      <c r="H39">
        <f t="shared" si="3"/>
        <v>2689312.7855395339</v>
      </c>
      <c r="M39" s="4">
        <f>Input!J40</f>
        <v>59.910184000000299</v>
      </c>
      <c r="N39">
        <f t="shared" si="6"/>
        <v>-3.4389981428575993</v>
      </c>
      <c r="O39">
        <f t="shared" si="7"/>
        <v>63.083536515394556</v>
      </c>
      <c r="P39">
        <f t="shared" si="8"/>
        <v>4425.2476173583591</v>
      </c>
      <c r="Q39">
        <f t="shared" si="4"/>
        <v>522.46874722529549</v>
      </c>
    </row>
    <row r="40" spans="1:17" x14ac:dyDescent="0.25">
      <c r="A40">
        <f>Input!G41</f>
        <v>179</v>
      </c>
      <c r="B40">
        <f t="shared" si="1"/>
        <v>37</v>
      </c>
      <c r="C40">
        <f t="shared" si="10"/>
        <v>0.17322269269062776</v>
      </c>
      <c r="D40" s="4">
        <f>Input!I41</f>
        <v>4765.0117961428559</v>
      </c>
      <c r="E40">
        <f t="shared" si="2"/>
        <v>2302.1892507142843</v>
      </c>
      <c r="F40">
        <f t="shared" si="9"/>
        <v>1140.9381453727894</v>
      </c>
      <c r="G40">
        <f t="shared" si="5"/>
        <v>1348504.1296568436</v>
      </c>
      <c r="H40">
        <f t="shared" si="3"/>
        <v>2488517.1072189044</v>
      </c>
      <c r="M40" s="4">
        <f>Input!J41</f>
        <v>61.387237428570188</v>
      </c>
      <c r="N40">
        <f t="shared" si="6"/>
        <v>-1.9619447142877107</v>
      </c>
      <c r="O40">
        <f t="shared" si="7"/>
        <v>62.408991007807145</v>
      </c>
      <c r="P40">
        <f t="shared" si="8"/>
        <v>4143.6173657380677</v>
      </c>
      <c r="Q40">
        <f t="shared" si="4"/>
        <v>457.12671421334784</v>
      </c>
    </row>
    <row r="41" spans="1:17" x14ac:dyDescent="0.25">
      <c r="A41">
        <f>Input!G42</f>
        <v>180</v>
      </c>
      <c r="B41">
        <f t="shared" si="1"/>
        <v>38</v>
      </c>
      <c r="C41">
        <f t="shared" si="10"/>
        <v>0.25422198493420223</v>
      </c>
      <c r="D41" s="4">
        <f>Input!I42</f>
        <v>4827.3538964285708</v>
      </c>
      <c r="E41">
        <f t="shared" si="2"/>
        <v>2364.5313509999992</v>
      </c>
      <c r="F41">
        <f t="shared" si="9"/>
        <v>1202.2760497147865</v>
      </c>
      <c r="G41">
        <f t="shared" si="5"/>
        <v>1350837.3853655804</v>
      </c>
      <c r="H41">
        <f t="shared" si="3"/>
        <v>2298757.9353683833</v>
      </c>
      <c r="M41" s="4">
        <f>Input!J42</f>
        <v>62.342100285714878</v>
      </c>
      <c r="N41">
        <f t="shared" si="6"/>
        <v>-1.0070818571430209</v>
      </c>
      <c r="O41">
        <f t="shared" si="7"/>
        <v>61.337904341997152</v>
      </c>
      <c r="P41">
        <f t="shared" si="8"/>
        <v>3886.8973041709787</v>
      </c>
      <c r="Q41">
        <f t="shared" si="4"/>
        <v>417.20754494373153</v>
      </c>
    </row>
    <row r="42" spans="1:17" x14ac:dyDescent="0.25">
      <c r="A42">
        <f>Input!G43</f>
        <v>181</v>
      </c>
      <c r="B42">
        <f t="shared" si="1"/>
        <v>39</v>
      </c>
      <c r="C42">
        <f t="shared" si="10"/>
        <v>0.33522127717777672</v>
      </c>
      <c r="D42" s="4">
        <f>Input!I43</f>
        <v>4890.3151655714291</v>
      </c>
      <c r="E42">
        <f t="shared" si="2"/>
        <v>2427.4926201428575</v>
      </c>
      <c r="F42">
        <f t="shared" si="9"/>
        <v>1262.167020160939</v>
      </c>
      <c r="G42">
        <f t="shared" si="5"/>
        <v>1357983.7539732181</v>
      </c>
      <c r="H42">
        <f t="shared" si="3"/>
        <v>2120735.6129820971</v>
      </c>
      <c r="M42" s="4">
        <f>Input!J43</f>
        <v>62.961269142858328</v>
      </c>
      <c r="N42">
        <f t="shared" si="6"/>
        <v>-0.38791299999957118</v>
      </c>
      <c r="O42">
        <f t="shared" si="7"/>
        <v>59.890970446152565</v>
      </c>
      <c r="P42">
        <f t="shared" si="8"/>
        <v>3633.5437895147938</v>
      </c>
      <c r="Q42">
        <f t="shared" si="4"/>
        <v>392.29705115794138</v>
      </c>
    </row>
    <row r="43" spans="1:17" x14ac:dyDescent="0.25">
      <c r="A43">
        <f>Input!G44</f>
        <v>182</v>
      </c>
      <c r="B43">
        <f t="shared" si="1"/>
        <v>40</v>
      </c>
      <c r="C43">
        <f t="shared" si="10"/>
        <v>0.41622056942135116</v>
      </c>
      <c r="D43" s="4">
        <f>Input!I44</f>
        <v>4953.0750184285716</v>
      </c>
      <c r="E43">
        <f t="shared" si="2"/>
        <v>2490.252473</v>
      </c>
      <c r="F43">
        <f t="shared" si="9"/>
        <v>1320.2627765308935</v>
      </c>
      <c r="G43">
        <f t="shared" si="5"/>
        <v>1368875.889843872</v>
      </c>
      <c r="H43">
        <f t="shared" si="3"/>
        <v>1954903.9850461052</v>
      </c>
      <c r="M43" s="4">
        <f>Input!J44</f>
        <v>62.759852857142505</v>
      </c>
      <c r="N43">
        <f t="shared" si="6"/>
        <v>-0.58932928571539378</v>
      </c>
      <c r="O43">
        <f t="shared" si="7"/>
        <v>58.095756369954302</v>
      </c>
      <c r="P43">
        <f t="shared" si="8"/>
        <v>3443.9392784132892</v>
      </c>
      <c r="Q43">
        <f t="shared" si="4"/>
        <v>400.31631902705897</v>
      </c>
    </row>
    <row r="44" spans="1:17" x14ac:dyDescent="0.25">
      <c r="A44">
        <f>Input!G45</f>
        <v>183</v>
      </c>
      <c r="B44">
        <f t="shared" si="1"/>
        <v>41</v>
      </c>
      <c r="C44">
        <f t="shared" si="10"/>
        <v>0.49721986166492566</v>
      </c>
      <c r="D44" s="4">
        <f>Input!I45</f>
        <v>5015.9467691428572</v>
      </c>
      <c r="E44">
        <f t="shared" si="2"/>
        <v>2553.1242237142856</v>
      </c>
      <c r="F44">
        <f t="shared" si="9"/>
        <v>1376.2486056279538</v>
      </c>
      <c r="G44">
        <f t="shared" si="5"/>
        <v>1385036.2204460853</v>
      </c>
      <c r="H44">
        <f t="shared" si="3"/>
        <v>1801481.9982856715</v>
      </c>
      <c r="M44" s="4">
        <f>Input!J45</f>
        <v>62.871750714285554</v>
      </c>
      <c r="N44">
        <f t="shared" si="6"/>
        <v>-0.47743142857234488</v>
      </c>
      <c r="O44">
        <f t="shared" si="7"/>
        <v>55.985829097060417</v>
      </c>
      <c r="P44">
        <f t="shared" si="8"/>
        <v>3188.099789185479</v>
      </c>
      <c r="Q44">
        <f t="shared" si="4"/>
        <v>395.85115645044954</v>
      </c>
    </row>
    <row r="45" spans="1:17" x14ac:dyDescent="0.25">
      <c r="A45">
        <f>Input!G46</f>
        <v>184</v>
      </c>
      <c r="B45">
        <f t="shared" si="1"/>
        <v>42</v>
      </c>
      <c r="C45">
        <f t="shared" si="10"/>
        <v>0.57821915390850009</v>
      </c>
      <c r="D45" s="4">
        <f>Input!I46</f>
        <v>5079.2064330000003</v>
      </c>
      <c r="E45">
        <f t="shared" si="2"/>
        <v>2616.3838875714287</v>
      </c>
      <c r="F45">
        <f t="shared" si="9"/>
        <v>1429.8483182920352</v>
      </c>
      <c r="G45">
        <f t="shared" si="5"/>
        <v>1407866.6571651744</v>
      </c>
      <c r="H45">
        <f t="shared" si="3"/>
        <v>1660472.6112390524</v>
      </c>
      <c r="M45" s="4">
        <f>Input!J46</f>
        <v>63.259663857143096</v>
      </c>
      <c r="N45">
        <f t="shared" si="6"/>
        <v>-8.9518285714802914E-2</v>
      </c>
      <c r="O45">
        <f t="shared" si="7"/>
        <v>53.599712664081352</v>
      </c>
      <c r="P45">
        <f t="shared" si="8"/>
        <v>2882.5335199805495</v>
      </c>
      <c r="Q45">
        <f t="shared" si="4"/>
        <v>380.56578663848865</v>
      </c>
    </row>
    <row r="46" spans="1:17" x14ac:dyDescent="0.25">
      <c r="A46">
        <f>Input!G47</f>
        <v>185</v>
      </c>
      <c r="B46">
        <f t="shared" si="1"/>
        <v>43</v>
      </c>
      <c r="C46">
        <f t="shared" si="10"/>
        <v>0.65921844615207459</v>
      </c>
      <c r="D46" s="4">
        <f>Input!I47</f>
        <v>5142.7794111428584</v>
      </c>
      <c r="E46">
        <f t="shared" si="2"/>
        <v>2679.9568657142868</v>
      </c>
      <c r="F46">
        <f t="shared" si="9"/>
        <v>1480.8280390992707</v>
      </c>
      <c r="G46">
        <f t="shared" si="5"/>
        <v>1437909.9428191055</v>
      </c>
      <c r="H46">
        <f t="shared" si="3"/>
        <v>1531687.2930634201</v>
      </c>
      <c r="M46" s="4">
        <f>Input!J47</f>
        <v>63.572978142858119</v>
      </c>
      <c r="N46">
        <f t="shared" si="6"/>
        <v>0.22379600000022037</v>
      </c>
      <c r="O46">
        <f t="shared" si="7"/>
        <v>50.979720807235545</v>
      </c>
      <c r="P46">
        <f t="shared" si="8"/>
        <v>2576.163903037726</v>
      </c>
      <c r="Q46">
        <f t="shared" si="4"/>
        <v>368.43962252022033</v>
      </c>
    </row>
    <row r="47" spans="1:17" x14ac:dyDescent="0.25">
      <c r="A47">
        <f>Input!G48</f>
        <v>186</v>
      </c>
      <c r="B47">
        <f t="shared" si="1"/>
        <v>44</v>
      </c>
      <c r="C47">
        <f t="shared" si="10"/>
        <v>0.74021773839564908</v>
      </c>
      <c r="D47" s="4">
        <f>Input!I48</f>
        <v>5206.0465348571433</v>
      </c>
      <c r="E47">
        <f t="shared" si="2"/>
        <v>2743.2239894285717</v>
      </c>
      <c r="F47">
        <f t="shared" si="9"/>
        <v>1528.9987535394196</v>
      </c>
      <c r="G47">
        <f t="shared" si="5"/>
        <v>1474342.9234700671</v>
      </c>
      <c r="H47">
        <f t="shared" si="3"/>
        <v>1414774.2532211309</v>
      </c>
      <c r="M47" s="4">
        <f>Input!J48</f>
        <v>63.267123714284935</v>
      </c>
      <c r="N47">
        <f t="shared" si="6"/>
        <v>-8.2058428572963749E-2</v>
      </c>
      <c r="O47">
        <f t="shared" si="7"/>
        <v>48.170714440148942</v>
      </c>
      <c r="P47">
        <f t="shared" si="8"/>
        <v>2328.3300895204648</v>
      </c>
      <c r="Q47">
        <f t="shared" si="4"/>
        <v>380.27478707817812</v>
      </c>
    </row>
    <row r="48" spans="1:17" x14ac:dyDescent="0.25">
      <c r="A48">
        <f>Input!G49</f>
        <v>187</v>
      </c>
      <c r="B48">
        <f t="shared" si="1"/>
        <v>45</v>
      </c>
      <c r="C48">
        <f t="shared" si="10"/>
        <v>0.82121703063922347</v>
      </c>
      <c r="D48" s="4">
        <f>Input!I49</f>
        <v>5267.8888241428567</v>
      </c>
      <c r="E48">
        <f t="shared" si="2"/>
        <v>2805.0662787142851</v>
      </c>
      <c r="F48">
        <f t="shared" si="9"/>
        <v>1574.2175882230604</v>
      </c>
      <c r="G48">
        <f t="shared" si="5"/>
        <v>1514988.4988839626</v>
      </c>
      <c r="H48">
        <f t="shared" si="3"/>
        <v>1309248.5585597861</v>
      </c>
      <c r="M48" s="4">
        <f>Input!J49</f>
        <v>61.842289285713377</v>
      </c>
      <c r="N48">
        <f t="shared" si="6"/>
        <v>-1.5068928571445213</v>
      </c>
      <c r="O48">
        <f t="shared" si="7"/>
        <v>45.218834683640701</v>
      </c>
      <c r="P48">
        <f t="shared" si="8"/>
        <v>2183.2936142156946</v>
      </c>
      <c r="Q48">
        <f t="shared" si="4"/>
        <v>437.87529406473925</v>
      </c>
    </row>
    <row r="49" spans="1:17" x14ac:dyDescent="0.25">
      <c r="A49">
        <f>Input!G50</f>
        <v>188</v>
      </c>
      <c r="B49">
        <f t="shared" si="1"/>
        <v>46</v>
      </c>
      <c r="C49">
        <f t="shared" si="10"/>
        <v>0.90221632288279796</v>
      </c>
      <c r="D49" s="4">
        <f>Input!I50</f>
        <v>5329.5446167142863</v>
      </c>
      <c r="E49">
        <f t="shared" si="2"/>
        <v>2866.7220712857147</v>
      </c>
      <c r="F49">
        <f t="shared" si="9"/>
        <v>1616.3878491673754</v>
      </c>
      <c r="G49">
        <f t="shared" si="5"/>
        <v>1563335.6670002728</v>
      </c>
      <c r="H49">
        <f t="shared" si="3"/>
        <v>1214522.4402836771</v>
      </c>
      <c r="M49" s="4">
        <f>Input!J50</f>
        <v>61.655792571429629</v>
      </c>
      <c r="N49">
        <f t="shared" si="6"/>
        <v>-1.6933895714282698</v>
      </c>
      <c r="O49">
        <f t="shared" si="7"/>
        <v>42.170260944315054</v>
      </c>
      <c r="P49">
        <f t="shared" si="8"/>
        <v>1924.0198365672695</v>
      </c>
      <c r="Q49">
        <f t="shared" si="4"/>
        <v>445.71513788301621</v>
      </c>
    </row>
    <row r="50" spans="1:17" x14ac:dyDescent="0.25">
      <c r="A50">
        <f>Input!G51</f>
        <v>189</v>
      </c>
      <c r="B50">
        <f t="shared" si="1"/>
        <v>47</v>
      </c>
      <c r="C50">
        <f t="shared" si="10"/>
        <v>0.98321561512637246</v>
      </c>
      <c r="D50" s="4">
        <f>Input!I51</f>
        <v>5394.4976699999997</v>
      </c>
      <c r="E50">
        <f t="shared" si="2"/>
        <v>2931.6751245714281</v>
      </c>
      <c r="F50">
        <f t="shared" si="9"/>
        <v>1655.4578890309006</v>
      </c>
      <c r="G50">
        <f t="shared" si="5"/>
        <v>1628730.4322907063</v>
      </c>
      <c r="H50">
        <f t="shared" si="3"/>
        <v>1129934.3413887867</v>
      </c>
      <c r="M50" s="4">
        <f>Input!J51</f>
        <v>64.953053285713395</v>
      </c>
      <c r="N50">
        <f t="shared" si="6"/>
        <v>1.6038711428554961</v>
      </c>
      <c r="O50">
        <f t="shared" si="7"/>
        <v>39.07003986352511</v>
      </c>
      <c r="P50">
        <f t="shared" si="8"/>
        <v>1403.7137986056823</v>
      </c>
      <c r="Q50">
        <f t="shared" si="4"/>
        <v>317.36374930781898</v>
      </c>
    </row>
    <row r="51" spans="1:17" x14ac:dyDescent="0.25">
      <c r="A51">
        <f>Input!G52</f>
        <v>190</v>
      </c>
      <c r="B51">
        <f t="shared" si="1"/>
        <v>48</v>
      </c>
      <c r="C51">
        <f t="shared" si="10"/>
        <v>1.0642149073699469</v>
      </c>
      <c r="D51" s="4">
        <f>Input!I52</f>
        <v>5461.6812234285708</v>
      </c>
      <c r="E51">
        <f t="shared" si="2"/>
        <v>2998.8586779999991</v>
      </c>
      <c r="F51">
        <f t="shared" si="9"/>
        <v>1691.4189141987072</v>
      </c>
      <c r="G51">
        <f t="shared" si="5"/>
        <v>1709398.7359687781</v>
      </c>
      <c r="H51">
        <f t="shared" si="3"/>
        <v>1054775.5697143229</v>
      </c>
      <c r="M51" s="4">
        <f>Input!J52</f>
        <v>67.183553428571031</v>
      </c>
      <c r="N51">
        <f t="shared" si="6"/>
        <v>3.8343712857131322</v>
      </c>
      <c r="O51">
        <f t="shared" si="7"/>
        <v>35.961025167806696</v>
      </c>
      <c r="P51">
        <f t="shared" si="8"/>
        <v>1032.1218896598375</v>
      </c>
      <c r="Q51">
        <f t="shared" si="4"/>
        <v>242.86747170911528</v>
      </c>
    </row>
    <row r="52" spans="1:17" x14ac:dyDescent="0.25">
      <c r="A52">
        <f>Input!G53</f>
        <v>191</v>
      </c>
      <c r="B52">
        <f t="shared" si="1"/>
        <v>49</v>
      </c>
      <c r="C52">
        <f t="shared" si="10"/>
        <v>1.1452141996135214</v>
      </c>
      <c r="D52" s="4">
        <f>Input!I53</f>
        <v>5529.8793184285705</v>
      </c>
      <c r="E52">
        <f t="shared" si="2"/>
        <v>3067.0567729999989</v>
      </c>
      <c r="F52">
        <f t="shared" si="9"/>
        <v>1724.3018751959098</v>
      </c>
      <c r="G52">
        <f t="shared" si="5"/>
        <v>1802990.7155768697</v>
      </c>
      <c r="H52">
        <f t="shared" si="3"/>
        <v>988313.76587581879</v>
      </c>
      <c r="M52" s="4">
        <f>Input!J53</f>
        <v>68.198094999999739</v>
      </c>
      <c r="N52">
        <f t="shared" si="6"/>
        <v>4.8489128571418405</v>
      </c>
      <c r="O52">
        <f t="shared" si="7"/>
        <v>32.882960997202595</v>
      </c>
      <c r="P52">
        <f t="shared" si="8"/>
        <v>785.90785511924389</v>
      </c>
      <c r="Q52">
        <f t="shared" si="4"/>
        <v>212.27511694153799</v>
      </c>
    </row>
    <row r="53" spans="1:17" x14ac:dyDescent="0.25">
      <c r="A53">
        <f>Input!G54</f>
        <v>192</v>
      </c>
      <c r="B53">
        <f t="shared" si="1"/>
        <v>50</v>
      </c>
      <c r="C53">
        <f t="shared" si="10"/>
        <v>1.2262134918570959</v>
      </c>
      <c r="D53" s="4">
        <f>Input!I54</f>
        <v>5598.2415305714285</v>
      </c>
      <c r="E53">
        <f t="shared" si="2"/>
        <v>3135.4189851428569</v>
      </c>
      <c r="F53">
        <f t="shared" si="9"/>
        <v>1754.1736078930526</v>
      </c>
      <c r="G53">
        <f t="shared" si="5"/>
        <v>1907838.7921739542</v>
      </c>
      <c r="H53">
        <f t="shared" si="3"/>
        <v>929812.73484223266</v>
      </c>
      <c r="M53" s="4">
        <f>Input!J54</f>
        <v>68.36221214285797</v>
      </c>
      <c r="N53">
        <f t="shared" si="6"/>
        <v>5.0130300000000716</v>
      </c>
      <c r="O53">
        <f t="shared" si="7"/>
        <v>29.871732697142658</v>
      </c>
      <c r="P53">
        <f t="shared" si="8"/>
        <v>617.95509978492407</v>
      </c>
      <c r="Q53">
        <f t="shared" si="4"/>
        <v>207.51978803331428</v>
      </c>
    </row>
    <row r="54" spans="1:17" x14ac:dyDescent="0.25">
      <c r="A54">
        <f>Input!G55</f>
        <v>193</v>
      </c>
      <c r="B54">
        <f t="shared" si="1"/>
        <v>51</v>
      </c>
      <c r="C54">
        <f t="shared" si="10"/>
        <v>1.3072127841006702</v>
      </c>
      <c r="D54" s="4">
        <f>Input!I55</f>
        <v>5667.513846428571</v>
      </c>
      <c r="E54">
        <f t="shared" si="2"/>
        <v>3204.6913009999994</v>
      </c>
      <c r="F54">
        <f t="shared" si="9"/>
        <v>1781.1324077896688</v>
      </c>
      <c r="G54">
        <f t="shared" si="5"/>
        <v>2026519.9224382213</v>
      </c>
      <c r="H54">
        <f t="shared" si="3"/>
        <v>878548.49676243728</v>
      </c>
      <c r="M54" s="4">
        <f>Input!J55</f>
        <v>69.27231585714253</v>
      </c>
      <c r="N54">
        <f t="shared" si="6"/>
        <v>5.9231337142846314</v>
      </c>
      <c r="O54">
        <f t="shared" si="7"/>
        <v>26.958799896616284</v>
      </c>
      <c r="P54">
        <f t="shared" si="8"/>
        <v>442.49925173449151</v>
      </c>
      <c r="Q54">
        <f t="shared" si="4"/>
        <v>182.12699291057893</v>
      </c>
    </row>
    <row r="55" spans="1:17" x14ac:dyDescent="0.25">
      <c r="A55">
        <f>Input!G56</f>
        <v>194</v>
      </c>
      <c r="B55">
        <f t="shared" si="1"/>
        <v>52</v>
      </c>
      <c r="C55">
        <f t="shared" si="10"/>
        <v>1.3882120763442447</v>
      </c>
      <c r="D55" s="4">
        <f>Input!I56</f>
        <v>5737.6515067142855</v>
      </c>
      <c r="E55">
        <f t="shared" si="2"/>
        <v>3274.8289612857138</v>
      </c>
      <c r="F55">
        <f t="shared" si="9"/>
        <v>1805.3032253083427</v>
      </c>
      <c r="G55">
        <f t="shared" si="5"/>
        <v>2159505.8886998342</v>
      </c>
      <c r="H55">
        <f t="shared" si="3"/>
        <v>833821.6669406814</v>
      </c>
      <c r="M55" s="4">
        <f>Input!J56</f>
        <v>70.137660285714446</v>
      </c>
      <c r="N55">
        <f t="shared" si="6"/>
        <v>6.7884781428565475</v>
      </c>
      <c r="O55">
        <f t="shared" si="7"/>
        <v>24.170817518673939</v>
      </c>
      <c r="P55">
        <f t="shared" si="8"/>
        <v>302.14572217609174</v>
      </c>
      <c r="Q55">
        <f t="shared" si="4"/>
        <v>159.5194003537315</v>
      </c>
    </row>
    <row r="56" spans="1:17" x14ac:dyDescent="0.25">
      <c r="A56">
        <f>Input!G57</f>
        <v>195</v>
      </c>
      <c r="B56">
        <f t="shared" si="1"/>
        <v>53</v>
      </c>
      <c r="C56">
        <f t="shared" si="10"/>
        <v>1.4692113685878192</v>
      </c>
      <c r="D56" s="4">
        <f>Input!I57</f>
        <v>5807.4012538571424</v>
      </c>
      <c r="E56">
        <f t="shared" si="2"/>
        <v>3344.5787084285707</v>
      </c>
      <c r="F56">
        <f t="shared" si="9"/>
        <v>1826.8326670022236</v>
      </c>
      <c r="G56">
        <f t="shared" si="5"/>
        <v>2303553.0462653469</v>
      </c>
      <c r="H56">
        <f t="shared" si="3"/>
        <v>794966.46558273688</v>
      </c>
      <c r="M56" s="4">
        <f>Input!J57</f>
        <v>69.749747142856904</v>
      </c>
      <c r="N56">
        <f t="shared" si="6"/>
        <v>6.4005649999990055</v>
      </c>
      <c r="O56">
        <f t="shared" si="7"/>
        <v>21.52944169388088</v>
      </c>
      <c r="P56">
        <f t="shared" si="8"/>
        <v>228.88291001868217</v>
      </c>
      <c r="Q56">
        <f t="shared" si="4"/>
        <v>169.46863974335227</v>
      </c>
    </row>
    <row r="57" spans="1:17" x14ac:dyDescent="0.25">
      <c r="A57">
        <f>Input!G58</f>
        <v>196</v>
      </c>
      <c r="B57">
        <f t="shared" si="1"/>
        <v>54</v>
      </c>
      <c r="C57">
        <f t="shared" si="10"/>
        <v>1.5502106608313937</v>
      </c>
      <c r="D57" s="4">
        <f>Input!I58</f>
        <v>5877.5538338571423</v>
      </c>
      <c r="E57">
        <f t="shared" si="2"/>
        <v>3414.7312884285707</v>
      </c>
      <c r="F57">
        <f t="shared" si="9"/>
        <v>1845.8839768155342</v>
      </c>
      <c r="G57">
        <f t="shared" si="5"/>
        <v>2461281.8871554518</v>
      </c>
      <c r="H57">
        <f t="shared" si="3"/>
        <v>761356.78246756992</v>
      </c>
      <c r="M57" s="4">
        <f>Input!J58</f>
        <v>70.152579999999944</v>
      </c>
      <c r="N57">
        <f t="shared" si="6"/>
        <v>6.8033978571420448</v>
      </c>
      <c r="O57">
        <f t="shared" si="7"/>
        <v>19.051309813310606</v>
      </c>
      <c r="P57">
        <f t="shared" si="8"/>
        <v>150.0113472860568</v>
      </c>
      <c r="Q57">
        <f t="shared" si="4"/>
        <v>159.14274801511866</v>
      </c>
    </row>
    <row r="58" spans="1:17" x14ac:dyDescent="0.25">
      <c r="A58">
        <f>Input!G59</f>
        <v>197</v>
      </c>
      <c r="B58">
        <f t="shared" si="1"/>
        <v>55</v>
      </c>
      <c r="C58">
        <f t="shared" si="10"/>
        <v>1.6312099530749682</v>
      </c>
      <c r="D58" s="4">
        <f>Input!I59</f>
        <v>5947.4080191428575</v>
      </c>
      <c r="E58">
        <f t="shared" si="2"/>
        <v>3484.5854737142859</v>
      </c>
      <c r="F58">
        <f t="shared" si="9"/>
        <v>1862.6321543223075</v>
      </c>
      <c r="G58">
        <f t="shared" si="5"/>
        <v>2630732.5702866567</v>
      </c>
      <c r="H58">
        <f t="shared" si="3"/>
        <v>732409.78444882063</v>
      </c>
      <c r="M58" s="4">
        <f>Input!J59</f>
        <v>69.854185285715175</v>
      </c>
      <c r="N58">
        <f t="shared" si="6"/>
        <v>6.5050031428572765</v>
      </c>
      <c r="O58">
        <f t="shared" si="7"/>
        <v>16.748177506773303</v>
      </c>
      <c r="P58">
        <f t="shared" si="8"/>
        <v>104.92262104958648</v>
      </c>
      <c r="Q58">
        <f t="shared" si="4"/>
        <v>166.76039304849814</v>
      </c>
    </row>
    <row r="59" spans="1:17" x14ac:dyDescent="0.25">
      <c r="A59">
        <f>Input!G60</f>
        <v>198</v>
      </c>
      <c r="B59">
        <f t="shared" si="1"/>
        <v>56</v>
      </c>
      <c r="C59">
        <f t="shared" si="10"/>
        <v>1.7122092453185427</v>
      </c>
      <c r="D59" s="4">
        <f>Input!I60</f>
        <v>6018.0231108571434</v>
      </c>
      <c r="E59">
        <f t="shared" si="2"/>
        <v>3555.2005654285717</v>
      </c>
      <c r="F59">
        <f t="shared" si="9"/>
        <v>1877.2593447160218</v>
      </c>
      <c r="G59">
        <f t="shared" si="5"/>
        <v>2815486.7401663223</v>
      </c>
      <c r="H59">
        <f t="shared" si="3"/>
        <v>707587.56413305621</v>
      </c>
      <c r="M59" s="4">
        <f>Input!J60</f>
        <v>70.615091714285882</v>
      </c>
      <c r="N59">
        <f t="shared" si="6"/>
        <v>7.2659095714279829</v>
      </c>
      <c r="O59">
        <f t="shared" si="7"/>
        <v>14.627190393714361</v>
      </c>
      <c r="P59">
        <f t="shared" si="8"/>
        <v>54.18845534456122</v>
      </c>
      <c r="Q59">
        <f t="shared" si="4"/>
        <v>147.68732872055381</v>
      </c>
    </row>
    <row r="60" spans="1:17" x14ac:dyDescent="0.25">
      <c r="A60">
        <f>Input!G61</f>
        <v>199</v>
      </c>
      <c r="B60">
        <f t="shared" si="1"/>
        <v>57</v>
      </c>
      <c r="C60">
        <f t="shared" si="10"/>
        <v>1.7932085375621172</v>
      </c>
      <c r="D60" s="4">
        <f>Input!I61</f>
        <v>6090.2719132857146</v>
      </c>
      <c r="E60">
        <f t="shared" si="2"/>
        <v>3627.449367857143</v>
      </c>
      <c r="F60">
        <f t="shared" si="9"/>
        <v>1889.950609857515</v>
      </c>
      <c r="G60">
        <f t="shared" si="5"/>
        <v>3018901.9340502499</v>
      </c>
      <c r="H60">
        <f t="shared" si="3"/>
        <v>686397.29861472955</v>
      </c>
      <c r="M60" s="4">
        <f>Input!J61</f>
        <v>72.248802428571253</v>
      </c>
      <c r="N60">
        <f t="shared" si="6"/>
        <v>8.899620285713354</v>
      </c>
      <c r="O60">
        <f t="shared" si="7"/>
        <v>12.691265141493163</v>
      </c>
      <c r="P60">
        <f t="shared" si="8"/>
        <v>14.376570712361492</v>
      </c>
      <c r="Q60">
        <f t="shared" si="4"/>
        <v>110.648453032574</v>
      </c>
    </row>
    <row r="61" spans="1:17" x14ac:dyDescent="0.25">
      <c r="A61">
        <f>Input!G62</f>
        <v>200</v>
      </c>
      <c r="B61">
        <f t="shared" si="1"/>
        <v>58</v>
      </c>
      <c r="C61">
        <f t="shared" si="10"/>
        <v>1.8742078298056917</v>
      </c>
      <c r="D61" s="4">
        <f>Input!I62</f>
        <v>6164.0649078571432</v>
      </c>
      <c r="E61">
        <f t="shared" si="2"/>
        <v>3701.2423624285716</v>
      </c>
      <c r="F61">
        <f t="shared" si="9"/>
        <v>1900.8901625371129</v>
      </c>
      <c r="G61">
        <f t="shared" si="5"/>
        <v>3241268.0436540148</v>
      </c>
      <c r="H61">
        <f t="shared" si="3"/>
        <v>668390.33105732966</v>
      </c>
      <c r="M61" s="4">
        <f>Input!J62</f>
        <v>73.792994571428608</v>
      </c>
      <c r="N61">
        <f t="shared" si="6"/>
        <v>10.443812428570709</v>
      </c>
      <c r="O61">
        <f t="shared" si="7"/>
        <v>10.939552679597876</v>
      </c>
      <c r="P61">
        <f t="shared" si="8"/>
        <v>0.24575839648847822</v>
      </c>
      <c r="Q61">
        <f t="shared" si="4"/>
        <v>80.546401395348937</v>
      </c>
    </row>
    <row r="62" spans="1:17" x14ac:dyDescent="0.25">
      <c r="A62">
        <f>Input!G63</f>
        <v>201</v>
      </c>
      <c r="B62">
        <f t="shared" si="1"/>
        <v>59</v>
      </c>
      <c r="C62">
        <f t="shared" si="10"/>
        <v>1.9552071220492662</v>
      </c>
      <c r="D62" s="4">
        <f>Input!I63</f>
        <v>6241.3118204285711</v>
      </c>
      <c r="E62">
        <f t="shared" si="2"/>
        <v>3778.4892749999995</v>
      </c>
      <c r="F62">
        <f t="shared" si="9"/>
        <v>1910.2581187974558</v>
      </c>
      <c r="G62">
        <f t="shared" si="5"/>
        <v>3490287.6530058929</v>
      </c>
      <c r="H62">
        <f t="shared" si="3"/>
        <v>653160.51769861812</v>
      </c>
      <c r="M62" s="4">
        <f>Input!J63</f>
        <v>77.246912571427856</v>
      </c>
      <c r="N62">
        <f t="shared" si="6"/>
        <v>13.897730428569957</v>
      </c>
      <c r="O62">
        <f t="shared" si="7"/>
        <v>9.3679562603430124</v>
      </c>
      <c r="P62">
        <f t="shared" si="8"/>
        <v>20.51885401513611</v>
      </c>
      <c r="Q62">
        <f t="shared" si="4"/>
        <v>30.479748269519835</v>
      </c>
    </row>
    <row r="63" spans="1:17" x14ac:dyDescent="0.25">
      <c r="A63">
        <f>Input!G64</f>
        <v>202</v>
      </c>
      <c r="B63">
        <f t="shared" si="1"/>
        <v>60</v>
      </c>
      <c r="C63">
        <f t="shared" si="10"/>
        <v>2.0362064142928404</v>
      </c>
      <c r="D63" s="4">
        <f>Input!I64</f>
        <v>6321.6247379999995</v>
      </c>
      <c r="E63">
        <f t="shared" si="2"/>
        <v>3858.8021925714279</v>
      </c>
      <c r="F63">
        <f t="shared" si="9"/>
        <v>1918.2277970445716</v>
      </c>
      <c r="G63">
        <f t="shared" si="5"/>
        <v>3765828.9845744236</v>
      </c>
      <c r="H63">
        <f t="shared" si="3"/>
        <v>640342.1090632485</v>
      </c>
      <c r="M63" s="4">
        <f>Input!J64</f>
        <v>80.312917571428443</v>
      </c>
      <c r="N63">
        <f t="shared" si="6"/>
        <v>16.963735428570544</v>
      </c>
      <c r="O63">
        <f t="shared" si="7"/>
        <v>7.9696782471158043</v>
      </c>
      <c r="P63">
        <f t="shared" si="8"/>
        <v>80.893064583277564</v>
      </c>
      <c r="Q63">
        <f t="shared" si="4"/>
        <v>6.0262477652168309</v>
      </c>
    </row>
    <row r="64" spans="1:17" x14ac:dyDescent="0.25">
      <c r="A64">
        <f>Input!G65</f>
        <v>203</v>
      </c>
      <c r="B64">
        <f t="shared" si="1"/>
        <v>61</v>
      </c>
      <c r="C64">
        <f t="shared" si="10"/>
        <v>2.1172057065364149</v>
      </c>
      <c r="D64" s="4">
        <f>Input!I65</f>
        <v>6404.8544631428576</v>
      </c>
      <c r="E64">
        <f t="shared" si="2"/>
        <v>3942.031917714286</v>
      </c>
      <c r="F64">
        <f t="shared" si="9"/>
        <v>1924.9635688560347</v>
      </c>
      <c r="G64">
        <f t="shared" si="5"/>
        <v>4068564.7239657519</v>
      </c>
      <c r="H64">
        <f t="shared" si="3"/>
        <v>629607.36471090419</v>
      </c>
      <c r="M64" s="4">
        <f>Input!J65</f>
        <v>83.229725142858115</v>
      </c>
      <c r="N64">
        <f t="shared" si="6"/>
        <v>19.880543000000216</v>
      </c>
      <c r="O64">
        <f t="shared" si="7"/>
        <v>6.7357718114631515</v>
      </c>
      <c r="P64">
        <f t="shared" si="8"/>
        <v>172.78500959899409</v>
      </c>
      <c r="Q64">
        <f t="shared" si="4"/>
        <v>0.21341246765335323</v>
      </c>
    </row>
    <row r="65" spans="1:17" x14ac:dyDescent="0.25">
      <c r="A65">
        <f>Input!G66</f>
        <v>204</v>
      </c>
      <c r="B65">
        <f t="shared" si="1"/>
        <v>62</v>
      </c>
      <c r="C65">
        <f t="shared" si="10"/>
        <v>2.1982049987799894</v>
      </c>
      <c r="D65" s="4">
        <f>Input!I66</f>
        <v>6491.4187484285712</v>
      </c>
      <c r="E65">
        <f t="shared" si="2"/>
        <v>4028.5962029999996</v>
      </c>
      <c r="F65">
        <f t="shared" si="9"/>
        <v>1930.6192457117763</v>
      </c>
      <c r="G65">
        <f t="shared" si="5"/>
        <v>4401507.3133123517</v>
      </c>
      <c r="H65">
        <f t="shared" si="3"/>
        <v>620664.04087012738</v>
      </c>
      <c r="M65" s="4">
        <f>Input!J66</f>
        <v>86.564285285713595</v>
      </c>
      <c r="N65">
        <f t="shared" si="6"/>
        <v>23.215103142855696</v>
      </c>
      <c r="O65">
        <f t="shared" si="7"/>
        <v>5.6556768557417119</v>
      </c>
      <c r="P65">
        <f t="shared" si="8"/>
        <v>308.33345153258966</v>
      </c>
      <c r="Q65">
        <f t="shared" si="4"/>
        <v>14.413609787725463</v>
      </c>
    </row>
    <row r="66" spans="1:17" x14ac:dyDescent="0.25">
      <c r="A66">
        <f>Input!G67</f>
        <v>205</v>
      </c>
      <c r="B66">
        <f t="shared" si="1"/>
        <v>63</v>
      </c>
      <c r="C66">
        <f t="shared" si="10"/>
        <v>2.2792042910235639</v>
      </c>
      <c r="D66" s="4">
        <f>Input!I67</f>
        <v>6583.3093780000008</v>
      </c>
      <c r="E66">
        <f t="shared" si="2"/>
        <v>4120.4868325714287</v>
      </c>
      <c r="F66">
        <f t="shared" si="9"/>
        <v>1935.3369688732985</v>
      </c>
      <c r="G66">
        <f t="shared" si="5"/>
        <v>4774879.9268199587</v>
      </c>
      <c r="H66">
        <f t="shared" si="3"/>
        <v>613252.84237200592</v>
      </c>
      <c r="M66" s="4">
        <f>Input!J67</f>
        <v>91.890629571429599</v>
      </c>
      <c r="N66">
        <f t="shared" si="6"/>
        <v>28.541447428571701</v>
      </c>
      <c r="O66">
        <f t="shared" si="7"/>
        <v>4.7177231615221142</v>
      </c>
      <c r="P66">
        <f t="shared" si="8"/>
        <v>567.56983795240728</v>
      </c>
      <c r="Q66">
        <f t="shared" si="4"/>
        <v>83.226762536070169</v>
      </c>
    </row>
    <row r="67" spans="1:17" x14ac:dyDescent="0.25">
      <c r="A67">
        <f>Input!G68</f>
        <v>206</v>
      </c>
      <c r="B67">
        <f t="shared" si="1"/>
        <v>64</v>
      </c>
      <c r="C67">
        <f t="shared" ref="C67:C84" si="11">((B67-$Y$3)/$Z$3)</f>
        <v>2.3602035832671384</v>
      </c>
      <c r="D67" s="4">
        <f>Input!I68</f>
        <v>6679.0194588571439</v>
      </c>
      <c r="E67">
        <f t="shared" si="2"/>
        <v>4216.1969134285719</v>
      </c>
      <c r="F67">
        <f t="shared" si="9"/>
        <v>1939.2465565896816</v>
      </c>
      <c r="G67">
        <f t="shared" si="5"/>
        <v>5184502.9275087481</v>
      </c>
      <c r="H67">
        <f t="shared" si="3"/>
        <v>607144.89485956833</v>
      </c>
      <c r="M67" s="4">
        <f>Input!J68</f>
        <v>95.710080857143112</v>
      </c>
      <c r="N67">
        <f t="shared" si="6"/>
        <v>32.360898714285213</v>
      </c>
      <c r="O67">
        <f t="shared" si="7"/>
        <v>3.9095877163830934</v>
      </c>
      <c r="P67">
        <f t="shared" si="8"/>
        <v>809.47709749934609</v>
      </c>
      <c r="Q67">
        <f t="shared" si="4"/>
        <v>167.50368806412828</v>
      </c>
    </row>
    <row r="68" spans="1:17" x14ac:dyDescent="0.25">
      <c r="A68">
        <f>Input!G69</f>
        <v>207</v>
      </c>
      <c r="B68">
        <f t="shared" ref="B68:B84" si="12">A68-$A$3</f>
        <v>65</v>
      </c>
      <c r="C68">
        <f t="shared" si="11"/>
        <v>2.4412028755107129</v>
      </c>
      <c r="D68" s="4">
        <f>Input!I69</f>
        <v>6777.6911065714294</v>
      </c>
      <c r="E68">
        <f t="shared" ref="E68:E84" si="13">D68-$D$3</f>
        <v>4314.8685611428573</v>
      </c>
      <c r="F68">
        <f t="shared" si="9"/>
        <v>1942.4652537290999</v>
      </c>
      <c r="G68">
        <f t="shared" si="5"/>
        <v>5628297.4530277345</v>
      </c>
      <c r="H68">
        <f t="shared" ref="H68:H84" si="14">(F68-$I$4)^2</f>
        <v>602139.26924228144</v>
      </c>
      <c r="M68" s="4">
        <f>Input!J69</f>
        <v>98.671647714285427</v>
      </c>
      <c r="N68">
        <f t="shared" si="6"/>
        <v>35.322465571427529</v>
      </c>
      <c r="O68">
        <f t="shared" si="7"/>
        <v>3.2186971394183641</v>
      </c>
      <c r="P68">
        <f t="shared" si="8"/>
        <v>1030.6519475360681</v>
      </c>
      <c r="Q68">
        <f t="shared" ref="Q68:Q84" si="15">(N68-$R$4)^2</f>
        <v>252.93366764716677</v>
      </c>
    </row>
    <row r="69" spans="1:17" x14ac:dyDescent="0.25">
      <c r="A69">
        <f>Input!G70</f>
        <v>208</v>
      </c>
      <c r="B69">
        <f t="shared" si="12"/>
        <v>66</v>
      </c>
      <c r="C69">
        <f t="shared" si="11"/>
        <v>2.5222021677542874</v>
      </c>
      <c r="D69" s="4">
        <f>Input!I70</f>
        <v>6878.749911428572</v>
      </c>
      <c r="E69">
        <f t="shared" si="13"/>
        <v>4415.9273659999999</v>
      </c>
      <c r="F69">
        <f t="shared" si="9"/>
        <v>1945.0978236222518</v>
      </c>
      <c r="G69">
        <f t="shared" ref="G69:G84" si="16">(E69-F69)^2</f>
        <v>6104998.6274866322</v>
      </c>
      <c r="H69">
        <f t="shared" si="14"/>
        <v>598060.57580286951</v>
      </c>
      <c r="M69" s="4">
        <f>Input!J70</f>
        <v>101.0588048571426</v>
      </c>
      <c r="N69">
        <f t="shared" ref="N69:N84" si="17">M69-$M$3</f>
        <v>37.709622714284706</v>
      </c>
      <c r="O69">
        <f t="shared" ref="O69:O84" si="18">$X$3*((1/$Z$3)*(1/SQRT(2*PI()))*EXP(-1*C69*C69/2))</f>
        <v>2.6325698931519605</v>
      </c>
      <c r="P69">
        <f t="shared" ref="P69:P84" si="19">(N69-O69)^2</f>
        <v>1230.3996346165368</v>
      </c>
      <c r="Q69">
        <f t="shared" si="15"/>
        <v>334.56234866965377</v>
      </c>
    </row>
    <row r="70" spans="1:17" x14ac:dyDescent="0.25">
      <c r="A70">
        <f>Input!G71</f>
        <v>209</v>
      </c>
      <c r="B70">
        <f t="shared" si="12"/>
        <v>67</v>
      </c>
      <c r="C70">
        <f t="shared" si="11"/>
        <v>2.6032014599978619</v>
      </c>
      <c r="D70" s="4">
        <f>Input!I71</f>
        <v>6984.6650891428571</v>
      </c>
      <c r="E70">
        <f t="shared" si="13"/>
        <v>4521.8425437142851</v>
      </c>
      <c r="F70">
        <f t="shared" ref="F70:F84" si="20">F69+O70</f>
        <v>1947.2369199896307</v>
      </c>
      <c r="G70">
        <f t="shared" si="16"/>
        <v>6628594.1177146165</v>
      </c>
      <c r="H70">
        <f t="shared" si="14"/>
        <v>594756.63786771346</v>
      </c>
      <c r="M70" s="4">
        <f>Input!J71</f>
        <v>105.91517771428516</v>
      </c>
      <c r="N70">
        <f t="shared" si="17"/>
        <v>42.565995571427266</v>
      </c>
      <c r="O70">
        <f t="shared" si="18"/>
        <v>2.1390963673788548</v>
      </c>
      <c r="P70">
        <f t="shared" si="19"/>
        <v>1634.3341792542901</v>
      </c>
      <c r="Q70">
        <f t="shared" si="15"/>
        <v>535.80298063321925</v>
      </c>
    </row>
    <row r="71" spans="1:17" x14ac:dyDescent="0.25">
      <c r="A71">
        <f>Input!G72</f>
        <v>210</v>
      </c>
      <c r="B71">
        <f t="shared" si="12"/>
        <v>68</v>
      </c>
      <c r="C71">
        <f t="shared" si="11"/>
        <v>2.6842007522414364</v>
      </c>
      <c r="D71" s="4">
        <f>Input!I72</f>
        <v>7096.5481595714291</v>
      </c>
      <c r="E71">
        <f t="shared" si="13"/>
        <v>4633.725614142857</v>
      </c>
      <c r="F71">
        <f t="shared" si="20"/>
        <v>1948.9636778189699</v>
      </c>
      <c r="G71">
        <f t="shared" si="16"/>
        <v>7207946.6547335889</v>
      </c>
      <c r="H71">
        <f t="shared" si="14"/>
        <v>592096.25216798182</v>
      </c>
      <c r="M71" s="4">
        <f>Input!J72</f>
        <v>111.88307042857195</v>
      </c>
      <c r="N71">
        <f t="shared" si="17"/>
        <v>48.533888285714056</v>
      </c>
      <c r="O71">
        <f t="shared" si="18"/>
        <v>1.7267578293392905</v>
      </c>
      <c r="P71">
        <f t="shared" si="19"/>
        <v>2190.9074615600862</v>
      </c>
      <c r="Q71">
        <f t="shared" si="15"/>
        <v>847.70134385843471</v>
      </c>
    </row>
    <row r="72" spans="1:17" x14ac:dyDescent="0.25">
      <c r="A72">
        <f>Input!G73</f>
        <v>211</v>
      </c>
      <c r="B72">
        <f t="shared" si="12"/>
        <v>69</v>
      </c>
      <c r="C72">
        <f t="shared" si="11"/>
        <v>2.7652000444850109</v>
      </c>
      <c r="D72" s="4">
        <f>Input!I73</f>
        <v>7216.2193301428561</v>
      </c>
      <c r="E72">
        <f t="shared" si="13"/>
        <v>4753.3967847142849</v>
      </c>
      <c r="F72">
        <f t="shared" si="20"/>
        <v>1950.3484654034644</v>
      </c>
      <c r="G72">
        <f t="shared" si="16"/>
        <v>7857079.880391214</v>
      </c>
      <c r="H72">
        <f t="shared" si="14"/>
        <v>589967.04289527179</v>
      </c>
      <c r="M72" s="4">
        <f>Input!J73</f>
        <v>119.67117057142696</v>
      </c>
      <c r="N72">
        <f t="shared" si="17"/>
        <v>56.321988428569057</v>
      </c>
      <c r="O72">
        <f t="shared" si="18"/>
        <v>1.3847875844943713</v>
      </c>
      <c r="P72">
        <f t="shared" si="19"/>
        <v>3018.0960365822007</v>
      </c>
      <c r="Q72">
        <f t="shared" si="15"/>
        <v>1361.8617656797139</v>
      </c>
    </row>
    <row r="73" spans="1:17" x14ac:dyDescent="0.25">
      <c r="A73">
        <f>Input!G74</f>
        <v>212</v>
      </c>
      <c r="B73">
        <f t="shared" si="12"/>
        <v>70</v>
      </c>
      <c r="C73">
        <f t="shared" si="11"/>
        <v>2.8461993367285854</v>
      </c>
      <c r="D73" s="4">
        <f>Input!I74</f>
        <v>7342.1791678571417</v>
      </c>
      <c r="E73">
        <f t="shared" si="13"/>
        <v>4879.3566224285696</v>
      </c>
      <c r="F73">
        <f t="shared" si="20"/>
        <v>1951.4517448616546</v>
      </c>
      <c r="G73">
        <f t="shared" si="16"/>
        <v>8572626.9720801339</v>
      </c>
      <c r="H73">
        <f t="shared" si="14"/>
        <v>588273.41739555344</v>
      </c>
      <c r="M73" s="4">
        <f>Input!J74</f>
        <v>125.95983771428564</v>
      </c>
      <c r="N73">
        <f t="shared" si="17"/>
        <v>62.610655571427742</v>
      </c>
      <c r="O73">
        <f t="shared" si="18"/>
        <v>1.1032794581902508</v>
      </c>
      <c r="P73">
        <f t="shared" si="19"/>
        <v>3783.1573163352577</v>
      </c>
      <c r="Q73">
        <f t="shared" si="15"/>
        <v>1865.555640334313</v>
      </c>
    </row>
    <row r="74" spans="1:17" x14ac:dyDescent="0.25">
      <c r="A74">
        <f>Input!G75</f>
        <v>213</v>
      </c>
      <c r="B74">
        <f t="shared" si="12"/>
        <v>71</v>
      </c>
      <c r="C74">
        <f t="shared" si="11"/>
        <v>2.9271986289721599</v>
      </c>
      <c r="D74" s="4">
        <f>Input!I75</f>
        <v>7478.9781908571413</v>
      </c>
      <c r="E74">
        <f t="shared" si="13"/>
        <v>5016.1556454285692</v>
      </c>
      <c r="F74">
        <f t="shared" si="20"/>
        <v>1952.3249947663462</v>
      </c>
      <c r="G74">
        <f t="shared" si="16"/>
        <v>9387058.2559373006</v>
      </c>
      <c r="H74">
        <f t="shared" si="14"/>
        <v>586934.6323484797</v>
      </c>
      <c r="M74" s="4">
        <f>Input!J75</f>
        <v>136.79902299999958</v>
      </c>
      <c r="N74">
        <f t="shared" si="17"/>
        <v>73.44984085714168</v>
      </c>
      <c r="O74">
        <f t="shared" si="18"/>
        <v>0.87324990469168084</v>
      </c>
      <c r="P74">
        <f t="shared" si="19"/>
        <v>5267.3615542792477</v>
      </c>
      <c r="Q74">
        <f t="shared" si="15"/>
        <v>2919.3774602570011</v>
      </c>
    </row>
    <row r="75" spans="1:17" x14ac:dyDescent="0.25">
      <c r="A75">
        <f>Input!G76</f>
        <v>214</v>
      </c>
      <c r="B75">
        <f t="shared" si="12"/>
        <v>72</v>
      </c>
      <c r="C75">
        <f t="shared" si="11"/>
        <v>3.0081979212157344</v>
      </c>
      <c r="D75" s="4">
        <f>Input!I76</f>
        <v>7623.5727738571431</v>
      </c>
      <c r="E75">
        <f t="shared" si="13"/>
        <v>5160.7502284285711</v>
      </c>
      <c r="F75">
        <f t="shared" si="20"/>
        <v>1953.0116554875726</v>
      </c>
      <c r="G75">
        <f t="shared" si="16"/>
        <v>10289586.752333554</v>
      </c>
      <c r="H75">
        <f t="shared" si="14"/>
        <v>585882.97950838285</v>
      </c>
      <c r="M75" s="4">
        <f>Input!J76</f>
        <v>144.59458300000188</v>
      </c>
      <c r="N75">
        <f t="shared" si="17"/>
        <v>81.245400857143977</v>
      </c>
      <c r="O75">
        <f t="shared" si="18"/>
        <v>0.68666072122632704</v>
      </c>
      <c r="P75">
        <f t="shared" si="19"/>
        <v>6489.7106122863088</v>
      </c>
      <c r="Q75">
        <f t="shared" si="15"/>
        <v>3822.5561325364129</v>
      </c>
    </row>
    <row r="76" spans="1:17" x14ac:dyDescent="0.25">
      <c r="A76">
        <f>Input!G77</f>
        <v>215</v>
      </c>
      <c r="B76">
        <f t="shared" si="12"/>
        <v>73</v>
      </c>
      <c r="C76">
        <f t="shared" si="11"/>
        <v>3.0891972134593084</v>
      </c>
      <c r="D76" s="4">
        <f>Input!I77</f>
        <v>7771.7331727142864</v>
      </c>
      <c r="E76">
        <f t="shared" si="13"/>
        <v>5308.9106272857152</v>
      </c>
      <c r="F76">
        <f t="shared" si="20"/>
        <v>1953.5480650452562</v>
      </c>
      <c r="G76">
        <f t="shared" si="16"/>
        <v>11258457.924084857</v>
      </c>
      <c r="H76">
        <f t="shared" si="14"/>
        <v>585062.09938197897</v>
      </c>
      <c r="M76" s="4">
        <f>Input!J77</f>
        <v>148.16039885714326</v>
      </c>
      <c r="N76">
        <f t="shared" si="17"/>
        <v>84.811216714285365</v>
      </c>
      <c r="O76">
        <f t="shared" si="18"/>
        <v>0.53640955768352327</v>
      </c>
      <c r="P76">
        <f t="shared" si="19"/>
        <v>7102.2431212824285</v>
      </c>
      <c r="Q76">
        <f t="shared" si="15"/>
        <v>4276.1973121694573</v>
      </c>
    </row>
    <row r="77" spans="1:17" x14ac:dyDescent="0.25">
      <c r="A77">
        <f>Input!G78</f>
        <v>216</v>
      </c>
      <c r="B77">
        <f t="shared" si="12"/>
        <v>74</v>
      </c>
      <c r="C77">
        <f t="shared" si="11"/>
        <v>3.1701965057028829</v>
      </c>
      <c r="D77" s="4">
        <f>Input!I78</f>
        <v>7927.263919142858</v>
      </c>
      <c r="E77">
        <f t="shared" si="13"/>
        <v>5464.4413737142859</v>
      </c>
      <c r="F77">
        <f t="shared" si="20"/>
        <v>1953.9643602930885</v>
      </c>
      <c r="G77">
        <f t="shared" si="16"/>
        <v>12323448.861758612</v>
      </c>
      <c r="H77">
        <f t="shared" si="14"/>
        <v>584425.42960743478</v>
      </c>
      <c r="M77" s="4">
        <f>Input!J78</f>
        <v>155.53074642857155</v>
      </c>
      <c r="N77">
        <f t="shared" si="17"/>
        <v>92.181564285713648</v>
      </c>
      <c r="O77">
        <f t="shared" si="18"/>
        <v>0.41629524783223454</v>
      </c>
      <c r="P77">
        <f t="shared" si="19"/>
        <v>8420.8646015947561</v>
      </c>
      <c r="Q77">
        <f t="shared" si="15"/>
        <v>5294.4523002333754</v>
      </c>
    </row>
    <row r="78" spans="1:17" x14ac:dyDescent="0.25">
      <c r="A78">
        <f>Input!G79</f>
        <v>217</v>
      </c>
      <c r="B78">
        <f t="shared" si="12"/>
        <v>75</v>
      </c>
      <c r="C78">
        <f t="shared" si="11"/>
        <v>3.2511957979464574</v>
      </c>
      <c r="D78" s="4">
        <f>Input!I79</f>
        <v>8090.6872040000007</v>
      </c>
      <c r="E78">
        <f t="shared" si="13"/>
        <v>5627.8646585714287</v>
      </c>
      <c r="F78">
        <f t="shared" si="20"/>
        <v>1954.2853248245003</v>
      </c>
      <c r="G78">
        <f t="shared" si="16"/>
        <v>13495185.121332528</v>
      </c>
      <c r="H78">
        <f t="shared" si="14"/>
        <v>583934.79247620446</v>
      </c>
      <c r="M78" s="4">
        <f>Input!J79</f>
        <v>163.42328485714279</v>
      </c>
      <c r="N78">
        <f t="shared" si="17"/>
        <v>100.07410271428489</v>
      </c>
      <c r="O78">
        <f t="shared" si="18"/>
        <v>0.32096453141176501</v>
      </c>
      <c r="P78">
        <f t="shared" si="19"/>
        <v>9950.6885773313807</v>
      </c>
      <c r="Q78">
        <f t="shared" si="15"/>
        <v>6505.3138077326221</v>
      </c>
    </row>
    <row r="79" spans="1:17" x14ac:dyDescent="0.25">
      <c r="A79">
        <f>Input!G80</f>
        <v>218</v>
      </c>
      <c r="B79">
        <f t="shared" si="12"/>
        <v>76</v>
      </c>
      <c r="C79">
        <f t="shared" si="11"/>
        <v>3.3321950901900319</v>
      </c>
      <c r="D79" s="4">
        <f>Input!I80</f>
        <v>8260.697550428571</v>
      </c>
      <c r="E79">
        <f t="shared" si="13"/>
        <v>5797.8750049999999</v>
      </c>
      <c r="F79">
        <f t="shared" si="20"/>
        <v>1954.531170897784</v>
      </c>
      <c r="G79">
        <f t="shared" si="16"/>
        <v>14771291.827131519</v>
      </c>
      <c r="H79">
        <f t="shared" si="14"/>
        <v>583559.12328380975</v>
      </c>
      <c r="M79" s="4">
        <f>Input!J80</f>
        <v>170.0103464285703</v>
      </c>
      <c r="N79">
        <f t="shared" si="17"/>
        <v>106.6611642857124</v>
      </c>
      <c r="O79">
        <f t="shared" si="18"/>
        <v>0.24584607328366054</v>
      </c>
      <c r="P79">
        <f t="shared" si="19"/>
        <v>11324.219950252469</v>
      </c>
      <c r="Q79">
        <f t="shared" si="15"/>
        <v>7611.2690141146531</v>
      </c>
    </row>
    <row r="80" spans="1:17" x14ac:dyDescent="0.25">
      <c r="A80">
        <f>Input!G81</f>
        <v>219</v>
      </c>
      <c r="B80">
        <f t="shared" si="12"/>
        <v>77</v>
      </c>
      <c r="C80">
        <f t="shared" si="11"/>
        <v>3.4131943824336064</v>
      </c>
      <c r="D80" s="4">
        <f>Input!I81</f>
        <v>8436.9741842857147</v>
      </c>
      <c r="E80">
        <f t="shared" si="13"/>
        <v>5974.1516388571436</v>
      </c>
      <c r="F80">
        <f t="shared" si="20"/>
        <v>1954.7182477927079</v>
      </c>
      <c r="G80">
        <f t="shared" si="16"/>
        <v>16155844.785203747</v>
      </c>
      <c r="H80">
        <f t="shared" si="14"/>
        <v>583273.33830441919</v>
      </c>
      <c r="M80" s="4">
        <f>Input!J81</f>
        <v>176.27663385714368</v>
      </c>
      <c r="N80">
        <f t="shared" si="17"/>
        <v>112.92745171428578</v>
      </c>
      <c r="O80">
        <f t="shared" si="18"/>
        <v>0.1870768949237975</v>
      </c>
      <c r="P80">
        <f t="shared" si="19"/>
        <v>12710.392114410231</v>
      </c>
      <c r="Q80">
        <f t="shared" si="15"/>
        <v>8743.9096265476455</v>
      </c>
    </row>
    <row r="81" spans="1:17" x14ac:dyDescent="0.25">
      <c r="A81">
        <f>Input!G82</f>
        <v>220</v>
      </c>
      <c r="B81">
        <f t="shared" si="12"/>
        <v>78</v>
      </c>
      <c r="C81">
        <f t="shared" si="11"/>
        <v>3.4941936746771809</v>
      </c>
      <c r="D81" s="4">
        <f>Input!I82</f>
        <v>8616.4958598571429</v>
      </c>
      <c r="E81">
        <f t="shared" si="13"/>
        <v>6153.6733144285718</v>
      </c>
      <c r="F81">
        <f t="shared" si="20"/>
        <v>1954.8596732766603</v>
      </c>
      <c r="G81">
        <f t="shared" si="16"/>
        <v>17630035.993123375</v>
      </c>
      <c r="H81">
        <f t="shared" si="14"/>
        <v>583057.33841998153</v>
      </c>
      <c r="M81" s="4">
        <f>Input!J82</f>
        <v>179.5216755714282</v>
      </c>
      <c r="N81">
        <f t="shared" si="17"/>
        <v>116.17249342857031</v>
      </c>
      <c r="O81">
        <f t="shared" si="18"/>
        <v>0.14142548395249327</v>
      </c>
      <c r="P81">
        <f t="shared" si="19"/>
        <v>13463.208728368516</v>
      </c>
      <c r="Q81">
        <f t="shared" si="15"/>
        <v>9361.3203196570284</v>
      </c>
    </row>
    <row r="82" spans="1:17" x14ac:dyDescent="0.25">
      <c r="A82">
        <f>Input!G83</f>
        <v>221</v>
      </c>
      <c r="B82">
        <f t="shared" si="12"/>
        <v>79</v>
      </c>
      <c r="C82">
        <f t="shared" si="11"/>
        <v>3.5751929669207554</v>
      </c>
      <c r="D82" s="4">
        <f>Input!I83</f>
        <v>8803.7757961428579</v>
      </c>
      <c r="E82">
        <f t="shared" si="13"/>
        <v>6340.9532507142867</v>
      </c>
      <c r="F82">
        <f t="shared" si="20"/>
        <v>1954.9658882728515</v>
      </c>
      <c r="G82">
        <f t="shared" si="16"/>
        <v>19236885.143495973</v>
      </c>
      <c r="H82">
        <f t="shared" si="14"/>
        <v>582895.14200156706</v>
      </c>
      <c r="M82" s="4">
        <f>Input!J83</f>
        <v>187.27993628571494</v>
      </c>
      <c r="N82">
        <f t="shared" si="17"/>
        <v>123.93075414285704</v>
      </c>
      <c r="O82">
        <f t="shared" si="18"/>
        <v>0.10621499619128323</v>
      </c>
      <c r="P82">
        <f t="shared" si="19"/>
        <v>15332.516494884161</v>
      </c>
      <c r="Q82">
        <f t="shared" si="15"/>
        <v>10922.795144556847</v>
      </c>
    </row>
    <row r="83" spans="1:17" x14ac:dyDescent="0.25">
      <c r="A83">
        <f>Input!G84</f>
        <v>222</v>
      </c>
      <c r="B83">
        <f t="shared" si="12"/>
        <v>80</v>
      </c>
      <c r="C83">
        <f t="shared" si="11"/>
        <v>3.6561922591643299</v>
      </c>
      <c r="D83" s="4">
        <f>Input!I84</f>
        <v>8994.0172992857151</v>
      </c>
      <c r="E83">
        <f t="shared" si="13"/>
        <v>6531.194753857144</v>
      </c>
      <c r="F83">
        <f t="shared" si="20"/>
        <v>1955.0451374288855</v>
      </c>
      <c r="G83">
        <f t="shared" si="16"/>
        <v>20941145.311936494</v>
      </c>
      <c r="H83">
        <f t="shared" si="14"/>
        <v>582774.13867249934</v>
      </c>
      <c r="M83" s="4">
        <f>Input!J84</f>
        <v>190.24150314285725</v>
      </c>
      <c r="N83">
        <f t="shared" si="17"/>
        <v>126.89232099999936</v>
      </c>
      <c r="O83">
        <f t="shared" si="18"/>
        <v>7.9249156033927542E-2</v>
      </c>
      <c r="P83">
        <f t="shared" si="19"/>
        <v>16081.555190502739</v>
      </c>
      <c r="Q83">
        <f t="shared" si="15"/>
        <v>11550.60562204103</v>
      </c>
    </row>
    <row r="84" spans="1:17" x14ac:dyDescent="0.25">
      <c r="A84">
        <f>Input!G85</f>
        <v>223</v>
      </c>
      <c r="B84">
        <f t="shared" si="12"/>
        <v>81</v>
      </c>
      <c r="C84">
        <f t="shared" si="11"/>
        <v>3.7371915514079044</v>
      </c>
      <c r="D84" s="4">
        <f>Input!I85</f>
        <v>9186.4296234285721</v>
      </c>
      <c r="E84">
        <f t="shared" si="13"/>
        <v>6723.6070780000009</v>
      </c>
      <c r="F84">
        <f t="shared" si="20"/>
        <v>1955.1038801550455</v>
      </c>
      <c r="G84">
        <f t="shared" si="16"/>
        <v>22738622.747857563</v>
      </c>
      <c r="H84">
        <f t="shared" si="14"/>
        <v>582684.45414607169</v>
      </c>
      <c r="M84" s="4">
        <f>Input!J85</f>
        <v>192.41232414285696</v>
      </c>
      <c r="N84">
        <f t="shared" si="17"/>
        <v>129.06314199999906</v>
      </c>
      <c r="O84">
        <f t="shared" si="18"/>
        <v>5.8742726159951568E-2</v>
      </c>
      <c r="P84">
        <f t="shared" si="19"/>
        <v>16642.135032004102</v>
      </c>
      <c r="Q84">
        <f t="shared" si="15"/>
        <v>12021.930606150494</v>
      </c>
    </row>
  </sheetData>
  <mergeCells count="2">
    <mergeCell ref="C1:K1"/>
    <mergeCell ref="M1:T1"/>
  </mergeCells>
  <conditionalFormatting sqref="T8">
    <cfRule type="cellIs" dxfId="13" priority="1" operator="between">
      <formula>0.05</formula>
      <formula>0.025</formula>
    </cfRule>
    <cfRule type="cellIs" dxfId="12" priority="2" operator="lessThan">
      <formula>0.025</formula>
    </cfRule>
    <cfRule type="cellIs" dxfId="11" priority="3" operator="greaterThan">
      <formula>0.05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topLeftCell="A103" zoomScale="80" zoomScaleNormal="80" workbookViewId="0">
      <selection activeCell="M117" sqref="M117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36" t="s">
        <v>18</v>
      </c>
      <c r="D1" s="36"/>
      <c r="E1" s="36"/>
      <c r="F1" s="36"/>
      <c r="G1" s="36"/>
      <c r="H1" s="36"/>
      <c r="I1" s="36"/>
      <c r="J1" s="36"/>
      <c r="L1" s="36" t="s">
        <v>19</v>
      </c>
      <c r="M1" s="36"/>
      <c r="N1" s="36"/>
      <c r="O1" s="36"/>
      <c r="P1" s="36"/>
      <c r="Q1" s="36"/>
      <c r="R1" s="36"/>
      <c r="S1" s="36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142</v>
      </c>
      <c r="B3">
        <f>A3-$A$3</f>
        <v>0</v>
      </c>
      <c r="C3" s="4">
        <f>Input!I4</f>
        <v>2462.8225454285716</v>
      </c>
      <c r="D3">
        <f>C3-$C$3</f>
        <v>0</v>
      </c>
      <c r="E3">
        <f>N3</f>
        <v>0</v>
      </c>
      <c r="F3">
        <f>(D3-E3)^2</f>
        <v>0</v>
      </c>
      <c r="G3">
        <f>(E3-$H$4)^2</f>
        <v>159165842.66556659</v>
      </c>
      <c r="H3" s="2" t="s">
        <v>11</v>
      </c>
      <c r="I3" s="23">
        <f>SUM(F3:F167)</f>
        <v>28651106.265553541</v>
      </c>
      <c r="J3">
        <f>1-(I3/I5)</f>
        <v>0.99816606772713157</v>
      </c>
      <c r="L3">
        <f>Input!J4</f>
        <v>63.349182142857899</v>
      </c>
      <c r="M3">
        <f>L3-$L$3</f>
        <v>0</v>
      </c>
      <c r="N3">
        <v>0</v>
      </c>
      <c r="O3">
        <f>(L3-N3)^2</f>
        <v>4013.1188781689862</v>
      </c>
      <c r="P3">
        <f>(N3-$Q$4)^2</f>
        <v>38003.827645664343</v>
      </c>
      <c r="Q3" s="1" t="s">
        <v>11</v>
      </c>
      <c r="R3" s="23">
        <f>SUM(O3:O167)</f>
        <v>91663.685838492573</v>
      </c>
      <c r="S3" s="5">
        <f>1-(R3/R5)</f>
        <v>0.96982892388170738</v>
      </c>
      <c r="V3">
        <f>COUNT(B3:B194)</f>
        <v>153</v>
      </c>
      <c r="X3">
        <v>41628.507949762643</v>
      </c>
      <c r="Y3">
        <v>113.83639757501567</v>
      </c>
      <c r="Z3">
        <v>59.394451101907073</v>
      </c>
      <c r="AB3" s="37"/>
      <c r="AC3" s="37"/>
      <c r="AD3" s="37"/>
      <c r="AE3" s="37"/>
      <c r="AF3" s="37"/>
      <c r="AG3" s="37"/>
      <c r="AH3" s="37"/>
      <c r="AI3" s="37"/>
    </row>
    <row r="4" spans="1:35" x14ac:dyDescent="0.25">
      <c r="A4">
        <f>Input!G5</f>
        <v>143</v>
      </c>
      <c r="B4">
        <f t="shared" ref="B4:B67" si="0">A4-$A$3</f>
        <v>1</v>
      </c>
      <c r="C4" s="4">
        <f>Input!I5</f>
        <v>2525.7315955714289</v>
      </c>
      <c r="D4">
        <f t="shared" ref="D4:D67" si="1">C4-$C$3</f>
        <v>62.909050142857268</v>
      </c>
      <c r="E4">
        <f>N4+E3</f>
        <v>28.904922622525962</v>
      </c>
      <c r="F4">
        <f t="shared" ref="F4:F67" si="2">(D4-E4)^2</f>
        <v>1156.2806884189531</v>
      </c>
      <c r="G4">
        <f t="shared" ref="G4:G67" si="3">(E4-$H$4)^2</f>
        <v>158437343.68436125</v>
      </c>
      <c r="H4">
        <f>AVERAGE(C3:C167)</f>
        <v>12616.094588483656</v>
      </c>
      <c r="I4" t="s">
        <v>5</v>
      </c>
      <c r="J4" t="s">
        <v>6</v>
      </c>
      <c r="L4">
        <f>Input!J5</f>
        <v>62.909050142857268</v>
      </c>
      <c r="M4">
        <f t="shared" ref="M4:M67" si="4">L4-$L$3</f>
        <v>-0.4401320000006308</v>
      </c>
      <c r="N4">
        <f t="shared" ref="N4:N67" si="5">2*($X$3/PI())*($Z$3/(4*((B4-$Y$3)^2)+$Z$3*$Z$3))</f>
        <v>28.904922622525962</v>
      </c>
      <c r="O4">
        <f t="shared" ref="O4:O67" si="6">(L4-N4)^2</f>
        <v>1156.2806884189531</v>
      </c>
      <c r="P4">
        <f t="shared" ref="P4:P67" si="7">(N4-$Q$4)^2</f>
        <v>27569.541197647384</v>
      </c>
      <c r="Q4">
        <f>AVERAGE(L3:L155)</f>
        <v>194.94570435294116</v>
      </c>
      <c r="R4" t="s">
        <v>5</v>
      </c>
      <c r="S4" t="s">
        <v>6</v>
      </c>
      <c r="AB4" s="37"/>
      <c r="AC4" s="37"/>
      <c r="AD4" s="37"/>
      <c r="AE4" s="37"/>
      <c r="AF4" s="37"/>
      <c r="AG4" s="37"/>
      <c r="AH4" s="37"/>
      <c r="AI4" s="37"/>
    </row>
    <row r="5" spans="1:35" x14ac:dyDescent="0.25">
      <c r="A5">
        <f>Input!G6</f>
        <v>144</v>
      </c>
      <c r="B5">
        <f t="shared" si="0"/>
        <v>2</v>
      </c>
      <c r="C5" s="4">
        <f>Input!I6</f>
        <v>2588.3049517142854</v>
      </c>
      <c r="D5">
        <f t="shared" si="1"/>
        <v>125.48240628571375</v>
      </c>
      <c r="E5">
        <f t="shared" ref="E5:E68" si="8">N5+E4</f>
        <v>58.294870400997418</v>
      </c>
      <c r="F5">
        <f t="shared" si="2"/>
        <v>4514.1649782600462</v>
      </c>
      <c r="G5">
        <f t="shared" si="3"/>
        <v>157698333.7594769</v>
      </c>
      <c r="I5">
        <f>SUM(G3:G167)</f>
        <v>15622772274.322592</v>
      </c>
      <c r="J5" s="5">
        <f>1-((1-J3)*(V3-1)/(V3-1-1))</f>
        <v>0.99815392248029133</v>
      </c>
      <c r="L5">
        <f>Input!J6</f>
        <v>62.573356142856483</v>
      </c>
      <c r="M5">
        <f t="shared" si="4"/>
        <v>-0.77582600000141611</v>
      </c>
      <c r="N5">
        <f t="shared" si="5"/>
        <v>29.389947778471456</v>
      </c>
      <c r="O5">
        <f t="shared" si="6"/>
        <v>1101.1385906775383</v>
      </c>
      <c r="P5">
        <f t="shared" si="7"/>
        <v>27408.708534945072</v>
      </c>
      <c r="R5">
        <f>SUM(P3:P155)</f>
        <v>3038131.1385481912</v>
      </c>
      <c r="S5" s="5">
        <f>1-((1-S3)*(V3-1)/(V3-1-1))</f>
        <v>0.96962911543059283</v>
      </c>
      <c r="V5" s="17"/>
      <c r="W5" s="18"/>
      <c r="AB5" s="37"/>
      <c r="AC5" s="37"/>
      <c r="AD5" s="37"/>
      <c r="AE5" s="37"/>
      <c r="AF5" s="37"/>
      <c r="AG5" s="37"/>
      <c r="AH5" s="37"/>
      <c r="AI5" s="37"/>
    </row>
    <row r="6" spans="1:35" x14ac:dyDescent="0.25">
      <c r="A6">
        <f>Input!G7</f>
        <v>145</v>
      </c>
      <c r="B6">
        <f t="shared" si="0"/>
        <v>3</v>
      </c>
      <c r="C6" s="4">
        <f>Input!I7</f>
        <v>2648.7820855714285</v>
      </c>
      <c r="D6">
        <f t="shared" si="1"/>
        <v>185.95954014285689</v>
      </c>
      <c r="E6">
        <f t="shared" si="8"/>
        <v>88.18185809866911</v>
      </c>
      <c r="F6">
        <f t="shared" si="2"/>
        <v>9560.4751059342816</v>
      </c>
      <c r="G6">
        <f t="shared" si="3"/>
        <v>156948597.38014224</v>
      </c>
      <c r="L6">
        <f>Input!J7</f>
        <v>60.477133857143144</v>
      </c>
      <c r="M6">
        <f t="shared" si="4"/>
        <v>-2.8720482857147545</v>
      </c>
      <c r="N6">
        <f t="shared" si="5"/>
        <v>29.886987697671696</v>
      </c>
      <c r="O6">
        <f t="shared" si="6"/>
        <v>935.75704205782586</v>
      </c>
      <c r="P6">
        <f t="shared" si="7"/>
        <v>27244.379943884534</v>
      </c>
      <c r="V6" s="19" t="s">
        <v>17</v>
      </c>
      <c r="W6" s="20">
        <f>SQRT((S5-J5)^2)</f>
        <v>2.8524807049698508E-2</v>
      </c>
      <c r="AB6" s="37"/>
      <c r="AC6" s="37"/>
      <c r="AD6" s="37"/>
      <c r="AE6" s="37"/>
      <c r="AF6" s="37"/>
      <c r="AG6" s="37"/>
      <c r="AH6" s="37"/>
      <c r="AI6" s="37"/>
    </row>
    <row r="7" spans="1:35" x14ac:dyDescent="0.25">
      <c r="A7">
        <f>Input!G8</f>
        <v>146</v>
      </c>
      <c r="B7">
        <f t="shared" si="0"/>
        <v>4</v>
      </c>
      <c r="C7" s="4">
        <f>Input!I8</f>
        <v>2709.8634684285717</v>
      </c>
      <c r="D7">
        <f t="shared" si="1"/>
        <v>247.04092300000002</v>
      </c>
      <c r="E7">
        <f t="shared" si="8"/>
        <v>118.5782900863224</v>
      </c>
      <c r="F7">
        <f t="shared" si="2"/>
        <v>16502.648055114289</v>
      </c>
      <c r="G7">
        <f t="shared" si="3"/>
        <v>156187913.62870699</v>
      </c>
      <c r="L7">
        <f>Input!J8</f>
        <v>61.081382857143126</v>
      </c>
      <c r="M7">
        <f t="shared" si="4"/>
        <v>-2.2677992857147729</v>
      </c>
      <c r="N7">
        <f t="shared" si="5"/>
        <v>30.39643198765328</v>
      </c>
      <c r="O7">
        <f t="shared" si="6"/>
        <v>941.56620986300561</v>
      </c>
      <c r="P7">
        <f t="shared" si="7"/>
        <v>27076.463035945697</v>
      </c>
      <c r="V7" s="21"/>
      <c r="W7" s="22"/>
      <c r="AB7" s="37"/>
      <c r="AC7" s="37"/>
      <c r="AD7" s="37"/>
      <c r="AE7" s="37"/>
      <c r="AF7" s="37"/>
      <c r="AG7" s="37"/>
      <c r="AH7" s="37"/>
      <c r="AI7" s="37"/>
    </row>
    <row r="8" spans="1:35" x14ac:dyDescent="0.25">
      <c r="A8">
        <f>Input!G9</f>
        <v>147</v>
      </c>
      <c r="B8">
        <f t="shared" si="0"/>
        <v>5</v>
      </c>
      <c r="C8" s="4">
        <f>Input!I9</f>
        <v>2771.8922544285711</v>
      </c>
      <c r="D8">
        <f t="shared" si="1"/>
        <v>309.06970899999942</v>
      </c>
      <c r="E8">
        <f t="shared" si="8"/>
        <v>149.4969757901068</v>
      </c>
      <c r="F8">
        <f t="shared" si="2"/>
        <v>25463.457184075567</v>
      </c>
      <c r="G8">
        <f t="shared" si="3"/>
        <v>155416056.03681651</v>
      </c>
      <c r="L8">
        <f>Input!J9</f>
        <v>62.0287859999994</v>
      </c>
      <c r="M8">
        <f t="shared" si="4"/>
        <v>-1.3203961428584989</v>
      </c>
      <c r="N8">
        <f t="shared" si="5"/>
        <v>30.918685703784412</v>
      </c>
      <c r="O8">
        <f t="shared" si="6"/>
        <v>967.83834044055584</v>
      </c>
      <c r="P8">
        <f t="shared" si="7"/>
        <v>26904.862846930821</v>
      </c>
      <c r="AB8" s="37"/>
      <c r="AC8" s="37"/>
      <c r="AD8" s="37"/>
      <c r="AE8" s="37"/>
      <c r="AF8" s="37"/>
      <c r="AG8" s="37"/>
      <c r="AH8" s="37"/>
      <c r="AI8" s="37"/>
    </row>
    <row r="9" spans="1:35" x14ac:dyDescent="0.25">
      <c r="A9">
        <f>Input!G10</f>
        <v>148</v>
      </c>
      <c r="B9">
        <f t="shared" si="0"/>
        <v>6</v>
      </c>
      <c r="C9" s="4">
        <f>Input!I10</f>
        <v>2833.8389817142856</v>
      </c>
      <c r="D9">
        <f t="shared" si="1"/>
        <v>371.01643628571401</v>
      </c>
      <c r="E9">
        <f t="shared" si="8"/>
        <v>180.9511458542535</v>
      </c>
      <c r="F9">
        <f t="shared" si="2"/>
        <v>36124.814626795436</v>
      </c>
      <c r="G9">
        <f t="shared" si="3"/>
        <v>154632792.43876904</v>
      </c>
      <c r="L9">
        <f>Input!J10</f>
        <v>61.946727285714587</v>
      </c>
      <c r="M9">
        <f t="shared" si="4"/>
        <v>-1.4024548571433115</v>
      </c>
      <c r="N9">
        <f t="shared" si="5"/>
        <v>31.454170064146687</v>
      </c>
      <c r="O9">
        <f t="shared" si="6"/>
        <v>929.79604591059262</v>
      </c>
      <c r="P9">
        <f t="shared" si="7"/>
        <v>26729.481784104057</v>
      </c>
      <c r="AB9" s="37"/>
      <c r="AC9" s="37"/>
      <c r="AD9" s="37"/>
      <c r="AE9" s="37"/>
      <c r="AF9" s="37"/>
      <c r="AG9" s="37"/>
      <c r="AH9" s="37"/>
      <c r="AI9" s="37"/>
    </row>
    <row r="10" spans="1:35" x14ac:dyDescent="0.25">
      <c r="A10">
        <f>Input!G11</f>
        <v>149</v>
      </c>
      <c r="B10">
        <f t="shared" si="0"/>
        <v>7</v>
      </c>
      <c r="C10" s="4">
        <f>Input!I11</f>
        <v>2896.4048779999998</v>
      </c>
      <c r="D10">
        <f t="shared" si="1"/>
        <v>433.5823325714282</v>
      </c>
      <c r="E10">
        <f t="shared" si="8"/>
        <v>212.95446905585521</v>
      </c>
      <c r="F10">
        <f t="shared" si="2"/>
        <v>48676.654159446298</v>
      </c>
      <c r="G10">
        <f t="shared" si="3"/>
        <v>153837884.82215947</v>
      </c>
      <c r="L10">
        <f>Input!J11</f>
        <v>62.565896285714189</v>
      </c>
      <c r="M10">
        <f t="shared" si="4"/>
        <v>-0.78328585714371002</v>
      </c>
      <c r="N10">
        <f t="shared" si="5"/>
        <v>32.003323201601717</v>
      </c>
      <c r="O10">
        <f t="shared" si="6"/>
        <v>934.07087352171618</v>
      </c>
      <c r="P10">
        <f t="shared" si="7"/>
        <v>26550.21957526838</v>
      </c>
      <c r="AB10" s="37"/>
      <c r="AC10" s="37"/>
      <c r="AD10" s="37"/>
      <c r="AE10" s="37"/>
      <c r="AF10" s="37"/>
      <c r="AG10" s="37"/>
      <c r="AH10" s="37"/>
      <c r="AI10" s="37"/>
    </row>
    <row r="11" spans="1:35" x14ac:dyDescent="0.25">
      <c r="A11">
        <f>Input!G12</f>
        <v>150</v>
      </c>
      <c r="B11">
        <f t="shared" si="0"/>
        <v>8</v>
      </c>
      <c r="C11" s="4">
        <f>Input!I12</f>
        <v>2959.9032575714286</v>
      </c>
      <c r="D11">
        <f t="shared" si="1"/>
        <v>497.08071214285701</v>
      </c>
      <c r="E11">
        <f t="shared" si="8"/>
        <v>245.52107001100561</v>
      </c>
      <c r="F11">
        <f t="shared" si="2"/>
        <v>63282.253549505149</v>
      </c>
      <c r="G11">
        <f t="shared" si="3"/>
        <v>153031089.17593682</v>
      </c>
      <c r="L11">
        <f>Input!J12</f>
        <v>63.498379571428814</v>
      </c>
      <c r="M11">
        <f t="shared" si="4"/>
        <v>0.14919742857091478</v>
      </c>
      <c r="N11">
        <f t="shared" si="5"/>
        <v>32.566600955150385</v>
      </c>
      <c r="O11">
        <f t="shared" si="6"/>
        <v>956.77492836645945</v>
      </c>
      <c r="P11">
        <f t="shared" si="7"/>
        <v>26366.973220270425</v>
      </c>
      <c r="AB11" s="37"/>
      <c r="AC11" s="37"/>
      <c r="AD11" s="37"/>
      <c r="AE11" s="37"/>
      <c r="AF11" s="37"/>
      <c r="AG11" s="37"/>
      <c r="AH11" s="37"/>
      <c r="AI11" s="37"/>
    </row>
    <row r="12" spans="1:35" x14ac:dyDescent="0.25">
      <c r="A12">
        <f>Input!G13</f>
        <v>151</v>
      </c>
      <c r="B12">
        <f t="shared" si="0"/>
        <v>9</v>
      </c>
      <c r="C12" s="4">
        <f>Input!I13</f>
        <v>3023.9238277142858</v>
      </c>
      <c r="D12">
        <f t="shared" si="1"/>
        <v>561.10128228571421</v>
      </c>
      <c r="E12">
        <f t="shared" si="8"/>
        <v>278.66554771381038</v>
      </c>
      <c r="F12">
        <f t="shared" si="2"/>
        <v>79769.944163170905</v>
      </c>
      <c r="G12">
        <f t="shared" si="3"/>
        <v>152212155.33603117</v>
      </c>
      <c r="L12">
        <f>Input!J13</f>
        <v>64.020570142857196</v>
      </c>
      <c r="M12">
        <f t="shared" si="4"/>
        <v>0.67138799999929688</v>
      </c>
      <c r="N12">
        <f t="shared" si="5"/>
        <v>33.144477702804792</v>
      </c>
      <c r="O12">
        <f t="shared" si="6"/>
        <v>953.33308436666118</v>
      </c>
      <c r="P12">
        <f t="shared" si="7"/>
        <v>26179.636945488797</v>
      </c>
      <c r="T12" t="s">
        <v>25</v>
      </c>
      <c r="U12" t="s">
        <v>26</v>
      </c>
      <c r="V12" t="s">
        <v>27</v>
      </c>
      <c r="AB12" s="37"/>
      <c r="AC12" s="37"/>
      <c r="AD12" s="37"/>
      <c r="AE12" s="37"/>
      <c r="AF12" s="37"/>
      <c r="AG12" s="37"/>
      <c r="AH12" s="37"/>
      <c r="AI12" s="37"/>
    </row>
    <row r="13" spans="1:35" x14ac:dyDescent="0.25">
      <c r="A13">
        <f>Input!G14</f>
        <v>152</v>
      </c>
      <c r="B13">
        <f t="shared" si="0"/>
        <v>10</v>
      </c>
      <c r="C13" s="4">
        <f>Input!I14</f>
        <v>3087.6161637142859</v>
      </c>
      <c r="D13">
        <f t="shared" si="1"/>
        <v>624.79361828571427</v>
      </c>
      <c r="E13">
        <f t="shared" si="8"/>
        <v>312.40299495213259</v>
      </c>
      <c r="F13">
        <f t="shared" si="2"/>
        <v>97587.901546743713</v>
      </c>
      <c r="G13">
        <f t="shared" si="3"/>
        <v>151380826.8287383</v>
      </c>
      <c r="L13">
        <f>Input!J14</f>
        <v>63.692336000000068</v>
      </c>
      <c r="M13">
        <f t="shared" si="4"/>
        <v>0.34315385714216973</v>
      </c>
      <c r="N13">
        <f t="shared" si="5"/>
        <v>33.737447238322218</v>
      </c>
      <c r="O13">
        <f t="shared" si="6"/>
        <v>897.295360724494</v>
      </c>
      <c r="P13">
        <f t="shared" si="7"/>
        <v>25988.102161933093</v>
      </c>
      <c r="S13" t="s">
        <v>23</v>
      </c>
      <c r="T13">
        <f>_Ac*0.8413</f>
        <v>1790.1517538264168</v>
      </c>
      <c r="AB13" s="37"/>
      <c r="AC13" s="37"/>
      <c r="AD13" s="37"/>
      <c r="AE13" s="37"/>
      <c r="AF13" s="37"/>
      <c r="AG13" s="37"/>
      <c r="AH13" s="37"/>
      <c r="AI13" s="37"/>
    </row>
    <row r="14" spans="1:35" x14ac:dyDescent="0.25">
      <c r="A14">
        <f>Input!G15</f>
        <v>153</v>
      </c>
      <c r="B14">
        <f t="shared" si="0"/>
        <v>11</v>
      </c>
      <c r="C14" s="4">
        <f>Input!I15</f>
        <v>3151.1816821428574</v>
      </c>
      <c r="D14">
        <f t="shared" si="1"/>
        <v>688.3591367142858</v>
      </c>
      <c r="E14">
        <f t="shared" si="8"/>
        <v>346.74901864641879</v>
      </c>
      <c r="F14">
        <f t="shared" si="2"/>
        <v>116697.47276634203</v>
      </c>
      <c r="G14">
        <f t="shared" si="3"/>
        <v>150536840.71208465</v>
      </c>
      <c r="L14">
        <f>Input!J15</f>
        <v>63.565518428571522</v>
      </c>
      <c r="M14">
        <f t="shared" si="4"/>
        <v>0.21633628571362351</v>
      </c>
      <c r="N14">
        <f t="shared" si="5"/>
        <v>34.346023694286181</v>
      </c>
      <c r="O14">
        <f t="shared" si="6"/>
        <v>853.77887252692881</v>
      </c>
      <c r="P14">
        <f t="shared" si="7"/>
        <v>25792.25742766196</v>
      </c>
      <c r="S14" t="s">
        <v>24</v>
      </c>
      <c r="T14">
        <f>_Ac*0.9772</f>
        <v>2079.3252036600193</v>
      </c>
      <c r="AB14" s="37"/>
      <c r="AC14" s="37"/>
      <c r="AD14" s="37"/>
      <c r="AE14" s="37"/>
      <c r="AF14" s="37"/>
      <c r="AG14" s="37"/>
      <c r="AH14" s="37"/>
      <c r="AI14" s="37"/>
    </row>
    <row r="15" spans="1:35" x14ac:dyDescent="0.25">
      <c r="A15">
        <f>Input!G16</f>
        <v>154</v>
      </c>
      <c r="B15">
        <f t="shared" si="0"/>
        <v>12</v>
      </c>
      <c r="C15" s="4">
        <f>Input!I16</f>
        <v>3215.5379461428574</v>
      </c>
      <c r="D15">
        <f t="shared" si="1"/>
        <v>752.71540071428581</v>
      </c>
      <c r="E15">
        <f t="shared" si="8"/>
        <v>381.71976116058238</v>
      </c>
      <c r="F15">
        <f t="shared" si="2"/>
        <v>137637.76456786142</v>
      </c>
      <c r="G15">
        <f t="shared" si="3"/>
        <v>149679927.41543651</v>
      </c>
      <c r="L15">
        <f>Input!J16</f>
        <v>64.35626400000001</v>
      </c>
      <c r="M15">
        <f t="shared" si="4"/>
        <v>1.0070818571421114</v>
      </c>
      <c r="N15">
        <f t="shared" si="5"/>
        <v>34.970742514163597</v>
      </c>
      <c r="O15">
        <f t="shared" si="6"/>
        <v>863.50887299455349</v>
      </c>
      <c r="P15">
        <f t="shared" si="7"/>
        <v>25591.988415318341</v>
      </c>
      <c r="AB15" s="37"/>
      <c r="AC15" s="37"/>
      <c r="AD15" s="37"/>
      <c r="AE15" s="37"/>
      <c r="AF15" s="37"/>
      <c r="AG15" s="37"/>
      <c r="AH15" s="37"/>
      <c r="AI15" s="37"/>
    </row>
    <row r="16" spans="1:35" x14ac:dyDescent="0.25">
      <c r="A16">
        <f>Input!G17</f>
        <v>155</v>
      </c>
      <c r="B16">
        <f t="shared" si="0"/>
        <v>13</v>
      </c>
      <c r="C16" s="4">
        <f>Input!I17</f>
        <v>3280.7073357142863</v>
      </c>
      <c r="D16">
        <f t="shared" si="1"/>
        <v>817.88479028571464</v>
      </c>
      <c r="E16">
        <f t="shared" si="8"/>
        <v>417.33192263669957</v>
      </c>
      <c r="F16">
        <f t="shared" si="2"/>
        <v>160442.59978184939</v>
      </c>
      <c r="G16">
        <f t="shared" si="3"/>
        <v>148809810.57766154</v>
      </c>
      <c r="L16">
        <f>Input!J17</f>
        <v>65.169389571428837</v>
      </c>
      <c r="M16">
        <f t="shared" si="4"/>
        <v>1.8202074285709386</v>
      </c>
      <c r="N16">
        <f t="shared" si="5"/>
        <v>35.612161476117166</v>
      </c>
      <c r="O16">
        <f t="shared" si="6"/>
        <v>873.62973267828158</v>
      </c>
      <c r="P16">
        <f t="shared" si="7"/>
        <v>25387.17788568071</v>
      </c>
      <c r="AB16" s="37"/>
      <c r="AC16" s="37"/>
      <c r="AD16" s="37"/>
      <c r="AE16" s="37"/>
      <c r="AF16" s="37"/>
      <c r="AG16" s="37"/>
      <c r="AH16" s="37"/>
      <c r="AI16" s="37"/>
    </row>
    <row r="17" spans="1:35" x14ac:dyDescent="0.25">
      <c r="A17">
        <f>Input!G18</f>
        <v>156</v>
      </c>
      <c r="B17">
        <f t="shared" si="0"/>
        <v>14</v>
      </c>
      <c r="C17" s="4">
        <f>Input!I18</f>
        <v>3346.1527402857141</v>
      </c>
      <c r="D17">
        <f t="shared" si="1"/>
        <v>883.33019485714249</v>
      </c>
      <c r="E17">
        <f t="shared" si="8"/>
        <v>453.60278440821088</v>
      </c>
      <c r="F17">
        <f t="shared" si="2"/>
        <v>184665.64729114453</v>
      </c>
      <c r="G17">
        <f t="shared" si="3"/>
        <v>147926206.88420239</v>
      </c>
      <c r="L17">
        <f>Input!J18</f>
        <v>65.445404571427844</v>
      </c>
      <c r="M17">
        <f t="shared" si="4"/>
        <v>2.0962224285699449</v>
      </c>
      <c r="N17">
        <f t="shared" si="5"/>
        <v>36.270861771511306</v>
      </c>
      <c r="O17">
        <f t="shared" si="6"/>
        <v>851.15394758416187</v>
      </c>
      <c r="P17">
        <f t="shared" si="7"/>
        <v>25177.705668241546</v>
      </c>
      <c r="AB17" s="37"/>
      <c r="AC17" s="37"/>
      <c r="AD17" s="37"/>
      <c r="AE17" s="37"/>
      <c r="AF17" s="37"/>
      <c r="AG17" s="37"/>
      <c r="AH17" s="37"/>
      <c r="AI17" s="37"/>
    </row>
    <row r="18" spans="1:35" x14ac:dyDescent="0.25">
      <c r="A18">
        <f>Input!G19</f>
        <v>157</v>
      </c>
      <c r="B18">
        <f t="shared" si="0"/>
        <v>15</v>
      </c>
      <c r="C18" s="4">
        <f>Input!I19</f>
        <v>3411.434027714286</v>
      </c>
      <c r="D18">
        <f t="shared" si="1"/>
        <v>948.61148228571437</v>
      </c>
      <c r="E18">
        <f t="shared" si="8"/>
        <v>490.55023354942659</v>
      </c>
      <c r="F18">
        <f t="shared" si="2"/>
        <v>209820.10759384729</v>
      </c>
      <c r="G18">
        <f t="shared" si="3"/>
        <v>147028825.9034774</v>
      </c>
      <c r="L18">
        <f>Input!J19</f>
        <v>65.281287428571886</v>
      </c>
      <c r="M18">
        <f t="shared" si="4"/>
        <v>1.9321052857139875</v>
      </c>
      <c r="N18">
        <f t="shared" si="5"/>
        <v>36.947449141215685</v>
      </c>
      <c r="O18">
        <f t="shared" si="6"/>
        <v>802.80639209405217</v>
      </c>
      <c r="P18">
        <f t="shared" si="7"/>
        <v>24963.448649949536</v>
      </c>
      <c r="AB18" s="37"/>
      <c r="AC18" s="37"/>
      <c r="AD18" s="37"/>
      <c r="AE18" s="37"/>
      <c r="AF18" s="37"/>
      <c r="AG18" s="37"/>
      <c r="AH18" s="37"/>
      <c r="AI18" s="37"/>
    </row>
    <row r="19" spans="1:35" ht="14.45" x14ac:dyDescent="0.3">
      <c r="A19">
        <f>Input!G20</f>
        <v>158</v>
      </c>
      <c r="B19">
        <f t="shared" si="0"/>
        <v>16</v>
      </c>
      <c r="C19" s="4">
        <f>Input!I20</f>
        <v>3476.2826429999996</v>
      </c>
      <c r="D19">
        <f t="shared" si="1"/>
        <v>1013.4600975714279</v>
      </c>
      <c r="E19">
        <f t="shared" si="8"/>
        <v>528.19278862241163</v>
      </c>
      <c r="F19">
        <f t="shared" si="2"/>
        <v>235484.36113462003</v>
      </c>
      <c r="G19">
        <f t="shared" si="3"/>
        <v>146117369.92308873</v>
      </c>
      <c r="L19">
        <f>Input!J20</f>
        <v>64.848615285713549</v>
      </c>
      <c r="M19">
        <f t="shared" si="4"/>
        <v>1.4994331428556507</v>
      </c>
      <c r="N19">
        <f t="shared" si="5"/>
        <v>37.642555072985019</v>
      </c>
      <c r="O19">
        <f t="shared" si="6"/>
        <v>740.16971229861042</v>
      </c>
      <c r="P19">
        <f t="shared" si="7"/>
        <v>24744.280773392162</v>
      </c>
    </row>
    <row r="20" spans="1:35" ht="14.45" x14ac:dyDescent="0.3">
      <c r="A20">
        <f>Input!G21</f>
        <v>159</v>
      </c>
      <c r="B20">
        <f t="shared" si="0"/>
        <v>17</v>
      </c>
      <c r="C20" s="4">
        <f>Input!I21</f>
        <v>3540.7881044285714</v>
      </c>
      <c r="D20">
        <f t="shared" si="1"/>
        <v>1077.9655589999998</v>
      </c>
      <c r="E20">
        <f t="shared" si="8"/>
        <v>566.54962668578753</v>
      </c>
      <c r="F20">
        <f t="shared" si="2"/>
        <v>261546.2558248149</v>
      </c>
      <c r="G20">
        <f t="shared" si="3"/>
        <v>145191533.7863884</v>
      </c>
      <c r="L20">
        <f>Input!J21</f>
        <v>64.505461428571834</v>
      </c>
      <c r="M20">
        <f t="shared" si="4"/>
        <v>1.1562792857139357</v>
      </c>
      <c r="N20">
        <f t="shared" si="5"/>
        <v>38.356838063375875</v>
      </c>
      <c r="O20">
        <f t="shared" si="6"/>
        <v>683.75050389487205</v>
      </c>
      <c r="P20">
        <f t="shared" si="7"/>
        <v>24520.073045851357</v>
      </c>
    </row>
    <row r="21" spans="1:35" ht="14.45" x14ac:dyDescent="0.3">
      <c r="A21">
        <f>Input!G22</f>
        <v>160</v>
      </c>
      <c r="B21">
        <f t="shared" si="0"/>
        <v>18</v>
      </c>
      <c r="C21" s="4">
        <f>Input!I22</f>
        <v>3603.7941327142858</v>
      </c>
      <c r="D21">
        <f t="shared" si="1"/>
        <v>1140.9715872857141</v>
      </c>
      <c r="E21">
        <f t="shared" si="8"/>
        <v>605.64061163363874</v>
      </c>
      <c r="F21">
        <f t="shared" si="2"/>
        <v>286579.2534926029</v>
      </c>
      <c r="G21">
        <f t="shared" si="3"/>
        <v>144251004.73003241</v>
      </c>
      <c r="L21">
        <f>Input!J22</f>
        <v>63.006028285714365</v>
      </c>
      <c r="M21">
        <f t="shared" si="4"/>
        <v>-0.34315385714353397</v>
      </c>
      <c r="N21">
        <f t="shared" si="5"/>
        <v>39.09098494785124</v>
      </c>
      <c r="O21">
        <f t="shared" si="6"/>
        <v>571.92929785187141</v>
      </c>
      <c r="P21">
        <f t="shared" si="7"/>
        <v>24290.693560839314</v>
      </c>
      <c r="T21">
        <f>29554*0.8413</f>
        <v>24863.780200000001</v>
      </c>
      <c r="U21">
        <v>133</v>
      </c>
    </row>
    <row r="22" spans="1:35" ht="14.45" x14ac:dyDescent="0.3">
      <c r="A22">
        <f>Input!G23</f>
        <v>161</v>
      </c>
      <c r="B22">
        <f t="shared" si="0"/>
        <v>19</v>
      </c>
      <c r="C22" s="4">
        <f>Input!I23</f>
        <v>3666.7554019999998</v>
      </c>
      <c r="D22">
        <f t="shared" si="1"/>
        <v>1203.9328565714281</v>
      </c>
      <c r="E22">
        <f t="shared" si="8"/>
        <v>645.48632393656055</v>
      </c>
      <c r="F22">
        <f t="shared" si="2"/>
        <v>311862.52981190622</v>
      </c>
      <c r="G22">
        <f t="shared" si="3"/>
        <v>143295462.22324324</v>
      </c>
      <c r="L22">
        <f>Input!J23</f>
        <v>62.961269285714025</v>
      </c>
      <c r="M22">
        <f t="shared" si="4"/>
        <v>-0.38791285714387413</v>
      </c>
      <c r="N22">
        <f t="shared" si="5"/>
        <v>39.845712302921804</v>
      </c>
      <c r="O22">
        <f t="shared" si="6"/>
        <v>534.32897462471419</v>
      </c>
      <c r="P22">
        <f t="shared" si="7"/>
        <v>24056.007533916065</v>
      </c>
    </row>
    <row r="23" spans="1:35" ht="14.45" x14ac:dyDescent="0.3">
      <c r="A23">
        <f>Input!G24</f>
        <v>162</v>
      </c>
      <c r="B23">
        <f t="shared" si="0"/>
        <v>20</v>
      </c>
      <c r="C23" s="4">
        <f>Input!I24</f>
        <v>3728.9110055714291</v>
      </c>
      <c r="D23">
        <f t="shared" si="1"/>
        <v>1266.0884601428575</v>
      </c>
      <c r="E23">
        <f t="shared" si="8"/>
        <v>686.10809186093877</v>
      </c>
      <c r="F23">
        <f t="shared" si="2"/>
        <v>336377.22759243002</v>
      </c>
      <c r="G23">
        <f t="shared" si="3"/>
        <v>142324577.80960038</v>
      </c>
      <c r="L23">
        <f>Input!J24</f>
        <v>62.15560357142931</v>
      </c>
      <c r="M23">
        <f t="shared" si="4"/>
        <v>-1.1935785714285885</v>
      </c>
      <c r="N23">
        <f t="shared" si="5"/>
        <v>40.621767924378211</v>
      </c>
      <c r="O23">
        <f t="shared" si="6"/>
        <v>463.70607767420859</v>
      </c>
      <c r="P23">
        <f t="shared" si="7"/>
        <v>23815.877354807137</v>
      </c>
    </row>
    <row r="24" spans="1:35" ht="14.45" x14ac:dyDescent="0.3">
      <c r="A24">
        <f>Input!G25</f>
        <v>163</v>
      </c>
      <c r="B24">
        <f t="shared" si="0"/>
        <v>21</v>
      </c>
      <c r="C24" s="4">
        <f>Input!I25</f>
        <v>3790.895032285714</v>
      </c>
      <c r="D24">
        <f t="shared" si="1"/>
        <v>1328.0724868571424</v>
      </c>
      <c r="E24">
        <f t="shared" si="8"/>
        <v>727.52802424682011</v>
      </c>
      <c r="F24">
        <f t="shared" si="2"/>
        <v>360653.65157192078</v>
      </c>
      <c r="G24">
        <f t="shared" si="3"/>
        <v>141338014.95229006</v>
      </c>
      <c r="L24">
        <f>Input!J25</f>
        <v>61.984026714284937</v>
      </c>
      <c r="M24">
        <f t="shared" si="4"/>
        <v>-1.3651554285729617</v>
      </c>
      <c r="N24">
        <f t="shared" si="5"/>
        <v>41.419932385881317</v>
      </c>
      <c r="O24">
        <f t="shared" si="6"/>
        <v>422.88197554748194</v>
      </c>
      <c r="P24">
        <f t="shared" si="7"/>
        <v>23570.162658081663</v>
      </c>
    </row>
    <row r="25" spans="1:35" ht="14.45" x14ac:dyDescent="0.3">
      <c r="A25">
        <f>Input!G26</f>
        <v>164</v>
      </c>
      <c r="B25">
        <f t="shared" si="0"/>
        <v>22</v>
      </c>
      <c r="C25" s="4">
        <f>Input!I26</f>
        <v>3851.8421375714283</v>
      </c>
      <c r="D25">
        <f t="shared" si="1"/>
        <v>1389.0195921428567</v>
      </c>
      <c r="E25">
        <f t="shared" si="8"/>
        <v>769.76904492921699</v>
      </c>
      <c r="F25">
        <f t="shared" si="2"/>
        <v>383471.24022439221</v>
      </c>
      <c r="G25">
        <f t="shared" si="3"/>
        <v>140335428.88387039</v>
      </c>
      <c r="L25">
        <f>Input!J26</f>
        <v>60.947105285714315</v>
      </c>
      <c r="M25">
        <f t="shared" si="4"/>
        <v>-2.4020768571435838</v>
      </c>
      <c r="N25">
        <f t="shared" si="5"/>
        <v>42.241020682396851</v>
      </c>
      <c r="O25">
        <f t="shared" si="6"/>
        <v>349.91760118647068</v>
      </c>
      <c r="P25">
        <f t="shared" si="7"/>
        <v>23318.720414921001</v>
      </c>
    </row>
    <row r="26" spans="1:35" ht="14.45" x14ac:dyDescent="0.3">
      <c r="A26">
        <f>Input!G27</f>
        <v>165</v>
      </c>
      <c r="B26">
        <f t="shared" si="0"/>
        <v>23</v>
      </c>
      <c r="C26" s="4">
        <f>Input!I27</f>
        <v>3911.8492997142857</v>
      </c>
      <c r="D26">
        <f t="shared" si="1"/>
        <v>1449.0267542857141</v>
      </c>
      <c r="E26">
        <f t="shared" si="8"/>
        <v>812.85492889240265</v>
      </c>
      <c r="F26">
        <f t="shared" si="2"/>
        <v>404714.59142425796</v>
      </c>
      <c r="G26">
        <f t="shared" si="3"/>
        <v>139316466.46174785</v>
      </c>
      <c r="L26">
        <f>Input!J27</f>
        <v>60.007162142857396</v>
      </c>
      <c r="M26">
        <f t="shared" si="4"/>
        <v>-3.3420200000005025</v>
      </c>
      <c r="N26">
        <f t="shared" si="5"/>
        <v>43.085883963185708</v>
      </c>
      <c r="O26">
        <f t="shared" si="6"/>
        <v>286.32965523383319</v>
      </c>
      <c r="P26">
        <f t="shared" si="7"/>
        <v>23061.405048808781</v>
      </c>
    </row>
    <row r="27" spans="1:35" ht="14.45" x14ac:dyDescent="0.3">
      <c r="A27">
        <f>Input!G28</f>
        <v>166</v>
      </c>
      <c r="B27">
        <f t="shared" si="0"/>
        <v>24</v>
      </c>
      <c r="C27" s="4">
        <f>Input!I28</f>
        <v>3972.5427695714288</v>
      </c>
      <c r="D27">
        <f t="shared" si="1"/>
        <v>1509.7202241428572</v>
      </c>
      <c r="E27">
        <f t="shared" si="8"/>
        <v>856.81034025169413</v>
      </c>
      <c r="F27">
        <f t="shared" si="2"/>
        <v>426291.31648277206</v>
      </c>
      <c r="G27">
        <f t="shared" si="3"/>
        <v>138280766.03071636</v>
      </c>
      <c r="L27">
        <f>Input!J28</f>
        <v>60.6934698571431</v>
      </c>
      <c r="M27">
        <f t="shared" si="4"/>
        <v>-2.6557122857147988</v>
      </c>
      <c r="N27">
        <f t="shared" si="5"/>
        <v>43.955411359291503</v>
      </c>
      <c r="O27">
        <f t="shared" si="6"/>
        <v>280.16260227750206</v>
      </c>
      <c r="P27">
        <f t="shared" si="7"/>
        <v>22798.068578308168</v>
      </c>
    </row>
    <row r="28" spans="1:35" ht="14.45" x14ac:dyDescent="0.3">
      <c r="A28">
        <f>Input!G29</f>
        <v>167</v>
      </c>
      <c r="B28">
        <f t="shared" si="0"/>
        <v>25</v>
      </c>
      <c r="C28" s="4">
        <f>Input!I29</f>
        <v>4033.579393285715</v>
      </c>
      <c r="D28">
        <f t="shared" si="1"/>
        <v>1570.7568478571434</v>
      </c>
      <c r="E28">
        <f t="shared" si="8"/>
        <v>901.66087216239418</v>
      </c>
      <c r="F28">
        <f t="shared" si="2"/>
        <v>447689.4246909084</v>
      </c>
      <c r="G28">
        <f t="shared" si="3"/>
        <v>137227957.29408437</v>
      </c>
      <c r="L28">
        <f>Input!J29</f>
        <v>61.036623714286179</v>
      </c>
      <c r="M28">
        <f t="shared" si="4"/>
        <v>-2.3125584285717196</v>
      </c>
      <c r="N28">
        <f t="shared" si="5"/>
        <v>44.850531910700084</v>
      </c>
      <c r="O28">
        <f t="shared" si="6"/>
        <v>261.98956787411697</v>
      </c>
      <c r="P28">
        <f t="shared" si="7"/>
        <v>22528.560790466086</v>
      </c>
    </row>
    <row r="29" spans="1:35" ht="14.45" x14ac:dyDescent="0.3">
      <c r="A29">
        <f>Input!G30</f>
        <v>168</v>
      </c>
      <c r="B29">
        <f t="shared" si="0"/>
        <v>26</v>
      </c>
      <c r="C29" s="4">
        <f>Input!I30</f>
        <v>4093.4746574285718</v>
      </c>
      <c r="D29">
        <f t="shared" si="1"/>
        <v>1630.6521120000002</v>
      </c>
      <c r="E29">
        <f t="shared" si="8"/>
        <v>947.43308876097512</v>
      </c>
      <c r="F29">
        <f t="shared" si="2"/>
        <v>466788.23371568753</v>
      </c>
      <c r="G29">
        <f t="shared" si="3"/>
        <v>136157661.19511035</v>
      </c>
      <c r="L29">
        <f>Input!J30</f>
        <v>59.895264142856831</v>
      </c>
      <c r="M29">
        <f t="shared" si="4"/>
        <v>-3.4539180000010674</v>
      </c>
      <c r="N29">
        <f t="shared" si="5"/>
        <v>45.772216598580982</v>
      </c>
      <c r="O29">
        <f t="shared" si="6"/>
        <v>199.46047193787609</v>
      </c>
      <c r="P29">
        <f t="shared" si="7"/>
        <v>22252.729448800244</v>
      </c>
    </row>
    <row r="30" spans="1:35" ht="14.45" x14ac:dyDescent="0.3">
      <c r="A30">
        <f>Input!G31</f>
        <v>169</v>
      </c>
      <c r="B30">
        <f t="shared" si="0"/>
        <v>27</v>
      </c>
      <c r="C30" s="4">
        <f>Input!I31</f>
        <v>4154.5485805714288</v>
      </c>
      <c r="D30">
        <f t="shared" si="1"/>
        <v>1691.7260351428572</v>
      </c>
      <c r="E30">
        <f t="shared" si="8"/>
        <v>994.15456924923092</v>
      </c>
      <c r="F30">
        <f t="shared" si="2"/>
        <v>486605.9500289826</v>
      </c>
      <c r="G30">
        <f t="shared" si="3"/>
        <v>135069489.81068268</v>
      </c>
      <c r="L30">
        <f>Input!J31</f>
        <v>61.073923142856984</v>
      </c>
      <c r="M30">
        <f t="shared" si="4"/>
        <v>-2.275259000000915</v>
      </c>
      <c r="N30">
        <f t="shared" si="5"/>
        <v>46.721480488255793</v>
      </c>
      <c r="O30">
        <f t="shared" si="6"/>
        <v>205.99261015361569</v>
      </c>
      <c r="P30">
        <f t="shared" si="7"/>
        <v>21970.420540288364</v>
      </c>
    </row>
    <row r="31" spans="1:35" ht="14.45" x14ac:dyDescent="0.3">
      <c r="A31">
        <f>Input!G32</f>
        <v>170</v>
      </c>
      <c r="B31">
        <f t="shared" si="0"/>
        <v>28</v>
      </c>
      <c r="C31" s="4">
        <f>Input!I32</f>
        <v>4215.0704734285728</v>
      </c>
      <c r="D31">
        <f t="shared" si="1"/>
        <v>1752.2479280000011</v>
      </c>
      <c r="E31">
        <f t="shared" si="8"/>
        <v>1041.8539542380011</v>
      </c>
      <c r="F31">
        <f t="shared" si="2"/>
        <v>504659.59795736527</v>
      </c>
      <c r="G31">
        <f t="shared" si="3"/>
        <v>133963046.25942329</v>
      </c>
      <c r="L31">
        <f>Input!J32</f>
        <v>60.521892857143939</v>
      </c>
      <c r="M31">
        <f t="shared" si="4"/>
        <v>-2.8272892857139595</v>
      </c>
      <c r="N31">
        <f t="shared" si="5"/>
        <v>47.699384988770234</v>
      </c>
      <c r="O31">
        <f t="shared" si="6"/>
        <v>164.41670803450558</v>
      </c>
      <c r="P31">
        <f t="shared" si="7"/>
        <v>21681.478566295416</v>
      </c>
    </row>
    <row r="32" spans="1:35" ht="14.45" x14ac:dyDescent="0.3">
      <c r="A32">
        <f>Input!G33</f>
        <v>171</v>
      </c>
      <c r="B32">
        <f t="shared" si="0"/>
        <v>29</v>
      </c>
      <c r="C32" s="4">
        <f>Input!I33</f>
        <v>4276.9053028571425</v>
      </c>
      <c r="D32">
        <f t="shared" si="1"/>
        <v>1814.0827574285709</v>
      </c>
      <c r="E32">
        <f t="shared" si="8"/>
        <v>1090.5609944731734</v>
      </c>
      <c r="F32">
        <f t="shared" si="2"/>
        <v>523483.74147008633</v>
      </c>
      <c r="G32">
        <f t="shared" si="3"/>
        <v>132837924.62666421</v>
      </c>
      <c r="L32">
        <f>Input!J33</f>
        <v>61.834829428569719</v>
      </c>
      <c r="M32">
        <f t="shared" si="4"/>
        <v>-1.5143527142881794</v>
      </c>
      <c r="N32">
        <f t="shared" si="5"/>
        <v>48.707040235172329</v>
      </c>
      <c r="O32">
        <f t="shared" si="6"/>
        <v>172.33884910628132</v>
      </c>
      <c r="P32">
        <f t="shared" si="7"/>
        <v>21385.746882949614</v>
      </c>
    </row>
    <row r="33" spans="1:16" ht="14.45" x14ac:dyDescent="0.3">
      <c r="A33">
        <f>Input!G34</f>
        <v>172</v>
      </c>
      <c r="B33">
        <f t="shared" si="0"/>
        <v>30</v>
      </c>
      <c r="C33" s="4">
        <f>Input!I34</f>
        <v>4338.6729934285713</v>
      </c>
      <c r="D33">
        <f t="shared" si="1"/>
        <v>1875.8504479999997</v>
      </c>
      <c r="E33">
        <f t="shared" si="8"/>
        <v>1140.3066020729882</v>
      </c>
      <c r="F33">
        <f t="shared" si="2"/>
        <v>541024.74928109918</v>
      </c>
      <c r="G33">
        <f t="shared" si="3"/>
        <v>131693709.90904744</v>
      </c>
      <c r="L33">
        <f>Input!J34</f>
        <v>61.76769057142883</v>
      </c>
      <c r="M33">
        <f t="shared" si="4"/>
        <v>-1.5814915714290692</v>
      </c>
      <c r="N33">
        <f t="shared" si="5"/>
        <v>49.745607599814846</v>
      </c>
      <c r="O33">
        <f t="shared" si="6"/>
        <v>144.53047897637089</v>
      </c>
      <c r="P33">
        <f t="shared" si="7"/>
        <v>21083.068097117248</v>
      </c>
    </row>
    <row r="34" spans="1:16" ht="14.45" x14ac:dyDescent="0.3">
      <c r="A34">
        <f>Input!G35</f>
        <v>173</v>
      </c>
      <c r="B34">
        <f t="shared" si="0"/>
        <v>31</v>
      </c>
      <c r="C34" s="4">
        <f>Input!I35</f>
        <v>4399.9184934285713</v>
      </c>
      <c r="D34">
        <f t="shared" si="1"/>
        <v>1937.0959479999997</v>
      </c>
      <c r="E34">
        <f t="shared" si="8"/>
        <v>1191.1229044121885</v>
      </c>
      <c r="F34">
        <f t="shared" si="2"/>
        <v>556475.78175966244</v>
      </c>
      <c r="G34">
        <f t="shared" si="3"/>
        <v>130529977.98183484</v>
      </c>
      <c r="L34">
        <f>Input!J35</f>
        <v>61.245499999999993</v>
      </c>
      <c r="M34">
        <f t="shared" si="4"/>
        <v>-2.103682142857906</v>
      </c>
      <c r="N34">
        <f t="shared" si="5"/>
        <v>50.816302339200369</v>
      </c>
      <c r="O34">
        <f t="shared" si="6"/>
        <v>108.76816384802834</v>
      </c>
      <c r="P34">
        <f t="shared" si="7"/>
        <v>20773.284524838506</v>
      </c>
    </row>
    <row r="35" spans="1:16" ht="14.45" x14ac:dyDescent="0.3">
      <c r="A35">
        <f>Input!G36</f>
        <v>174</v>
      </c>
      <c r="B35">
        <f t="shared" si="0"/>
        <v>32</v>
      </c>
      <c r="C35" s="4">
        <f>Input!I36</f>
        <v>4461.1117744285712</v>
      </c>
      <c r="D35">
        <f t="shared" si="1"/>
        <v>1998.2892289999995</v>
      </c>
      <c r="E35">
        <f t="shared" si="8"/>
        <v>1243.0433007952558</v>
      </c>
      <c r="F35">
        <f t="shared" si="2"/>
        <v>570396.4120698449</v>
      </c>
      <c r="G35">
        <f t="shared" si="3"/>
        <v>129346295.59239078</v>
      </c>
      <c r="L35">
        <f>Input!J36</f>
        <v>61.193280999999843</v>
      </c>
      <c r="M35">
        <f t="shared" si="4"/>
        <v>-2.1559011428580561</v>
      </c>
      <c r="N35">
        <f t="shared" si="5"/>
        <v>51.920396383067292</v>
      </c>
      <c r="O35">
        <f t="shared" si="6"/>
        <v>85.986389118944345</v>
      </c>
      <c r="P35">
        <f t="shared" si="7"/>
        <v>20456.238719877263</v>
      </c>
    </row>
    <row r="36" spans="1:16" ht="14.45" x14ac:dyDescent="0.3">
      <c r="A36">
        <f>Input!G37</f>
        <v>175</v>
      </c>
      <c r="B36">
        <f t="shared" si="0"/>
        <v>33</v>
      </c>
      <c r="C36" s="4">
        <f>Input!I37</f>
        <v>4522.6183697142851</v>
      </c>
      <c r="D36">
        <f t="shared" si="1"/>
        <v>2059.7958242857135</v>
      </c>
      <c r="E36">
        <f t="shared" si="8"/>
        <v>1296.1025220678227</v>
      </c>
      <c r="F36">
        <f t="shared" si="2"/>
        <v>583227.45985246659</v>
      </c>
      <c r="G36">
        <f t="shared" si="3"/>
        <v>128142220.38371743</v>
      </c>
      <c r="L36">
        <f>Input!J37</f>
        <v>61.506595285713956</v>
      </c>
      <c r="M36">
        <f t="shared" si="4"/>
        <v>-1.8425868571439423</v>
      </c>
      <c r="N36">
        <f t="shared" si="5"/>
        <v>53.059221272566866</v>
      </c>
      <c r="O36">
        <f t="shared" si="6"/>
        <v>71.358127717992787</v>
      </c>
      <c r="P36">
        <f t="shared" si="7"/>
        <v>20131.774080917341</v>
      </c>
    </row>
    <row r="37" spans="1:16" ht="14.45" x14ac:dyDescent="0.3">
      <c r="A37">
        <f>Input!G38</f>
        <v>176</v>
      </c>
      <c r="B37">
        <f t="shared" si="0"/>
        <v>34</v>
      </c>
      <c r="C37" s="4">
        <f>Input!I38</f>
        <v>4583.0880435714289</v>
      </c>
      <c r="D37">
        <f t="shared" si="1"/>
        <v>2120.2654981428573</v>
      </c>
      <c r="E37">
        <f t="shared" si="8"/>
        <v>1350.3366933223199</v>
      </c>
      <c r="F37">
        <f t="shared" si="2"/>
        <v>592790.36449238111</v>
      </c>
      <c r="G37">
        <f t="shared" si="3"/>
        <v>126917300.95238997</v>
      </c>
      <c r="L37">
        <f>Input!J38</f>
        <v>60.469673857143789</v>
      </c>
      <c r="M37">
        <f t="shared" si="4"/>
        <v>-2.8795082857141097</v>
      </c>
      <c r="N37">
        <f t="shared" si="5"/>
        <v>54.234171254497092</v>
      </c>
      <c r="O37">
        <f t="shared" si="6"/>
        <v>38.881492707613738</v>
      </c>
      <c r="P37">
        <f t="shared" si="7"/>
        <v>19799.735546914522</v>
      </c>
    </row>
    <row r="38" spans="1:16" ht="14.45" x14ac:dyDescent="0.3">
      <c r="A38">
        <f>Input!G39</f>
        <v>177</v>
      </c>
      <c r="B38">
        <f t="shared" si="0"/>
        <v>35</v>
      </c>
      <c r="C38" s="4">
        <f>Input!I39</f>
        <v>4643.7143747142854</v>
      </c>
      <c r="D38">
        <f t="shared" si="1"/>
        <v>2180.8918292857138</v>
      </c>
      <c r="E38">
        <f t="shared" si="8"/>
        <v>1405.7833998609487</v>
      </c>
      <c r="F38">
        <f t="shared" si="2"/>
        <v>600793.077365326</v>
      </c>
      <c r="G38">
        <f t="shared" si="3"/>
        <v>125671076.94575945</v>
      </c>
      <c r="L38">
        <f>Input!J39</f>
        <v>60.626331142856543</v>
      </c>
      <c r="M38">
        <f t="shared" si="4"/>
        <v>-2.7228510000013557</v>
      </c>
      <c r="N38">
        <f t="shared" si="5"/>
        <v>55.44670653862886</v>
      </c>
      <c r="O38">
        <f t="shared" si="6"/>
        <v>26.828511040720787</v>
      </c>
      <c r="P38">
        <f t="shared" si="7"/>
        <v>19459.970391197508</v>
      </c>
    </row>
    <row r="39" spans="1:16" ht="14.45" x14ac:dyDescent="0.3">
      <c r="A39">
        <f>Input!G40</f>
        <v>178</v>
      </c>
      <c r="B39">
        <f t="shared" si="0"/>
        <v>36</v>
      </c>
      <c r="C39" s="4">
        <f>Input!I40</f>
        <v>4703.6245587142857</v>
      </c>
      <c r="D39">
        <f t="shared" si="1"/>
        <v>2240.8020132857141</v>
      </c>
      <c r="E39">
        <f t="shared" si="8"/>
        <v>1462.4817565861197</v>
      </c>
      <c r="F39">
        <f t="shared" si="2"/>
        <v>605782.42198892264</v>
      </c>
      <c r="G39">
        <f t="shared" si="3"/>
        <v>124403079.2038694</v>
      </c>
      <c r="L39">
        <f>Input!J40</f>
        <v>59.910184000000299</v>
      </c>
      <c r="M39">
        <f t="shared" si="4"/>
        <v>-3.4389981428575993</v>
      </c>
      <c r="N39">
        <f t="shared" si="5"/>
        <v>56.69835672517091</v>
      </c>
      <c r="O39">
        <f t="shared" si="6"/>
        <v>10.31583444333798</v>
      </c>
      <c r="P39">
        <f t="shared" si="7"/>
        <v>19112.329126113549</v>
      </c>
    </row>
    <row r="40" spans="1:16" ht="14.45" x14ac:dyDescent="0.3">
      <c r="A40">
        <f>Input!G41</f>
        <v>179</v>
      </c>
      <c r="B40">
        <f t="shared" si="0"/>
        <v>37</v>
      </c>
      <c r="C40" s="4">
        <f>Input!I41</f>
        <v>4765.0117961428559</v>
      </c>
      <c r="D40">
        <f t="shared" si="1"/>
        <v>2302.1892507142843</v>
      </c>
      <c r="E40">
        <f t="shared" si="8"/>
        <v>1520.4724809954791</v>
      </c>
      <c r="F40">
        <f t="shared" si="2"/>
        <v>611081.10805960349</v>
      </c>
      <c r="G40">
        <f t="shared" si="3"/>
        <v>123112829.95218039</v>
      </c>
      <c r="L40">
        <f>Input!J41</f>
        <v>61.387237428570188</v>
      </c>
      <c r="M40">
        <f t="shared" si="4"/>
        <v>-1.9619447142877107</v>
      </c>
      <c r="N40">
        <f t="shared" si="5"/>
        <v>57.990724409359402</v>
      </c>
      <c r="O40">
        <f t="shared" si="6"/>
        <v>11.536300689668371</v>
      </c>
      <c r="P40">
        <f t="shared" si="7"/>
        <v>18756.66653134688</v>
      </c>
    </row>
    <row r="41" spans="1:16" ht="14.45" x14ac:dyDescent="0.3">
      <c r="A41">
        <f>Input!G42</f>
        <v>180</v>
      </c>
      <c r="B41">
        <f t="shared" si="0"/>
        <v>38</v>
      </c>
      <c r="C41" s="4">
        <f>Input!I42</f>
        <v>4827.3538964285708</v>
      </c>
      <c r="D41">
        <f t="shared" si="1"/>
        <v>2364.5313509999992</v>
      </c>
      <c r="E41">
        <f t="shared" si="8"/>
        <v>1579.7979699654868</v>
      </c>
      <c r="F41">
        <f t="shared" si="2"/>
        <v>615806.47930985724</v>
      </c>
      <c r="G41">
        <f t="shared" si="3"/>
        <v>121799843.0519156</v>
      </c>
      <c r="L41">
        <f>Input!J42</f>
        <v>62.342100285714878</v>
      </c>
      <c r="M41">
        <f t="shared" si="4"/>
        <v>-1.0070818571430209</v>
      </c>
      <c r="N41">
        <f t="shared" si="5"/>
        <v>59.325488970007576</v>
      </c>
      <c r="O41">
        <f t="shared" si="6"/>
        <v>9.099943830053336</v>
      </c>
      <c r="P41">
        <f t="shared" si="7"/>
        <v>18392.842820513299</v>
      </c>
    </row>
    <row r="42" spans="1:16" ht="14.45" x14ac:dyDescent="0.3">
      <c r="A42">
        <f>Input!G43</f>
        <v>181</v>
      </c>
      <c r="B42">
        <f t="shared" si="0"/>
        <v>39</v>
      </c>
      <c r="C42" s="4">
        <f>Input!I43</f>
        <v>4890.3151655714291</v>
      </c>
      <c r="D42">
        <f t="shared" si="1"/>
        <v>2427.4926201428575</v>
      </c>
      <c r="E42">
        <f t="shared" si="8"/>
        <v>1640.5023805140791</v>
      </c>
      <c r="F42">
        <f t="shared" si="2"/>
        <v>619353.63727096212</v>
      </c>
      <c r="G42">
        <f t="shared" si="3"/>
        <v>120463624.31564251</v>
      </c>
      <c r="L42">
        <f>Input!J43</f>
        <v>62.961269142858328</v>
      </c>
      <c r="M42">
        <f t="shared" si="4"/>
        <v>-0.38791299999957118</v>
      </c>
      <c r="N42">
        <f t="shared" si="5"/>
        <v>60.704410548592307</v>
      </c>
      <c r="O42">
        <f t="shared" si="6"/>
        <v>5.093410714512399</v>
      </c>
      <c r="P42">
        <f t="shared" si="7"/>
        <v>18020.724962265511</v>
      </c>
    </row>
    <row r="43" spans="1:16" ht="14.45" x14ac:dyDescent="0.3">
      <c r="A43">
        <f>Input!G44</f>
        <v>182</v>
      </c>
      <c r="B43">
        <f t="shared" si="0"/>
        <v>40</v>
      </c>
      <c r="C43" s="4">
        <f>Input!I44</f>
        <v>4953.0750184285716</v>
      </c>
      <c r="D43">
        <f t="shared" si="1"/>
        <v>2490.252473</v>
      </c>
      <c r="E43">
        <f t="shared" si="8"/>
        <v>1702.6317147391412</v>
      </c>
      <c r="F43">
        <f t="shared" si="2"/>
        <v>620346.45884341013</v>
      </c>
      <c r="G43">
        <f t="shared" si="3"/>
        <v>119103671.89659987</v>
      </c>
      <c r="L43">
        <f>Input!J44</f>
        <v>62.759852857142505</v>
      </c>
      <c r="M43">
        <f t="shared" si="4"/>
        <v>-0.58932928571539378</v>
      </c>
      <c r="N43">
        <f t="shared" si="5"/>
        <v>62.129334225062244</v>
      </c>
      <c r="O43">
        <f t="shared" si="6"/>
        <v>0.39755374540036287</v>
      </c>
      <c r="P43">
        <f t="shared" si="7"/>
        <v>17640.188173945724</v>
      </c>
    </row>
    <row r="44" spans="1:16" ht="14.45" x14ac:dyDescent="0.3">
      <c r="A44">
        <f>Input!G45</f>
        <v>183</v>
      </c>
      <c r="B44">
        <f t="shared" si="0"/>
        <v>41</v>
      </c>
      <c r="C44" s="4">
        <f>Input!I45</f>
        <v>5015.9467691428572</v>
      </c>
      <c r="D44">
        <f t="shared" si="1"/>
        <v>2553.1242237142856</v>
      </c>
      <c r="E44">
        <f t="shared" si="8"/>
        <v>1766.2339091351423</v>
      </c>
      <c r="F44">
        <f t="shared" si="2"/>
        <v>619196.36717846303</v>
      </c>
      <c r="G44">
        <f t="shared" si="3"/>
        <v>117719476.761273</v>
      </c>
      <c r="L44">
        <f>Input!J45</f>
        <v>62.871750714285554</v>
      </c>
      <c r="M44">
        <f t="shared" si="4"/>
        <v>-0.47743142857234488</v>
      </c>
      <c r="N44">
        <f t="shared" si="5"/>
        <v>63.602194396001153</v>
      </c>
      <c r="O44">
        <f t="shared" si="6"/>
        <v>0.53354797215823901</v>
      </c>
      <c r="P44">
        <f t="shared" si="7"/>
        <v>17251.117607808799</v>
      </c>
    </row>
    <row r="45" spans="1:16" ht="14.45" x14ac:dyDescent="0.3">
      <c r="A45">
        <f>Input!G46</f>
        <v>184</v>
      </c>
      <c r="B45">
        <f t="shared" si="0"/>
        <v>42</v>
      </c>
      <c r="C45" s="4">
        <f>Input!I46</f>
        <v>5079.2064330000003</v>
      </c>
      <c r="D45">
        <f t="shared" si="1"/>
        <v>2616.3838875714287</v>
      </c>
      <c r="E45">
        <f t="shared" si="8"/>
        <v>1831.3589284951781</v>
      </c>
      <c r="F45">
        <f t="shared" si="2"/>
        <v>616264.18637266883</v>
      </c>
      <c r="G45">
        <f t="shared" si="3"/>
        <v>116310523.25582713</v>
      </c>
      <c r="L45">
        <f>Input!J46</f>
        <v>63.259663857143096</v>
      </c>
      <c r="M45">
        <f t="shared" si="4"/>
        <v>-8.9518285714802914E-2</v>
      </c>
      <c r="N45">
        <f t="shared" si="5"/>
        <v>65.125019360035864</v>
      </c>
      <c r="O45">
        <f t="shared" si="6"/>
        <v>3.4795511521723328</v>
      </c>
      <c r="P45">
        <f t="shared" si="7"/>
        <v>16853.410252027144</v>
      </c>
    </row>
    <row r="46" spans="1:16" ht="14.45" x14ac:dyDescent="0.3">
      <c r="A46">
        <f>Input!G47</f>
        <v>185</v>
      </c>
      <c r="B46">
        <f t="shared" si="0"/>
        <v>43</v>
      </c>
      <c r="C46" s="4">
        <f>Input!I47</f>
        <v>5142.7794111428584</v>
      </c>
      <c r="D46">
        <f t="shared" si="1"/>
        <v>2679.9568657142868</v>
      </c>
      <c r="E46">
        <f t="shared" si="8"/>
        <v>1898.0588646095812</v>
      </c>
      <c r="F46">
        <f t="shared" si="2"/>
        <v>611364.48413153423</v>
      </c>
      <c r="G46">
        <f t="shared" si="3"/>
        <v>114876289.77824089</v>
      </c>
      <c r="L46">
        <f>Input!J47</f>
        <v>63.572978142858119</v>
      </c>
      <c r="M46">
        <f t="shared" si="4"/>
        <v>0.22379600000022037</v>
      </c>
      <c r="N46">
        <f t="shared" si="5"/>
        <v>66.699936114402959</v>
      </c>
      <c r="O46">
        <f t="shared" si="6"/>
        <v>9.7778661558078213</v>
      </c>
      <c r="P46">
        <f t="shared" si="7"/>
        <v>16446.977071092853</v>
      </c>
    </row>
    <row r="47" spans="1:16" x14ac:dyDescent="0.25">
      <c r="A47">
        <f>Input!G48</f>
        <v>186</v>
      </c>
      <c r="B47">
        <f t="shared" si="0"/>
        <v>44</v>
      </c>
      <c r="C47" s="4">
        <f>Input!I48</f>
        <v>5206.0465348571433</v>
      </c>
      <c r="D47">
        <f t="shared" si="1"/>
        <v>2743.2239894285717</v>
      </c>
      <c r="E47">
        <f t="shared" si="8"/>
        <v>1966.3880399749198</v>
      </c>
      <c r="F47">
        <f t="shared" si="2"/>
        <v>603474.09236355685</v>
      </c>
      <c r="G47">
        <f t="shared" si="3"/>
        <v>113416249.56934987</v>
      </c>
      <c r="L47">
        <f>Input!J48</f>
        <v>63.267123714284935</v>
      </c>
      <c r="M47">
        <f t="shared" si="4"/>
        <v>-8.2058428572963749E-2</v>
      </c>
      <c r="N47">
        <f t="shared" si="5"/>
        <v>68.329175365338742</v>
      </c>
      <c r="O47">
        <f t="shared" si="6"/>
        <v>25.62436691793657</v>
      </c>
      <c r="P47">
        <f t="shared" si="7"/>
        <v>16031.745412868364</v>
      </c>
    </row>
    <row r="48" spans="1:16" x14ac:dyDescent="0.25">
      <c r="A48">
        <f>Input!G49</f>
        <v>187</v>
      </c>
      <c r="B48">
        <f t="shared" si="0"/>
        <v>45</v>
      </c>
      <c r="C48" s="4">
        <f>Input!I49</f>
        <v>5267.8888241428567</v>
      </c>
      <c r="D48">
        <f t="shared" si="1"/>
        <v>2805.0662787142851</v>
      </c>
      <c r="E48">
        <f t="shared" si="8"/>
        <v>2036.4031167282981</v>
      </c>
      <c r="F48">
        <f t="shared" si="2"/>
        <v>590843.05659429566</v>
      </c>
      <c r="G48">
        <f t="shared" si="3"/>
        <v>111929871.63753307</v>
      </c>
      <c r="L48">
        <f>Input!J49</f>
        <v>61.842289285713377</v>
      </c>
      <c r="M48">
        <f t="shared" si="4"/>
        <v>-1.5068928571445213</v>
      </c>
      <c r="N48">
        <f t="shared" si="5"/>
        <v>70.015076753378295</v>
      </c>
      <c r="O48">
        <f t="shared" si="6"/>
        <v>66.794454991620739</v>
      </c>
      <c r="P48">
        <f t="shared" si="7"/>
        <v>15607.661712420659</v>
      </c>
    </row>
    <row r="49" spans="1:16" x14ac:dyDescent="0.25">
      <c r="A49">
        <f>Input!G50</f>
        <v>188</v>
      </c>
      <c r="B49">
        <f t="shared" si="0"/>
        <v>46</v>
      </c>
      <c r="C49" s="4">
        <f>Input!I50</f>
        <v>5329.5446167142863</v>
      </c>
      <c r="D49">
        <f t="shared" si="1"/>
        <v>2866.7220712857147</v>
      </c>
      <c r="E49">
        <f t="shared" si="8"/>
        <v>2108.1632110209812</v>
      </c>
      <c r="F49">
        <f t="shared" si="2"/>
        <v>575411.54448613152</v>
      </c>
      <c r="G49">
        <f t="shared" si="3"/>
        <v>110416621.83346464</v>
      </c>
      <c r="L49">
        <f>Input!J50</f>
        <v>61.655792571429629</v>
      </c>
      <c r="M49">
        <f t="shared" si="4"/>
        <v>-1.6933895714282698</v>
      </c>
      <c r="N49">
        <f t="shared" si="5"/>
        <v>71.760094292682894</v>
      </c>
      <c r="O49">
        <f t="shared" si="6"/>
        <v>102.09691327412169</v>
      </c>
      <c r="P49">
        <f t="shared" si="7"/>
        <v>15174.694525918003</v>
      </c>
    </row>
    <row r="50" spans="1:16" x14ac:dyDescent="0.25">
      <c r="A50">
        <f>Input!G51</f>
        <v>189</v>
      </c>
      <c r="B50">
        <f t="shared" si="0"/>
        <v>47</v>
      </c>
      <c r="C50" s="4">
        <f>Input!I51</f>
        <v>5394.4976699999997</v>
      </c>
      <c r="D50">
        <f t="shared" si="1"/>
        <v>2931.6751245714281</v>
      </c>
      <c r="E50">
        <f t="shared" si="8"/>
        <v>2181.7300130420685</v>
      </c>
      <c r="F50">
        <f t="shared" si="2"/>
        <v>562417.67030678352</v>
      </c>
      <c r="G50">
        <f t="shared" si="3"/>
        <v>108875964.09323032</v>
      </c>
      <c r="L50">
        <f>Input!J51</f>
        <v>64.953053285713395</v>
      </c>
      <c r="M50">
        <f t="shared" si="4"/>
        <v>1.6038711428554961</v>
      </c>
      <c r="N50">
        <f t="shared" si="5"/>
        <v>73.566802021087469</v>
      </c>
      <c r="O50">
        <f t="shared" si="6"/>
        <v>74.19666727615845</v>
      </c>
      <c r="P50">
        <f t="shared" si="7"/>
        <v>14732.837931285678</v>
      </c>
    </row>
    <row r="51" spans="1:16" x14ac:dyDescent="0.25">
      <c r="A51">
        <f>Input!G52</f>
        <v>190</v>
      </c>
      <c r="B51">
        <f t="shared" si="0"/>
        <v>48</v>
      </c>
      <c r="C51" s="4">
        <f>Input!I52</f>
        <v>5461.6812234285708</v>
      </c>
      <c r="D51">
        <f t="shared" si="1"/>
        <v>2998.8586779999991</v>
      </c>
      <c r="E51">
        <f t="shared" si="8"/>
        <v>2257.1679128966575</v>
      </c>
      <c r="F51">
        <f t="shared" si="2"/>
        <v>550105.19103958027</v>
      </c>
      <c r="G51">
        <f t="shared" si="3"/>
        <v>107307361.87018792</v>
      </c>
      <c r="L51">
        <f>Input!J52</f>
        <v>67.183553428571031</v>
      </c>
      <c r="M51">
        <f t="shared" si="4"/>
        <v>3.8343712857131322</v>
      </c>
      <c r="N51">
        <f t="shared" si="5"/>
        <v>75.437899854588935</v>
      </c>
      <c r="O51">
        <f t="shared" si="6"/>
        <v>68.134234920714533</v>
      </c>
      <c r="P51">
        <f t="shared" si="7"/>
        <v>14282.115336016377</v>
      </c>
    </row>
    <row r="52" spans="1:16" x14ac:dyDescent="0.25">
      <c r="A52">
        <f>Input!G53</f>
        <v>191</v>
      </c>
      <c r="B52">
        <f t="shared" si="0"/>
        <v>49</v>
      </c>
      <c r="C52" s="4">
        <f>Input!I53</f>
        <v>5529.8793184285705</v>
      </c>
      <c r="D52">
        <f t="shared" si="1"/>
        <v>3067.0567729999989</v>
      </c>
      <c r="E52">
        <f t="shared" si="8"/>
        <v>2334.544132533043</v>
      </c>
      <c r="F52">
        <f t="shared" si="2"/>
        <v>536574.76844387176</v>
      </c>
      <c r="G52">
        <f t="shared" si="3"/>
        <v>105710279.77825826</v>
      </c>
      <c r="L52">
        <f>Input!J53</f>
        <v>68.198094999999739</v>
      </c>
      <c r="M52">
        <f t="shared" si="4"/>
        <v>4.8489128571418405</v>
      </c>
      <c r="N52">
        <f t="shared" si="5"/>
        <v>77.376219636385358</v>
      </c>
      <c r="O52">
        <f t="shared" si="6"/>
        <v>84.237971841028639</v>
      </c>
      <c r="P52">
        <f t="shared" si="7"/>
        <v>13822.58373651645</v>
      </c>
    </row>
    <row r="53" spans="1:16" x14ac:dyDescent="0.25">
      <c r="A53">
        <f>Input!G54</f>
        <v>192</v>
      </c>
      <c r="B53">
        <f t="shared" si="0"/>
        <v>50</v>
      </c>
      <c r="C53" s="4">
        <f>Input!I54</f>
        <v>5598.2415305714285</v>
      </c>
      <c r="D53">
        <f t="shared" si="1"/>
        <v>3135.4189851428569</v>
      </c>
      <c r="E53">
        <f t="shared" si="8"/>
        <v>2413.9288638992557</v>
      </c>
      <c r="F53">
        <f t="shared" si="2"/>
        <v>520547.99505210627</v>
      </c>
      <c r="G53">
        <f t="shared" si="3"/>
        <v>104084185.47188473</v>
      </c>
      <c r="L53">
        <f>Input!J54</f>
        <v>68.36221214285797</v>
      </c>
      <c r="M53">
        <f t="shared" si="4"/>
        <v>5.0130300000000716</v>
      </c>
      <c r="N53">
        <f t="shared" si="5"/>
        <v>79.384731366212492</v>
      </c>
      <c r="O53">
        <f t="shared" si="6"/>
        <v>121.49593002921996</v>
      </c>
      <c r="P53">
        <f t="shared" si="7"/>
        <v>13354.338477639434</v>
      </c>
    </row>
    <row r="54" spans="1:16" x14ac:dyDescent="0.25">
      <c r="A54">
        <f>Input!G55</f>
        <v>193</v>
      </c>
      <c r="B54">
        <f t="shared" si="0"/>
        <v>51</v>
      </c>
      <c r="C54" s="4">
        <f>Input!I55</f>
        <v>5667.513846428571</v>
      </c>
      <c r="D54">
        <f t="shared" si="1"/>
        <v>3204.6913009999994</v>
      </c>
      <c r="E54">
        <f t="shared" si="8"/>
        <v>2495.395413489734</v>
      </c>
      <c r="F54">
        <f t="shared" si="2"/>
        <v>503100.65603897505</v>
      </c>
      <c r="G54">
        <f t="shared" si="3"/>
        <v>102428551.79072267</v>
      </c>
      <c r="L54">
        <f>Input!J55</f>
        <v>69.27231585714253</v>
      </c>
      <c r="M54">
        <f t="shared" si="4"/>
        <v>5.9231337142846314</v>
      </c>
      <c r="N54">
        <f t="shared" si="5"/>
        <v>81.466549590478266</v>
      </c>
      <c r="O54">
        <f t="shared" si="6"/>
        <v>148.69933634322319</v>
      </c>
      <c r="P54">
        <f t="shared" si="7"/>
        <v>12877.518565603006</v>
      </c>
    </row>
    <row r="55" spans="1:16" x14ac:dyDescent="0.25">
      <c r="A55">
        <f>Input!G56</f>
        <v>194</v>
      </c>
      <c r="B55">
        <f t="shared" si="0"/>
        <v>52</v>
      </c>
      <c r="C55" s="4">
        <f>Input!I56</f>
        <v>5737.6515067142855</v>
      </c>
      <c r="D55">
        <f t="shared" si="1"/>
        <v>3274.8289612857138</v>
      </c>
      <c r="E55">
        <f t="shared" si="8"/>
        <v>2579.0203534171515</v>
      </c>
      <c r="F55">
        <f t="shared" si="2"/>
        <v>484149.61878398678</v>
      </c>
      <c r="G55">
        <f t="shared" si="3"/>
        <v>100742859.20023589</v>
      </c>
      <c r="L55">
        <f>Input!J56</f>
        <v>70.137660285714446</v>
      </c>
      <c r="M55">
        <f t="shared" si="4"/>
        <v>6.7884781428565475</v>
      </c>
      <c r="N55">
        <f t="shared" si="5"/>
        <v>83.624939927417444</v>
      </c>
      <c r="O55">
        <f t="shared" si="6"/>
        <v>181.90671213349614</v>
      </c>
      <c r="P55">
        <f t="shared" si="7"/>
        <v>12392.312592282948</v>
      </c>
    </row>
    <row r="56" spans="1:16" x14ac:dyDescent="0.25">
      <c r="A56">
        <f>Input!G57</f>
        <v>195</v>
      </c>
      <c r="B56">
        <f t="shared" si="0"/>
        <v>53</v>
      </c>
      <c r="C56" s="4">
        <f>Input!I57</f>
        <v>5807.4012538571424</v>
      </c>
      <c r="D56">
        <f t="shared" si="1"/>
        <v>3344.5787084285707</v>
      </c>
      <c r="E56">
        <f t="shared" si="8"/>
        <v>2664.8836791111553</v>
      </c>
      <c r="F56">
        <f t="shared" si="2"/>
        <v>461985.33287880226</v>
      </c>
      <c r="G56">
        <f t="shared" si="3"/>
        <v>99026598.56281428</v>
      </c>
      <c r="L56">
        <f>Input!J57</f>
        <v>69.749747142856904</v>
      </c>
      <c r="M56">
        <f t="shared" si="4"/>
        <v>6.4005649999990055</v>
      </c>
      <c r="N56">
        <f t="shared" si="5"/>
        <v>85.863325694003734</v>
      </c>
      <c r="O56">
        <f t="shared" si="6"/>
        <v>259.64741372397918</v>
      </c>
      <c r="P56">
        <f t="shared" si="7"/>
        <v>11898.965333891809</v>
      </c>
    </row>
    <row r="57" spans="1:16" x14ac:dyDescent="0.25">
      <c r="A57">
        <f>Input!G58</f>
        <v>196</v>
      </c>
      <c r="B57">
        <f t="shared" si="0"/>
        <v>54</v>
      </c>
      <c r="C57" s="4">
        <f>Input!I58</f>
        <v>5877.5538338571423</v>
      </c>
      <c r="D57">
        <f t="shared" si="1"/>
        <v>3414.7312884285707</v>
      </c>
      <c r="E57">
        <f t="shared" si="8"/>
        <v>2753.0689737036214</v>
      </c>
      <c r="F57">
        <f t="shared" si="2"/>
        <v>437797.01872717781</v>
      </c>
      <c r="G57">
        <f t="shared" si="3"/>
        <v>97279274.277807102</v>
      </c>
      <c r="L57">
        <f>Input!J58</f>
        <v>70.152579999999944</v>
      </c>
      <c r="M57">
        <f t="shared" si="4"/>
        <v>6.8033978571420448</v>
      </c>
      <c r="N57">
        <f t="shared" si="5"/>
        <v>88.185294592465993</v>
      </c>
      <c r="O57">
        <f t="shared" si="6"/>
        <v>325.17879557333799</v>
      </c>
      <c r="P57">
        <f t="shared" si="7"/>
        <v>11397.785092224562</v>
      </c>
    </row>
    <row r="58" spans="1:16" x14ac:dyDescent="0.25">
      <c r="A58">
        <f>Input!G59</f>
        <v>197</v>
      </c>
      <c r="B58">
        <f t="shared" si="0"/>
        <v>55</v>
      </c>
      <c r="C58" s="4">
        <f>Input!I59</f>
        <v>5947.4080191428575</v>
      </c>
      <c r="D58">
        <f t="shared" si="1"/>
        <v>3484.5854737142859</v>
      </c>
      <c r="E58">
        <f t="shared" si="8"/>
        <v>2843.6635791073518</v>
      </c>
      <c r="F58">
        <f t="shared" si="2"/>
        <v>410780.87498654192</v>
      </c>
      <c r="G58">
        <f t="shared" si="3"/>
        <v>95500407.833019584</v>
      </c>
      <c r="L58">
        <f>Input!J59</f>
        <v>69.854185285715175</v>
      </c>
      <c r="M58">
        <f t="shared" si="4"/>
        <v>6.5050031428572765</v>
      </c>
      <c r="N58">
        <f t="shared" si="5"/>
        <v>90.594605403730469</v>
      </c>
      <c r="O58">
        <f t="shared" si="6"/>
        <v>430.16502667177355</v>
      </c>
      <c r="P58">
        <f t="shared" si="7"/>
        <v>10889.151851907962</v>
      </c>
    </row>
    <row r="59" spans="1:16" x14ac:dyDescent="0.25">
      <c r="A59">
        <f>Input!G60</f>
        <v>198</v>
      </c>
      <c r="B59">
        <f t="shared" si="0"/>
        <v>56</v>
      </c>
      <c r="C59" s="4">
        <f>Input!I60</f>
        <v>6018.0231108571434</v>
      </c>
      <c r="D59">
        <f t="shared" si="1"/>
        <v>3555.2005654285717</v>
      </c>
      <c r="E59">
        <f t="shared" si="8"/>
        <v>2936.75877373004</v>
      </c>
      <c r="F59">
        <f t="shared" si="2"/>
        <v>382470.24971929006</v>
      </c>
      <c r="G59">
        <f t="shared" si="3"/>
        <v>93689541.814772055</v>
      </c>
      <c r="L59">
        <f>Input!J60</f>
        <v>70.615091714285882</v>
      </c>
      <c r="M59">
        <f t="shared" si="4"/>
        <v>7.2659095714279829</v>
      </c>
      <c r="N59">
        <f t="shared" si="5"/>
        <v>93.095194622688425</v>
      </c>
      <c r="O59">
        <f t="shared" si="6"/>
        <v>505.35502677236849</v>
      </c>
      <c r="P59">
        <f t="shared" si="7"/>
        <v>10373.526332312307</v>
      </c>
    </row>
    <row r="60" spans="1:16" x14ac:dyDescent="0.25">
      <c r="A60">
        <f>Input!G61</f>
        <v>199</v>
      </c>
      <c r="B60">
        <f t="shared" si="0"/>
        <v>57</v>
      </c>
      <c r="C60" s="4">
        <f>Input!I61</f>
        <v>6090.2719132857146</v>
      </c>
      <c r="D60">
        <f t="shared" si="1"/>
        <v>3627.449367857143</v>
      </c>
      <c r="E60">
        <f t="shared" si="8"/>
        <v>3032.4499566856121</v>
      </c>
      <c r="F60">
        <f t="shared" si="2"/>
        <v>354024.29929446854</v>
      </c>
      <c r="G60">
        <f t="shared" si="3"/>
        <v>91846244.428591475</v>
      </c>
      <c r="L60">
        <f>Input!J61</f>
        <v>72.248802428571253</v>
      </c>
      <c r="M60">
        <f t="shared" si="4"/>
        <v>8.899620285713354</v>
      </c>
      <c r="N60">
        <f t="shared" si="5"/>
        <v>95.69118295557206</v>
      </c>
      <c r="O60">
        <f t="shared" si="6"/>
        <v>549.5452047727066</v>
      </c>
      <c r="P60">
        <f t="shared" si="7"/>
        <v>9851.460017820802</v>
      </c>
    </row>
    <row r="61" spans="1:16" x14ac:dyDescent="0.25">
      <c r="A61">
        <f>Input!G62</f>
        <v>200</v>
      </c>
      <c r="B61">
        <f t="shared" si="0"/>
        <v>58</v>
      </c>
      <c r="C61" s="4">
        <f>Input!I62</f>
        <v>6164.0649078571432</v>
      </c>
      <c r="D61">
        <f t="shared" si="1"/>
        <v>3701.2423624285716</v>
      </c>
      <c r="E61">
        <f t="shared" si="8"/>
        <v>3130.836838268182</v>
      </c>
      <c r="F61">
        <f t="shared" si="2"/>
        <v>325362.46199268883</v>
      </c>
      <c r="G61">
        <f t="shared" si="3"/>
        <v>89970114.588022724</v>
      </c>
      <c r="L61">
        <f>Input!J62</f>
        <v>73.792994571428608</v>
      </c>
      <c r="M61">
        <f t="shared" si="4"/>
        <v>10.443812428570709</v>
      </c>
      <c r="N61">
        <f t="shared" si="5"/>
        <v>98.386881582569814</v>
      </c>
      <c r="O61">
        <f t="shared" si="6"/>
        <v>604.85927831678009</v>
      </c>
      <c r="P61">
        <f t="shared" si="7"/>
        <v>9323.6062547999845</v>
      </c>
    </row>
    <row r="62" spans="1:16" x14ac:dyDescent="0.25">
      <c r="A62">
        <f>Input!G63</f>
        <v>201</v>
      </c>
      <c r="B62">
        <f t="shared" si="0"/>
        <v>59</v>
      </c>
      <c r="C62" s="4">
        <f>Input!I63</f>
        <v>6241.3118204285711</v>
      </c>
      <c r="D62">
        <f t="shared" si="1"/>
        <v>3778.4892749999995</v>
      </c>
      <c r="E62">
        <f t="shared" si="8"/>
        <v>3232.0236363369272</v>
      </c>
      <c r="F62">
        <f t="shared" si="2"/>
        <v>298624.69423943944</v>
      </c>
      <c r="G62">
        <f t="shared" si="3"/>
        <v>88060787.634924009</v>
      </c>
      <c r="L62">
        <f>Input!J63</f>
        <v>77.246912571427856</v>
      </c>
      <c r="M62">
        <f t="shared" si="4"/>
        <v>13.897730428569957</v>
      </c>
      <c r="N62">
        <f t="shared" si="5"/>
        <v>101.18679806874533</v>
      </c>
      <c r="O62">
        <f t="shared" si="6"/>
        <v>573.11811762467164</v>
      </c>
      <c r="P62">
        <f t="shared" si="7"/>
        <v>8790.7325076086163</v>
      </c>
    </row>
    <row r="63" spans="1:16" x14ac:dyDescent="0.25">
      <c r="A63">
        <f>Input!G64</f>
        <v>202</v>
      </c>
      <c r="B63">
        <f t="shared" si="0"/>
        <v>60</v>
      </c>
      <c r="C63" s="4">
        <f>Input!I64</f>
        <v>6321.6247379999995</v>
      </c>
      <c r="D63">
        <f t="shared" si="1"/>
        <v>3858.8021925714279</v>
      </c>
      <c r="E63">
        <f t="shared" si="8"/>
        <v>3336.1192781198347</v>
      </c>
      <c r="F63">
        <f t="shared" si="2"/>
        <v>273197.42905961152</v>
      </c>
      <c r="G63">
        <f t="shared" si="3"/>
        <v>86117941.760962099</v>
      </c>
      <c r="L63">
        <f>Input!J64</f>
        <v>80.312917571428443</v>
      </c>
      <c r="M63">
        <f t="shared" si="4"/>
        <v>16.963735428570544</v>
      </c>
      <c r="N63">
        <f t="shared" si="5"/>
        <v>104.09564178290761</v>
      </c>
      <c r="O63">
        <f t="shared" si="6"/>
        <v>565.61797091927713</v>
      </c>
      <c r="P63">
        <f t="shared" si="7"/>
        <v>8253.7338689790122</v>
      </c>
    </row>
    <row r="64" spans="1:16" x14ac:dyDescent="0.25">
      <c r="A64">
        <f>Input!G65</f>
        <v>203</v>
      </c>
      <c r="B64">
        <f t="shared" si="0"/>
        <v>61</v>
      </c>
      <c r="C64" s="4">
        <f>Input!I65</f>
        <v>6404.8544631428576</v>
      </c>
      <c r="D64">
        <f t="shared" si="1"/>
        <v>3942.031917714286</v>
      </c>
      <c r="E64">
        <f t="shared" si="8"/>
        <v>3443.2376067766736</v>
      </c>
      <c r="F64">
        <f t="shared" si="2"/>
        <v>248795.76462372756</v>
      </c>
      <c r="G64">
        <f t="shared" si="3"/>
        <v>84141305.206850559</v>
      </c>
      <c r="L64">
        <f>Input!J65</f>
        <v>83.229725142858115</v>
      </c>
      <c r="M64">
        <f t="shared" si="4"/>
        <v>19.880543000000216</v>
      </c>
      <c r="N64">
        <f t="shared" si="5"/>
        <v>107.11832865683868</v>
      </c>
      <c r="O64">
        <f t="shared" si="6"/>
        <v>570.66537784816478</v>
      </c>
      <c r="P64">
        <f t="shared" si="7"/>
        <v>7713.647921664332</v>
      </c>
    </row>
    <row r="65" spans="1:16" x14ac:dyDescent="0.25">
      <c r="A65">
        <f>Input!G66</f>
        <v>204</v>
      </c>
      <c r="B65">
        <f t="shared" si="0"/>
        <v>62</v>
      </c>
      <c r="C65" s="4">
        <f>Input!I66</f>
        <v>6491.4187484285712</v>
      </c>
      <c r="D65">
        <f t="shared" si="1"/>
        <v>4028.5962029999996</v>
      </c>
      <c r="E65">
        <f t="shared" si="8"/>
        <v>3553.4975918623559</v>
      </c>
      <c r="F65">
        <f t="shared" si="2"/>
        <v>225718.69030491801</v>
      </c>
      <c r="G65">
        <f t="shared" si="3"/>
        <v>82130664.32316944</v>
      </c>
      <c r="L65">
        <f>Input!J66</f>
        <v>86.564285285713595</v>
      </c>
      <c r="M65">
        <f t="shared" si="4"/>
        <v>23.215103142855696</v>
      </c>
      <c r="N65">
        <f t="shared" si="5"/>
        <v>110.25998508568223</v>
      </c>
      <c r="O65">
        <f t="shared" si="6"/>
        <v>561.48618901023372</v>
      </c>
      <c r="P65">
        <f t="shared" si="7"/>
        <v>7171.6710478129908</v>
      </c>
    </row>
    <row r="66" spans="1:16" x14ac:dyDescent="0.25">
      <c r="A66">
        <f>Input!G67</f>
        <v>205</v>
      </c>
      <c r="B66">
        <f t="shared" si="0"/>
        <v>63</v>
      </c>
      <c r="C66" s="4">
        <f>Input!I67</f>
        <v>6583.3093780000008</v>
      </c>
      <c r="D66">
        <f t="shared" si="1"/>
        <v>4120.4868325714287</v>
      </c>
      <c r="E66">
        <f t="shared" si="8"/>
        <v>3667.0235425961073</v>
      </c>
      <c r="F66">
        <f t="shared" si="2"/>
        <v>205628.95535524248</v>
      </c>
      <c r="G66">
        <f t="shared" si="3"/>
        <v>80085872.584342867</v>
      </c>
      <c r="L66">
        <f>Input!J67</f>
        <v>91.890629571429599</v>
      </c>
      <c r="M66">
        <f t="shared" si="4"/>
        <v>28.541447428571701</v>
      </c>
      <c r="N66">
        <f t="shared" si="5"/>
        <v>113.52595073375157</v>
      </c>
      <c r="O66">
        <f t="shared" si="6"/>
        <v>468.08712179681697</v>
      </c>
      <c r="P66">
        <f t="shared" si="7"/>
        <v>6629.1762794095366</v>
      </c>
    </row>
    <row r="67" spans="1:16" x14ac:dyDescent="0.25">
      <c r="A67">
        <f>Input!G68</f>
        <v>206</v>
      </c>
      <c r="B67">
        <f t="shared" si="0"/>
        <v>64</v>
      </c>
      <c r="C67" s="4">
        <f>Input!I68</f>
        <v>6679.0194588571439</v>
      </c>
      <c r="D67">
        <f t="shared" si="1"/>
        <v>4216.1969134285719</v>
      </c>
      <c r="E67">
        <f t="shared" si="8"/>
        <v>3783.9453225639995</v>
      </c>
      <c r="F67">
        <f t="shared" si="2"/>
        <v>186841.43780495363</v>
      </c>
      <c r="G67">
        <f t="shared" si="3"/>
        <v>78006860.655485138</v>
      </c>
      <c r="L67">
        <f>Input!J68</f>
        <v>95.710080857143112</v>
      </c>
      <c r="M67">
        <f t="shared" si="4"/>
        <v>32.360898714285213</v>
      </c>
      <c r="N67">
        <f t="shared" si="5"/>
        <v>116.92177996789239</v>
      </c>
      <c r="O67">
        <f t="shared" si="6"/>
        <v>449.93617916496174</v>
      </c>
      <c r="P67">
        <f t="shared" si="7"/>
        <v>6087.7327764438087</v>
      </c>
    </row>
    <row r="68" spans="1:16" x14ac:dyDescent="0.25">
      <c r="A68">
        <f>Input!G69</f>
        <v>207</v>
      </c>
      <c r="B68">
        <f t="shared" ref="B68:B83" si="9">A68-$A$3</f>
        <v>65</v>
      </c>
      <c r="C68" s="4">
        <f>Input!I69</f>
        <v>6777.6911065714294</v>
      </c>
      <c r="D68">
        <f t="shared" ref="D68:D83" si="10">C68-$C$3</f>
        <v>4314.8685611428573</v>
      </c>
      <c r="E68">
        <f t="shared" si="8"/>
        <v>3904.3985641561585</v>
      </c>
      <c r="F68">
        <f t="shared" ref="F68:F83" si="11">(D68-E68)^2</f>
        <v>168485.61842626051</v>
      </c>
      <c r="G68">
        <f t="shared" ref="G68:G83" si="12">(E68-$H$4)^2</f>
        <v>75893647.620283544</v>
      </c>
      <c r="L68">
        <f>Input!J69</f>
        <v>98.671647714285427</v>
      </c>
      <c r="M68">
        <f t="shared" ref="M68:M83" si="13">L68-$L$3</f>
        <v>35.322465571427529</v>
      </c>
      <c r="N68">
        <f t="shared" ref="N68:N83" si="14">2*($X$3/PI())*($Z$3/(4*((B68-$Y$3)^2)+$Z$3*$Z$3))</f>
        <v>120.45324159215916</v>
      </c>
      <c r="O68">
        <f t="shared" ref="O68:O83" si="15">(L68-N68)^2</f>
        <v>474.43783186062643</v>
      </c>
      <c r="P68">
        <f t="shared" ref="P68:P83" si="16">(N68-$Q$4)^2</f>
        <v>5549.1270081664934</v>
      </c>
    </row>
    <row r="69" spans="1:16" x14ac:dyDescent="0.25">
      <c r="A69">
        <f>Input!G70</f>
        <v>208</v>
      </c>
      <c r="B69">
        <f t="shared" si="9"/>
        <v>66</v>
      </c>
      <c r="C69" s="4">
        <f>Input!I70</f>
        <v>6878.749911428572</v>
      </c>
      <c r="D69">
        <f t="shared" si="10"/>
        <v>4415.9273659999999</v>
      </c>
      <c r="E69">
        <f t="shared" ref="E69:E83" si="17">N69+E68</f>
        <v>4028.5248806583777</v>
      </c>
      <c r="F69">
        <f t="shared" si="11"/>
        <v>150080.68564886579</v>
      </c>
      <c r="G69">
        <f t="shared" si="12"/>
        <v>73746353.486758322</v>
      </c>
      <c r="L69">
        <f>Input!J70</f>
        <v>101.0588048571426</v>
      </c>
      <c r="M69">
        <f t="shared" si="13"/>
        <v>37.709622714284706</v>
      </c>
      <c r="N69">
        <f t="shared" si="14"/>
        <v>124.12631650221942</v>
      </c>
      <c r="O69">
        <f t="shared" si="15"/>
        <v>532.11009349575465</v>
      </c>
      <c r="P69">
        <f t="shared" si="16"/>
        <v>5015.3856955509536</v>
      </c>
    </row>
    <row r="70" spans="1:16" x14ac:dyDescent="0.25">
      <c r="A70">
        <f>Input!G71</f>
        <v>209</v>
      </c>
      <c r="B70">
        <f t="shared" si="9"/>
        <v>67</v>
      </c>
      <c r="C70" s="4">
        <f>Input!I71</f>
        <v>6984.6650891428571</v>
      </c>
      <c r="D70">
        <f t="shared" si="10"/>
        <v>4521.8425437142851</v>
      </c>
      <c r="E70">
        <f t="shared" si="17"/>
        <v>4156.4720734732409</v>
      </c>
      <c r="F70">
        <f t="shared" si="11"/>
        <v>133495.58052416172</v>
      </c>
      <c r="G70">
        <f t="shared" si="12"/>
        <v>71565213.096471131</v>
      </c>
      <c r="L70">
        <f>Input!J71</f>
        <v>105.91517771428516</v>
      </c>
      <c r="M70">
        <f t="shared" si="13"/>
        <v>42.565995571427266</v>
      </c>
      <c r="N70">
        <f t="shared" si="14"/>
        <v>127.94719281486314</v>
      </c>
      <c r="O70">
        <f t="shared" si="15"/>
        <v>485.40968939209608</v>
      </c>
      <c r="P70">
        <f t="shared" si="16"/>
        <v>4488.8005483179732</v>
      </c>
    </row>
    <row r="71" spans="1:16" x14ac:dyDescent="0.25">
      <c r="A71">
        <f>Input!G72</f>
        <v>210</v>
      </c>
      <c r="B71">
        <f t="shared" si="9"/>
        <v>68</v>
      </c>
      <c r="C71" s="4">
        <f>Input!I72</f>
        <v>7096.5481595714291</v>
      </c>
      <c r="D71">
        <f t="shared" si="10"/>
        <v>4633.725614142857</v>
      </c>
      <c r="E71">
        <f t="shared" si="17"/>
        <v>4288.3943314297794</v>
      </c>
      <c r="F71">
        <f t="shared" si="11"/>
        <v>119253.69482025952</v>
      </c>
      <c r="G71">
        <f t="shared" si="12"/>
        <v>69350591.571335211</v>
      </c>
      <c r="L71">
        <f>Input!J72</f>
        <v>111.88307042857195</v>
      </c>
      <c r="M71">
        <f t="shared" si="13"/>
        <v>48.533888285714056</v>
      </c>
      <c r="N71">
        <f t="shared" si="14"/>
        <v>131.9222579565384</v>
      </c>
      <c r="O71">
        <f t="shared" si="15"/>
        <v>401.56903678100605</v>
      </c>
      <c r="P71">
        <f t="shared" si="16"/>
        <v>3971.9547956802521</v>
      </c>
    </row>
    <row r="72" spans="1:16" x14ac:dyDescent="0.25">
      <c r="A72">
        <f>Input!G73</f>
        <v>211</v>
      </c>
      <c r="B72">
        <f t="shared" si="9"/>
        <v>69</v>
      </c>
      <c r="C72" s="4">
        <f>Input!I73</f>
        <v>7216.2193301428561</v>
      </c>
      <c r="D72">
        <f t="shared" si="10"/>
        <v>4753.3967847142849</v>
      </c>
      <c r="E72">
        <f t="shared" si="17"/>
        <v>4424.4524185440696</v>
      </c>
      <c r="F72">
        <f t="shared" si="11"/>
        <v>108204.39603512468</v>
      </c>
      <c r="G72">
        <f t="shared" si="12"/>
        <v>67103001.440332547</v>
      </c>
      <c r="L72">
        <f>Input!J73</f>
        <v>119.67117057142696</v>
      </c>
      <c r="M72">
        <f t="shared" si="13"/>
        <v>56.321988428569057</v>
      </c>
      <c r="N72">
        <f t="shared" si="14"/>
        <v>136.05808711429012</v>
      </c>
      <c r="O72">
        <f t="shared" si="15"/>
        <v>268.53103378276234</v>
      </c>
      <c r="P72">
        <f t="shared" si="16"/>
        <v>3467.7514640458717</v>
      </c>
    </row>
    <row r="73" spans="1:16" x14ac:dyDescent="0.25">
      <c r="A73">
        <f>Input!G74</f>
        <v>212</v>
      </c>
      <c r="B73">
        <f t="shared" si="9"/>
        <v>70</v>
      </c>
      <c r="C73" s="4">
        <f>Input!I74</f>
        <v>7342.1791678571417</v>
      </c>
      <c r="D73">
        <f t="shared" si="10"/>
        <v>4879.3566224285696</v>
      </c>
      <c r="E73">
        <f t="shared" si="17"/>
        <v>4564.8138459063239</v>
      </c>
      <c r="F73">
        <f t="shared" si="11"/>
        <v>98937.158262323414</v>
      </c>
      <c r="G73">
        <f t="shared" si="12"/>
        <v>64823121.595796607</v>
      </c>
      <c r="L73">
        <f>Input!J74</f>
        <v>125.95983771428564</v>
      </c>
      <c r="M73">
        <f t="shared" si="13"/>
        <v>62.610655571427742</v>
      </c>
      <c r="N73">
        <f t="shared" si="14"/>
        <v>140.36142736225446</v>
      </c>
      <c r="O73">
        <f t="shared" si="15"/>
        <v>207.40578438848266</v>
      </c>
      <c r="P73">
        <f t="shared" si="16"/>
        <v>2979.4432945960098</v>
      </c>
    </row>
    <row r="74" spans="1:16" x14ac:dyDescent="0.25">
      <c r="A74">
        <f>Input!G75</f>
        <v>213</v>
      </c>
      <c r="B74">
        <f t="shared" si="9"/>
        <v>71</v>
      </c>
      <c r="C74" s="4">
        <f>Input!I75</f>
        <v>7478.9781908571413</v>
      </c>
      <c r="D74">
        <f t="shared" si="10"/>
        <v>5016.1556454285692</v>
      </c>
      <c r="E74">
        <f t="shared" si="17"/>
        <v>4709.6530225828737</v>
      </c>
      <c r="F74">
        <f t="shared" si="11"/>
        <v>93943.857811290625</v>
      </c>
      <c r="G74">
        <f t="shared" si="12"/>
        <v>62511818.23500362</v>
      </c>
      <c r="L74">
        <f>Input!J75</f>
        <v>136.79902299999958</v>
      </c>
      <c r="M74">
        <f t="shared" si="13"/>
        <v>73.44984085714168</v>
      </c>
      <c r="N74">
        <f t="shared" si="14"/>
        <v>144.83917667655032</v>
      </c>
      <c r="O74">
        <f t="shared" si="15"/>
        <v>64.644071142552448</v>
      </c>
      <c r="P74">
        <f t="shared" si="16"/>
        <v>2510.6641157849213</v>
      </c>
    </row>
    <row r="75" spans="1:16" x14ac:dyDescent="0.25">
      <c r="A75">
        <f>Input!G76</f>
        <v>214</v>
      </c>
      <c r="B75">
        <f t="shared" si="9"/>
        <v>72</v>
      </c>
      <c r="C75" s="4">
        <f>Input!I76</f>
        <v>7623.5727738571431</v>
      </c>
      <c r="D75">
        <f t="shared" si="10"/>
        <v>5160.7502284285711</v>
      </c>
      <c r="E75">
        <f t="shared" si="17"/>
        <v>4859.1513795237124</v>
      </c>
      <c r="F75">
        <f t="shared" si="11"/>
        <v>90961.865660735755</v>
      </c>
      <c r="G75">
        <f t="shared" si="12"/>
        <v>60170167.947029792</v>
      </c>
      <c r="L75">
        <f>Input!J76</f>
        <v>144.59458300000188</v>
      </c>
      <c r="M75">
        <f t="shared" si="13"/>
        <v>81.245400857143977</v>
      </c>
      <c r="N75">
        <f t="shared" si="14"/>
        <v>149.49835694083853</v>
      </c>
      <c r="O75">
        <f t="shared" si="15"/>
        <v>24.046998862828683</v>
      </c>
      <c r="P75">
        <f t="shared" si="16"/>
        <v>2065.4613867963517</v>
      </c>
    </row>
    <row r="76" spans="1:16" x14ac:dyDescent="0.25">
      <c r="A76">
        <f>Input!G77</f>
        <v>215</v>
      </c>
      <c r="B76">
        <f t="shared" si="9"/>
        <v>73</v>
      </c>
      <c r="C76" s="4">
        <f>Input!I77</f>
        <v>7771.7331727142864</v>
      </c>
      <c r="D76">
        <f t="shared" si="10"/>
        <v>5308.9106272857152</v>
      </c>
      <c r="E76">
        <f t="shared" si="17"/>
        <v>5013.4974594479272</v>
      </c>
      <c r="F76">
        <f t="shared" si="11"/>
        <v>87268.939731957114</v>
      </c>
      <c r="G76">
        <f t="shared" si="12"/>
        <v>57799483.106422313</v>
      </c>
      <c r="L76">
        <f>Input!J77</f>
        <v>148.16039885714326</v>
      </c>
      <c r="M76">
        <f t="shared" si="13"/>
        <v>84.811216714285365</v>
      </c>
      <c r="N76">
        <f t="shared" si="14"/>
        <v>154.34607992421437</v>
      </c>
      <c r="O76">
        <f t="shared" si="15"/>
        <v>38.262650263521877</v>
      </c>
      <c r="P76">
        <f t="shared" si="16"/>
        <v>1648.3295037536698</v>
      </c>
    </row>
    <row r="77" spans="1:16" x14ac:dyDescent="0.25">
      <c r="A77">
        <f>Input!G78</f>
        <v>216</v>
      </c>
      <c r="B77">
        <f t="shared" si="9"/>
        <v>74</v>
      </c>
      <c r="C77" s="4">
        <f>Input!I78</f>
        <v>7927.263919142858</v>
      </c>
      <c r="D77">
        <f t="shared" si="10"/>
        <v>5464.4413737142859</v>
      </c>
      <c r="E77">
        <f t="shared" si="17"/>
        <v>5172.8869645311288</v>
      </c>
      <c r="F77">
        <f t="shared" si="11"/>
        <v>85003.973514139783</v>
      </c>
      <c r="G77">
        <f t="shared" si="12"/>
        <v>55401339.733265035</v>
      </c>
      <c r="L77">
        <f>Input!J78</f>
        <v>155.53074642857155</v>
      </c>
      <c r="M77">
        <f t="shared" si="13"/>
        <v>92.181564285713648</v>
      </c>
      <c r="N77">
        <f t="shared" si="14"/>
        <v>159.38950508320161</v>
      </c>
      <c r="O77">
        <f t="shared" si="15"/>
        <v>14.890018354682434</v>
      </c>
      <c r="P77">
        <f t="shared" si="16"/>
        <v>1264.2433065094274</v>
      </c>
    </row>
    <row r="78" spans="1:16" x14ac:dyDescent="0.25">
      <c r="A78">
        <f>Input!G79</f>
        <v>217</v>
      </c>
      <c r="B78">
        <f t="shared" si="9"/>
        <v>75</v>
      </c>
      <c r="C78" s="4">
        <f>Input!I79</f>
        <v>8090.6872040000007</v>
      </c>
      <c r="D78">
        <f t="shared" si="10"/>
        <v>5627.8646585714287</v>
      </c>
      <c r="E78">
        <f t="shared" si="17"/>
        <v>5337.5227524330494</v>
      </c>
      <c r="F78">
        <f t="shared" si="11"/>
        <v>84298.422460067435</v>
      </c>
      <c r="G78">
        <f t="shared" si="12"/>
        <v>52977607.972549103</v>
      </c>
      <c r="L78">
        <f>Input!J79</f>
        <v>163.42328485714279</v>
      </c>
      <c r="M78">
        <f t="shared" si="13"/>
        <v>100.07410271428489</v>
      </c>
      <c r="N78">
        <f t="shared" si="14"/>
        <v>164.63578790192076</v>
      </c>
      <c r="O78">
        <f t="shared" si="15"/>
        <v>1.4701636335958601</v>
      </c>
      <c r="P78">
        <f t="shared" si="16"/>
        <v>918.69103526783704</v>
      </c>
    </row>
    <row r="79" spans="1:16" x14ac:dyDescent="0.25">
      <c r="A79">
        <f>Input!G80</f>
        <v>218</v>
      </c>
      <c r="B79">
        <f t="shared" si="9"/>
        <v>76</v>
      </c>
      <c r="C79" s="4">
        <f>Input!I80</f>
        <v>8260.697550428571</v>
      </c>
      <c r="D79">
        <f t="shared" si="10"/>
        <v>5797.8750049999999</v>
      </c>
      <c r="E79">
        <f t="shared" si="17"/>
        <v>5507.6147697745137</v>
      </c>
      <c r="F79">
        <f t="shared" si="11"/>
        <v>84251.004153154587</v>
      </c>
      <c r="G79">
        <f t="shared" si="12"/>
        <v>50530485.332995169</v>
      </c>
      <c r="L79">
        <f>Input!J80</f>
        <v>170.0103464285703</v>
      </c>
      <c r="M79">
        <f t="shared" si="13"/>
        <v>106.6611642857124</v>
      </c>
      <c r="N79">
        <f t="shared" si="14"/>
        <v>170.09201734146436</v>
      </c>
      <c r="O79">
        <f t="shared" si="15"/>
        <v>6.6701380129482344E-3</v>
      </c>
      <c r="P79">
        <f t="shared" si="16"/>
        <v>617.70575806445095</v>
      </c>
    </row>
    <row r="80" spans="1:16" x14ac:dyDescent="0.25">
      <c r="A80">
        <f>Input!G81</f>
        <v>219</v>
      </c>
      <c r="B80">
        <f t="shared" si="9"/>
        <v>77</v>
      </c>
      <c r="C80" s="4">
        <f>Input!I81</f>
        <v>8436.9741842857147</v>
      </c>
      <c r="D80">
        <f t="shared" si="10"/>
        <v>5974.1516388571436</v>
      </c>
      <c r="E80">
        <f t="shared" si="17"/>
        <v>5683.3799105994121</v>
      </c>
      <c r="F80">
        <f t="shared" si="11"/>
        <v>84548.197953987998</v>
      </c>
      <c r="G80">
        <f t="shared" si="12"/>
        <v>48062532.804951645</v>
      </c>
      <c r="L80">
        <f>Input!J81</f>
        <v>176.27663385714368</v>
      </c>
      <c r="M80">
        <f t="shared" si="13"/>
        <v>112.92745171428578</v>
      </c>
      <c r="N80">
        <f t="shared" si="14"/>
        <v>175.76514082489837</v>
      </c>
      <c r="O80">
        <f t="shared" si="15"/>
        <v>0.26162512203550375</v>
      </c>
      <c r="P80">
        <f t="shared" si="16"/>
        <v>367.89401725328554</v>
      </c>
    </row>
    <row r="81" spans="1:20" x14ac:dyDescent="0.25">
      <c r="A81">
        <f>Input!G82</f>
        <v>220</v>
      </c>
      <c r="B81">
        <f t="shared" si="9"/>
        <v>78</v>
      </c>
      <c r="C81" s="4">
        <f>Input!I82</f>
        <v>8616.4958598571429</v>
      </c>
      <c r="D81">
        <f t="shared" si="10"/>
        <v>6153.6733144285718</v>
      </c>
      <c r="E81">
        <f t="shared" si="17"/>
        <v>5865.0417856429312</v>
      </c>
      <c r="F81">
        <f t="shared" si="11"/>
        <v>83308.159409136031</v>
      </c>
      <c r="G81">
        <f t="shared" si="12"/>
        <v>45576713.946743615</v>
      </c>
      <c r="L81">
        <f>Input!J82</f>
        <v>179.5216755714282</v>
      </c>
      <c r="M81">
        <f t="shared" si="13"/>
        <v>116.17249342857031</v>
      </c>
      <c r="N81">
        <f t="shared" si="14"/>
        <v>181.66187504351888</v>
      </c>
      <c r="O81">
        <f t="shared" si="15"/>
        <v>4.580453780337189</v>
      </c>
      <c r="P81">
        <f t="shared" si="16"/>
        <v>176.46012112186662</v>
      </c>
    </row>
    <row r="82" spans="1:20" x14ac:dyDescent="0.25">
      <c r="A82">
        <f>Input!G83</f>
        <v>221</v>
      </c>
      <c r="B82">
        <f t="shared" si="9"/>
        <v>79</v>
      </c>
      <c r="C82" s="4">
        <f>Input!I83</f>
        <v>8803.7757961428579</v>
      </c>
      <c r="D82">
        <f t="shared" si="10"/>
        <v>6340.9532507142867</v>
      </c>
      <c r="E82">
        <f t="shared" si="17"/>
        <v>6052.8303863834735</v>
      </c>
      <c r="F82">
        <f t="shared" si="11"/>
        <v>83014.784950192174</v>
      </c>
      <c r="G82">
        <f t="shared" si="12"/>
        <v>43076436.986569755</v>
      </c>
      <c r="L82">
        <f>Input!J83</f>
        <v>187.27993628571494</v>
      </c>
      <c r="M82">
        <f t="shared" si="13"/>
        <v>123.93075414285704</v>
      </c>
      <c r="N82">
        <f t="shared" si="14"/>
        <v>187.78860074054234</v>
      </c>
      <c r="O82">
        <f t="shared" si="15"/>
        <v>0.25873952760485264</v>
      </c>
      <c r="P82">
        <f t="shared" si="16"/>
        <v>51.224132118612353</v>
      </c>
    </row>
    <row r="83" spans="1:20" x14ac:dyDescent="0.25">
      <c r="A83">
        <f>Input!G84</f>
        <v>222</v>
      </c>
      <c r="B83">
        <f t="shared" si="9"/>
        <v>80</v>
      </c>
      <c r="C83" s="4">
        <f>Input!I84</f>
        <v>8994.0172992857151</v>
      </c>
      <c r="D83">
        <f t="shared" si="10"/>
        <v>6531.194753857144</v>
      </c>
      <c r="E83">
        <f t="shared" si="17"/>
        <v>6246.9816259038507</v>
      </c>
      <c r="F83">
        <f t="shared" si="11"/>
        <v>80777.10210099502</v>
      </c>
      <c r="G83">
        <f t="shared" si="12"/>
        <v>40565599.93010211</v>
      </c>
      <c r="L83">
        <f>Input!J84</f>
        <v>190.24150314285725</v>
      </c>
      <c r="M83">
        <f t="shared" si="13"/>
        <v>126.89232099999936</v>
      </c>
      <c r="N83">
        <f t="shared" si="14"/>
        <v>194.15123952037749</v>
      </c>
      <c r="O83">
        <f t="shared" si="15"/>
        <v>15.286038541705031</v>
      </c>
      <c r="P83">
        <f t="shared" si="16"/>
        <v>0.63117437018043021</v>
      </c>
      <c r="T83" s="4"/>
    </row>
    <row r="84" spans="1:20" x14ac:dyDescent="0.25">
      <c r="A84">
        <f>Input!G85</f>
        <v>223</v>
      </c>
      <c r="B84">
        <f t="shared" ref="B84:B145" si="18">A84-$A$3</f>
        <v>81</v>
      </c>
      <c r="C84" s="4">
        <f>Input!I85</f>
        <v>9186.4296234285721</v>
      </c>
      <c r="D84">
        <f t="shared" ref="D84:D145" si="19">C84-$C$3</f>
        <v>6723.6070780000009</v>
      </c>
      <c r="E84">
        <f t="shared" ref="E84:E145" si="20">N84+E83</f>
        <v>6447.7367365621085</v>
      </c>
      <c r="F84">
        <f t="shared" ref="F84:F145" si="21">(D84-E84)^2</f>
        <v>76104.445285059337</v>
      </c>
      <c r="G84">
        <f t="shared" ref="G84:G145" si="22">(E84-$H$4)^2</f>
        <v>38048638.589362212</v>
      </c>
      <c r="L84">
        <f>Input!J85</f>
        <v>192.41232414285696</v>
      </c>
      <c r="M84">
        <f t="shared" ref="M84:M145" si="23">L84-$L$3</f>
        <v>129.06314199999906</v>
      </c>
      <c r="N84">
        <f t="shared" ref="N84:N145" si="24">2*($X$3/PI())*($Z$3/(4*((B84-$Y$3)^2)+$Z$3*$Z$3))</f>
        <v>200.75511065825754</v>
      </c>
      <c r="O84">
        <f t="shared" ref="O84:O145" si="25">(L84-N84)^2</f>
        <v>69.602086841549678</v>
      </c>
      <c r="P84">
        <f t="shared" ref="P84:P145" si="26">(N84-$Q$4)^2</f>
        <v>33.749201620249622</v>
      </c>
      <c r="T84" s="4"/>
    </row>
    <row r="85" spans="1:20" x14ac:dyDescent="0.25">
      <c r="A85">
        <f>Input!G86</f>
        <v>224</v>
      </c>
      <c r="B85">
        <f t="shared" si="18"/>
        <v>82</v>
      </c>
      <c r="C85" s="4">
        <f>Input!I86</f>
        <v>9385.0485559999997</v>
      </c>
      <c r="D85">
        <f t="shared" si="19"/>
        <v>6922.2260105714286</v>
      </c>
      <c r="E85">
        <f t="shared" si="20"/>
        <v>6655.3415024253572</v>
      </c>
      <c r="F85">
        <f t="shared" si="21"/>
        <v>71227.340688370401</v>
      </c>
      <c r="G85">
        <f t="shared" si="22"/>
        <v>35530577.352953538</v>
      </c>
      <c r="L85">
        <f>Input!J86</f>
        <v>198.61893257142765</v>
      </c>
      <c r="M85">
        <f t="shared" si="23"/>
        <v>135.26975042856975</v>
      </c>
      <c r="N85">
        <f t="shared" si="24"/>
        <v>207.60476586324921</v>
      </c>
      <c r="O85">
        <f t="shared" si="25"/>
        <v>80.745199948408754</v>
      </c>
      <c r="P85">
        <f t="shared" si="26"/>
        <v>160.2518383217627</v>
      </c>
      <c r="T85" s="4"/>
    </row>
    <row r="86" spans="1:20" x14ac:dyDescent="0.25">
      <c r="A86">
        <f>Input!G87</f>
        <v>225</v>
      </c>
      <c r="B86">
        <f t="shared" si="18"/>
        <v>83</v>
      </c>
      <c r="C86" s="4">
        <f>Input!I87</f>
        <v>9590.2993095714282</v>
      </c>
      <c r="D86">
        <f t="shared" si="19"/>
        <v>7127.4767641428571</v>
      </c>
      <c r="E86">
        <f t="shared" si="20"/>
        <v>6870.0453024241151</v>
      </c>
      <c r="F86">
        <f t="shared" si="21"/>
        <v>66270.957482648111</v>
      </c>
      <c r="G86">
        <f t="shared" si="22"/>
        <v>33017082.397825364</v>
      </c>
      <c r="L86">
        <f>Input!J87</f>
        <v>205.2507535714285</v>
      </c>
      <c r="M86">
        <f t="shared" si="23"/>
        <v>141.90157142857061</v>
      </c>
      <c r="N86">
        <f t="shared" si="24"/>
        <v>214.7037999987582</v>
      </c>
      <c r="O86">
        <f t="shared" si="25"/>
        <v>89.360086757250727</v>
      </c>
      <c r="P86">
        <f t="shared" si="26"/>
        <v>390.38234354925413</v>
      </c>
      <c r="T86" s="4"/>
    </row>
    <row r="87" spans="1:20" x14ac:dyDescent="0.25">
      <c r="A87">
        <f>Input!G88</f>
        <v>226</v>
      </c>
      <c r="B87">
        <f t="shared" si="18"/>
        <v>84</v>
      </c>
      <c r="C87" s="4">
        <f>Input!I88</f>
        <v>9803.0248488571415</v>
      </c>
      <c r="D87">
        <f t="shared" si="19"/>
        <v>7340.2023034285703</v>
      </c>
      <c r="E87">
        <f t="shared" si="20"/>
        <v>7092.0999383387771</v>
      </c>
      <c r="F87">
        <f t="shared" si="21"/>
        <v>61554.783563149052</v>
      </c>
      <c r="G87">
        <f t="shared" si="22"/>
        <v>30514516.894829247</v>
      </c>
      <c r="L87">
        <f>Input!J88</f>
        <v>212.72553928571324</v>
      </c>
      <c r="M87">
        <f t="shared" si="23"/>
        <v>149.37635714285534</v>
      </c>
      <c r="N87">
        <f t="shared" si="24"/>
        <v>222.05463591466187</v>
      </c>
      <c r="O87">
        <f t="shared" si="25"/>
        <v>87.032043912260761</v>
      </c>
      <c r="P87">
        <f t="shared" si="26"/>
        <v>734.89417041805723</v>
      </c>
      <c r="T87" s="4"/>
    </row>
    <row r="88" spans="1:20" x14ac:dyDescent="0.25">
      <c r="A88">
        <f>Input!G89</f>
        <v>227</v>
      </c>
      <c r="B88">
        <f t="shared" si="18"/>
        <v>85</v>
      </c>
      <c r="C88" s="4">
        <f>Input!I89</f>
        <v>10021.785419714286</v>
      </c>
      <c r="D88">
        <f t="shared" si="19"/>
        <v>7558.9628742857149</v>
      </c>
      <c r="E88">
        <f t="shared" si="20"/>
        <v>7321.7582201640935</v>
      </c>
      <c r="F88">
        <f t="shared" si="21"/>
        <v>56266.047936958035</v>
      </c>
      <c r="G88">
        <f t="shared" si="22"/>
        <v>28029997.580911178</v>
      </c>
      <c r="L88">
        <f>Input!J89</f>
        <v>218.76057085714456</v>
      </c>
      <c r="M88">
        <f t="shared" si="23"/>
        <v>155.41138871428666</v>
      </c>
      <c r="N88">
        <f t="shared" si="24"/>
        <v>229.65828182531607</v>
      </c>
      <c r="O88">
        <f t="shared" si="25"/>
        <v>118.76010434580562</v>
      </c>
      <c r="P88">
        <f t="shared" si="26"/>
        <v>1204.9630347756297</v>
      </c>
      <c r="T88" s="4"/>
    </row>
    <row r="89" spans="1:20" x14ac:dyDescent="0.25">
      <c r="A89">
        <f>Input!G90</f>
        <v>228</v>
      </c>
      <c r="B89">
        <f t="shared" si="18"/>
        <v>86</v>
      </c>
      <c r="C89" s="4">
        <f>Input!I90</f>
        <v>10240.061099285715</v>
      </c>
      <c r="D89">
        <f t="shared" si="19"/>
        <v>7777.2385538571434</v>
      </c>
      <c r="E89">
        <f t="shared" si="20"/>
        <v>7559.2722802783373</v>
      </c>
      <c r="F89">
        <f t="shared" si="21"/>
        <v>47509.296417830934</v>
      </c>
      <c r="G89">
        <f t="shared" si="22"/>
        <v>25571451.856762972</v>
      </c>
      <c r="L89">
        <f>Input!J90</f>
        <v>218.27567957142855</v>
      </c>
      <c r="M89">
        <f t="shared" si="23"/>
        <v>154.92649742857066</v>
      </c>
      <c r="N89">
        <f t="shared" si="24"/>
        <v>237.51406011424385</v>
      </c>
      <c r="O89">
        <f t="shared" si="25"/>
        <v>370.11528591017401</v>
      </c>
      <c r="P89">
        <f t="shared" si="26"/>
        <v>1812.0649122208313</v>
      </c>
      <c r="T89" s="4"/>
    </row>
    <row r="90" spans="1:20" x14ac:dyDescent="0.25">
      <c r="A90">
        <f>Input!G91</f>
        <v>229</v>
      </c>
      <c r="B90">
        <f t="shared" si="18"/>
        <v>87</v>
      </c>
      <c r="C90" s="4">
        <f>Input!I91</f>
        <v>10461.156608142859</v>
      </c>
      <c r="D90">
        <f t="shared" si="19"/>
        <v>7998.3340627142879</v>
      </c>
      <c r="E90">
        <f t="shared" si="20"/>
        <v>7804.8915873787364</v>
      </c>
      <c r="F90">
        <f t="shared" si="21"/>
        <v>37419.991263945463</v>
      </c>
      <c r="G90">
        <f t="shared" si="22"/>
        <v>23147674.31784099</v>
      </c>
      <c r="L90">
        <f>Input!J91</f>
        <v>221.09550885714452</v>
      </c>
      <c r="M90">
        <f t="shared" si="23"/>
        <v>157.74632671428662</v>
      </c>
      <c r="N90">
        <f t="shared" si="24"/>
        <v>245.61930710039871</v>
      </c>
      <c r="O90">
        <f t="shared" si="25"/>
        <v>601.41668027583739</v>
      </c>
      <c r="P90">
        <f t="shared" si="26"/>
        <v>2567.8140154071375</v>
      </c>
      <c r="T90" s="4"/>
    </row>
    <row r="91" spans="1:20" x14ac:dyDescent="0.25">
      <c r="A91">
        <f>Input!G92</f>
        <v>230</v>
      </c>
      <c r="B91">
        <f t="shared" si="18"/>
        <v>88</v>
      </c>
      <c r="C91" s="4">
        <f>Input!I92</f>
        <v>10692.128979714285</v>
      </c>
      <c r="D91">
        <f t="shared" si="19"/>
        <v>8229.3064342857142</v>
      </c>
      <c r="E91">
        <f t="shared" si="20"/>
        <v>8058.8606315858369</v>
      </c>
      <c r="F91">
        <f t="shared" si="21"/>
        <v>29051.771658005491</v>
      </c>
      <c r="G91">
        <f t="shared" si="22"/>
        <v>20768381.337902557</v>
      </c>
      <c r="L91">
        <f>Input!J92</f>
        <v>230.97237157142627</v>
      </c>
      <c r="M91">
        <f t="shared" si="23"/>
        <v>167.62318942856837</v>
      </c>
      <c r="N91">
        <f t="shared" si="24"/>
        <v>253.9690442071003</v>
      </c>
      <c r="O91">
        <f t="shared" si="25"/>
        <v>528.84695231235878</v>
      </c>
      <c r="P91">
        <f t="shared" si="26"/>
        <v>3483.7546475395698</v>
      </c>
      <c r="T91" s="4"/>
    </row>
    <row r="92" spans="1:20" x14ac:dyDescent="0.25">
      <c r="A92">
        <f>Input!G93</f>
        <v>231</v>
      </c>
      <c r="B92">
        <f t="shared" si="18"/>
        <v>89</v>
      </c>
      <c r="C92" s="4">
        <f>Input!I93</f>
        <v>10926.793985</v>
      </c>
      <c r="D92">
        <f t="shared" si="19"/>
        <v>8463.9714395714291</v>
      </c>
      <c r="E92">
        <f t="shared" si="20"/>
        <v>8321.4162537648754</v>
      </c>
      <c r="F92">
        <f t="shared" si="21"/>
        <v>20321.981000341053</v>
      </c>
      <c r="G92">
        <f t="shared" si="22"/>
        <v>18444261.998702884</v>
      </c>
      <c r="L92">
        <f>Input!J93</f>
        <v>234.66500528571487</v>
      </c>
      <c r="M92">
        <f t="shared" si="23"/>
        <v>171.31582314285697</v>
      </c>
      <c r="N92">
        <f t="shared" si="24"/>
        <v>262.55562217903781</v>
      </c>
      <c r="O92">
        <f t="shared" si="25"/>
        <v>777.88651069011109</v>
      </c>
      <c r="P92">
        <f t="shared" si="26"/>
        <v>4571.1009884515415</v>
      </c>
      <c r="T92" s="4"/>
    </row>
    <row r="93" spans="1:20" x14ac:dyDescent="0.25">
      <c r="A93">
        <f>Input!G94</f>
        <v>232</v>
      </c>
      <c r="B93">
        <f t="shared" si="18"/>
        <v>90</v>
      </c>
      <c r="C93" s="4">
        <f>Input!I94</f>
        <v>11173.238118571429</v>
      </c>
      <c r="D93">
        <f t="shared" si="19"/>
        <v>8710.4155731428582</v>
      </c>
      <c r="E93">
        <f t="shared" si="20"/>
        <v>8592.7845953038068</v>
      </c>
      <c r="F93">
        <f t="shared" si="21"/>
        <v>13837.046947371404</v>
      </c>
      <c r="G93">
        <f t="shared" si="22"/>
        <v>16187023.301220842</v>
      </c>
      <c r="L93">
        <f>Input!J94</f>
        <v>246.44413357142912</v>
      </c>
      <c r="M93">
        <f t="shared" si="23"/>
        <v>183.09495142857122</v>
      </c>
      <c r="N93">
        <f t="shared" si="24"/>
        <v>271.36834153893147</v>
      </c>
      <c r="O93">
        <f t="shared" si="25"/>
        <v>621.21614280730785</v>
      </c>
      <c r="P93">
        <f t="shared" si="26"/>
        <v>5840.4194744615088</v>
      </c>
      <c r="T93" s="4"/>
    </row>
    <row r="94" spans="1:20" x14ac:dyDescent="0.25">
      <c r="A94">
        <f>Input!G95</f>
        <v>233</v>
      </c>
      <c r="B94">
        <f t="shared" si="18"/>
        <v>91</v>
      </c>
      <c r="C94" s="4">
        <f>Input!I95</f>
        <v>11431.006328857144</v>
      </c>
      <c r="D94">
        <f t="shared" si="19"/>
        <v>8968.1837834285725</v>
      </c>
      <c r="E94">
        <f t="shared" si="20"/>
        <v>8873.1776497038209</v>
      </c>
      <c r="F94">
        <f t="shared" si="21"/>
        <v>9026.1654453253905</v>
      </c>
      <c r="G94">
        <f t="shared" si="22"/>
        <v>14009427.210605016</v>
      </c>
      <c r="L94">
        <f>Input!J95</f>
        <v>257.7682102857143</v>
      </c>
      <c r="M94">
        <f t="shared" si="23"/>
        <v>194.4190281428564</v>
      </c>
      <c r="N94">
        <f t="shared" si="24"/>
        <v>280.39305440001476</v>
      </c>
      <c r="O94">
        <f t="shared" si="25"/>
        <v>511.88357119639608</v>
      </c>
      <c r="P94">
        <f t="shared" si="26"/>
        <v>7301.2496300671282</v>
      </c>
      <c r="T94" s="4"/>
    </row>
    <row r="95" spans="1:20" x14ac:dyDescent="0.25">
      <c r="A95">
        <f>Input!G96</f>
        <v>234</v>
      </c>
      <c r="B95">
        <f t="shared" si="18"/>
        <v>92</v>
      </c>
      <c r="C95" s="4">
        <f>Input!I96</f>
        <v>11696.174726285715</v>
      </c>
      <c r="D95">
        <f t="shared" si="19"/>
        <v>9233.352180857144</v>
      </c>
      <c r="E95">
        <f t="shared" si="20"/>
        <v>9162.789404779247</v>
      </c>
      <c r="F95">
        <f t="shared" si="21"/>
        <v>4979.105367819443</v>
      </c>
      <c r="G95">
        <f t="shared" si="22"/>
        <v>11925316.691799745</v>
      </c>
      <c r="L95">
        <f>Input!J96</f>
        <v>265.16839742857155</v>
      </c>
      <c r="M95">
        <f t="shared" si="23"/>
        <v>201.81921528571365</v>
      </c>
      <c r="N95">
        <f t="shared" si="24"/>
        <v>289.61175507542555</v>
      </c>
      <c r="O95">
        <f t="shared" si="25"/>
        <v>597.47773305201576</v>
      </c>
      <c r="P95">
        <f t="shared" si="26"/>
        <v>8961.6611593919861</v>
      </c>
      <c r="T95" s="4"/>
    </row>
    <row r="96" spans="1:20" x14ac:dyDescent="0.25">
      <c r="A96">
        <f>Input!G97</f>
        <v>235</v>
      </c>
      <c r="B96">
        <f t="shared" si="18"/>
        <v>93</v>
      </c>
      <c r="C96" s="4">
        <f>Input!I97</f>
        <v>11972.301666714286</v>
      </c>
      <c r="D96">
        <f t="shared" si="19"/>
        <v>9509.4791212857144</v>
      </c>
      <c r="E96">
        <f t="shared" si="20"/>
        <v>9461.7915744283346</v>
      </c>
      <c r="F96">
        <f t="shared" si="21"/>
        <v>2274.1021252747996</v>
      </c>
      <c r="G96">
        <f t="shared" si="22"/>
        <v>9949627.5044784881</v>
      </c>
      <c r="L96">
        <f>Input!J97</f>
        <v>276.12694042857038</v>
      </c>
      <c r="M96">
        <f t="shared" si="23"/>
        <v>212.77775828571248</v>
      </c>
      <c r="N96">
        <f t="shared" si="24"/>
        <v>299.00216964908691</v>
      </c>
      <c r="O96">
        <f t="shared" si="25"/>
        <v>523.27611189117329</v>
      </c>
      <c r="P96">
        <f t="shared" si="26"/>
        <v>10827.747969927985</v>
      </c>
      <c r="T96" s="4"/>
    </row>
    <row r="97" spans="1:20" x14ac:dyDescent="0.25">
      <c r="A97">
        <f>Input!G98</f>
        <v>236</v>
      </c>
      <c r="B97">
        <f t="shared" si="18"/>
        <v>94</v>
      </c>
      <c r="C97" s="4">
        <f>Input!I98</f>
        <v>12257.358066857143</v>
      </c>
      <c r="D97">
        <f t="shared" si="19"/>
        <v>9794.5355214285719</v>
      </c>
      <c r="E97">
        <f t="shared" si="20"/>
        <v>9770.3289321860775</v>
      </c>
      <c r="F97">
        <f t="shared" si="21"/>
        <v>585.95896275484438</v>
      </c>
      <c r="G97">
        <f t="shared" si="22"/>
        <v>8098382.1705627907</v>
      </c>
      <c r="L97">
        <f>Input!J98</f>
        <v>285.05640014285746</v>
      </c>
      <c r="M97">
        <f t="shared" si="23"/>
        <v>221.70721799999956</v>
      </c>
      <c r="N97">
        <f t="shared" si="24"/>
        <v>308.53735775774379</v>
      </c>
      <c r="O97">
        <f t="shared" si="25"/>
        <v>551.3553705120886</v>
      </c>
      <c r="P97">
        <f t="shared" si="26"/>
        <v>12903.063723236808</v>
      </c>
      <c r="T97" s="4"/>
    </row>
    <row r="98" spans="1:20" x14ac:dyDescent="0.25">
      <c r="A98">
        <f>Input!G99</f>
        <v>237</v>
      </c>
      <c r="B98">
        <f t="shared" si="18"/>
        <v>95</v>
      </c>
      <c r="C98" s="4">
        <f>Input!I99</f>
        <v>12564.861203857145</v>
      </c>
      <c r="D98">
        <f t="shared" si="19"/>
        <v>10102.038658428573</v>
      </c>
      <c r="E98">
        <f t="shared" si="20"/>
        <v>10088.514275381473</v>
      </c>
      <c r="F98">
        <f t="shared" si="21"/>
        <v>182.90893680470901</v>
      </c>
      <c r="G98">
        <f t="shared" si="22"/>
        <v>6388662.2391817346</v>
      </c>
      <c r="L98">
        <f>Input!J99</f>
        <v>307.50313700000152</v>
      </c>
      <c r="M98">
        <f t="shared" si="23"/>
        <v>244.15395485714362</v>
      </c>
      <c r="N98">
        <f t="shared" si="24"/>
        <v>318.18534319539503</v>
      </c>
      <c r="O98">
        <f t="shared" si="25"/>
        <v>114.10952920090368</v>
      </c>
      <c r="P98">
        <f t="shared" si="26"/>
        <v>15188.008582018465</v>
      </c>
      <c r="T98" s="4"/>
    </row>
    <row r="99" spans="1:20" x14ac:dyDescent="0.25">
      <c r="A99">
        <f>Input!G100</f>
        <v>238</v>
      </c>
      <c r="B99">
        <f t="shared" si="18"/>
        <v>96</v>
      </c>
      <c r="C99" s="4">
        <f>Input!I100</f>
        <v>12897.041577571426</v>
      </c>
      <c r="D99">
        <f t="shared" si="19"/>
        <v>10434.219032142855</v>
      </c>
      <c r="E99">
        <f t="shared" si="20"/>
        <v>10416.423068823997</v>
      </c>
      <c r="F99">
        <f t="shared" si="21"/>
        <v>316.69631044615409</v>
      </c>
      <c r="G99">
        <f t="shared" si="22"/>
        <v>4838554.7944018366</v>
      </c>
      <c r="L99">
        <f>Input!J100</f>
        <v>332.18037371428181</v>
      </c>
      <c r="M99">
        <f t="shared" si="23"/>
        <v>268.83119157142391</v>
      </c>
      <c r="N99">
        <f t="shared" si="24"/>
        <v>327.908793442525</v>
      </c>
      <c r="O99">
        <f t="shared" si="25"/>
        <v>18.246398018062052</v>
      </c>
      <c r="P99">
        <f t="shared" si="26"/>
        <v>17679.183060244606</v>
      </c>
      <c r="T99" s="4"/>
    </row>
    <row r="100" spans="1:20" x14ac:dyDescent="0.25">
      <c r="A100">
        <f>Input!G101</f>
        <v>239</v>
      </c>
      <c r="B100">
        <f t="shared" si="18"/>
        <v>97</v>
      </c>
      <c r="C100" s="4">
        <f>Input!I101</f>
        <v>13253.339698142858</v>
      </c>
      <c r="D100">
        <f t="shared" si="19"/>
        <v>10790.517152714287</v>
      </c>
      <c r="E100">
        <f t="shared" si="20"/>
        <v>10754.087840446258</v>
      </c>
      <c r="F100">
        <f t="shared" si="21"/>
        <v>1327.0947923215169</v>
      </c>
      <c r="G100">
        <f t="shared" si="22"/>
        <v>3467069.1297368067</v>
      </c>
      <c r="L100">
        <f>Input!J101</f>
        <v>356.29812057143135</v>
      </c>
      <c r="M100">
        <f t="shared" si="23"/>
        <v>292.94893842857346</v>
      </c>
      <c r="N100">
        <f t="shared" si="24"/>
        <v>337.66477162226153</v>
      </c>
      <c r="O100">
        <f t="shared" si="25"/>
        <v>347.20169306152837</v>
      </c>
      <c r="P100">
        <f t="shared" si="26"/>
        <v>20368.732162224791</v>
      </c>
      <c r="T100" s="4"/>
    </row>
    <row r="101" spans="1:20" x14ac:dyDescent="0.25">
      <c r="A101">
        <f>Input!G102</f>
        <v>240</v>
      </c>
      <c r="B101">
        <f t="shared" si="18"/>
        <v>98</v>
      </c>
      <c r="C101" s="4">
        <f>Input!I102</f>
        <v>13637.343761</v>
      </c>
      <c r="D101">
        <f t="shared" si="19"/>
        <v>11174.521215571429</v>
      </c>
      <c r="E101">
        <f t="shared" si="20"/>
        <v>11101.492427836349</v>
      </c>
      <c r="F101">
        <f t="shared" si="21"/>
        <v>5333.2038380553986</v>
      </c>
      <c r="G101">
        <f t="shared" si="22"/>
        <v>2294019.7050374933</v>
      </c>
      <c r="L101">
        <f>Input!J102</f>
        <v>384.00406285714234</v>
      </c>
      <c r="M101">
        <f t="shared" si="23"/>
        <v>320.65488071428445</v>
      </c>
      <c r="N101">
        <f t="shared" si="24"/>
        <v>347.40458739009091</v>
      </c>
      <c r="O101">
        <f t="shared" si="25"/>
        <v>1339.5216044632998</v>
      </c>
      <c r="P101">
        <f t="shared" si="26"/>
        <v>23243.711016935307</v>
      </c>
      <c r="T101" s="4"/>
    </row>
    <row r="102" spans="1:20" x14ac:dyDescent="0.25">
      <c r="A102">
        <f>Input!G103</f>
        <v>241</v>
      </c>
      <c r="B102">
        <f t="shared" si="18"/>
        <v>99</v>
      </c>
      <c r="C102" s="4">
        <f>Input!I103</f>
        <v>14052.559903285714</v>
      </c>
      <c r="D102">
        <f t="shared" si="19"/>
        <v>11589.737357857142</v>
      </c>
      <c r="E102">
        <f t="shared" si="20"/>
        <v>11458.566203321756</v>
      </c>
      <c r="F102">
        <f t="shared" si="21"/>
        <v>17205.871782146234</v>
      </c>
      <c r="G102">
        <f t="shared" si="22"/>
        <v>1339871.9624555174</v>
      </c>
      <c r="L102">
        <f>Input!J103</f>
        <v>415.21614228571343</v>
      </c>
      <c r="M102">
        <f t="shared" si="23"/>
        <v>351.86696014285553</v>
      </c>
      <c r="N102">
        <f t="shared" si="24"/>
        <v>357.07377548540728</v>
      </c>
      <c r="O102">
        <f t="shared" si="25"/>
        <v>3380.534817141343</v>
      </c>
      <c r="P102">
        <f t="shared" si="26"/>
        <v>26285.511449133992</v>
      </c>
      <c r="T102" s="4"/>
    </row>
    <row r="103" spans="1:20" x14ac:dyDescent="0.25">
      <c r="A103">
        <f>Input!G104</f>
        <v>242</v>
      </c>
      <c r="B103">
        <f t="shared" si="18"/>
        <v>100</v>
      </c>
      <c r="C103" s="4">
        <f>Input!I104</f>
        <v>14478.428734428571</v>
      </c>
      <c r="D103">
        <f t="shared" si="19"/>
        <v>12015.606189</v>
      </c>
      <c r="E103">
        <f t="shared" si="20"/>
        <v>11825.178434972671</v>
      </c>
      <c r="F103">
        <f t="shared" si="21"/>
        <v>36262.729503892828</v>
      </c>
      <c r="G103">
        <f t="shared" si="22"/>
        <v>625548.36188461224</v>
      </c>
      <c r="L103">
        <f>Input!J104</f>
        <v>425.86883114285774</v>
      </c>
      <c r="M103">
        <f t="shared" si="23"/>
        <v>362.51964899999984</v>
      </c>
      <c r="N103">
        <f t="shared" si="24"/>
        <v>366.61223165091548</v>
      </c>
      <c r="O103">
        <f t="shared" si="25"/>
        <v>3511.3445833484525</v>
      </c>
      <c r="P103">
        <f t="shared" si="26"/>
        <v>29469.39659454616</v>
      </c>
      <c r="T103" s="4"/>
    </row>
    <row r="104" spans="1:20" x14ac:dyDescent="0.25">
      <c r="A104">
        <f>Input!G105</f>
        <v>243</v>
      </c>
      <c r="B104">
        <f t="shared" si="18"/>
        <v>101</v>
      </c>
      <c r="C104" s="4">
        <f>Input!I105</f>
        <v>14898.322212857141</v>
      </c>
      <c r="D104">
        <f t="shared" si="19"/>
        <v>12435.49966742857</v>
      </c>
      <c r="E104">
        <f t="shared" si="20"/>
        <v>12201.13296982441</v>
      </c>
      <c r="F104">
        <f t="shared" si="21"/>
        <v>54927.748945879983</v>
      </c>
      <c r="G104">
        <f t="shared" si="22"/>
        <v>172193.14496030199</v>
      </c>
      <c r="L104">
        <f>Input!J105</f>
        <v>419.89347842857023</v>
      </c>
      <c r="M104">
        <f t="shared" si="23"/>
        <v>356.54429628571233</v>
      </c>
      <c r="N104">
        <f t="shared" si="24"/>
        <v>375.95453485173823</v>
      </c>
      <c r="O104">
        <f t="shared" si="25"/>
        <v>1930.6307626480263</v>
      </c>
      <c r="P104">
        <f t="shared" si="26"/>
        <v>32764.196718542247</v>
      </c>
      <c r="T104" s="4"/>
    </row>
    <row r="105" spans="1:20" x14ac:dyDescent="0.25">
      <c r="A105">
        <f>Input!G106</f>
        <v>244</v>
      </c>
      <c r="B105">
        <f t="shared" si="18"/>
        <v>102</v>
      </c>
      <c r="C105" s="4">
        <f>Input!I106</f>
        <v>15315.015408571429</v>
      </c>
      <c r="D105">
        <f t="shared" si="19"/>
        <v>12852.192863142858</v>
      </c>
      <c r="E105">
        <f t="shared" si="20"/>
        <v>12586.163451515375</v>
      </c>
      <c r="F105">
        <f t="shared" si="21"/>
        <v>70771.647850865091</v>
      </c>
      <c r="G105">
        <f t="shared" si="22"/>
        <v>895.87296021404916</v>
      </c>
      <c r="L105">
        <f>Input!J106</f>
        <v>416.69319571428787</v>
      </c>
      <c r="M105">
        <f t="shared" si="23"/>
        <v>353.34401357142997</v>
      </c>
      <c r="N105">
        <f t="shared" si="24"/>
        <v>385.03048169096508</v>
      </c>
      <c r="O105">
        <f t="shared" si="25"/>
        <v>1002.5274593227218</v>
      </c>
      <c r="P105">
        <f t="shared" si="26"/>
        <v>36132.222575646127</v>
      </c>
      <c r="T105" s="4"/>
    </row>
    <row r="106" spans="1:20" x14ac:dyDescent="0.25">
      <c r="A106">
        <f>Input!G107</f>
        <v>245</v>
      </c>
      <c r="B106">
        <f t="shared" si="18"/>
        <v>103</v>
      </c>
      <c r="C106" s="4">
        <f>Input!I107</f>
        <v>15740.272530571428</v>
      </c>
      <c r="D106">
        <f t="shared" si="19"/>
        <v>13277.449985142857</v>
      </c>
      <c r="E106">
        <f t="shared" si="20"/>
        <v>12979.929304694468</v>
      </c>
      <c r="F106">
        <f t="shared" si="21"/>
        <v>88518.555294472768</v>
      </c>
      <c r="G106">
        <f t="shared" si="22"/>
        <v>132375.70072020151</v>
      </c>
      <c r="L106">
        <f>Input!J107</f>
        <v>425.25712199999907</v>
      </c>
      <c r="M106">
        <f t="shared" si="23"/>
        <v>361.90793985714117</v>
      </c>
      <c r="N106">
        <f t="shared" si="24"/>
        <v>393.76585317909218</v>
      </c>
      <c r="O106">
        <f t="shared" si="25"/>
        <v>991.70001195062275</v>
      </c>
      <c r="P106">
        <f t="shared" si="26"/>
        <v>39529.45157925284</v>
      </c>
      <c r="T106" s="4"/>
    </row>
    <row r="107" spans="1:20" x14ac:dyDescent="0.25">
      <c r="A107">
        <f>Input!G108</f>
        <v>246</v>
      </c>
      <c r="B107">
        <f t="shared" si="18"/>
        <v>104</v>
      </c>
      <c r="C107" s="4">
        <f>Input!I108</f>
        <v>16168.722475285713</v>
      </c>
      <c r="D107">
        <f t="shared" si="19"/>
        <v>13705.899929857142</v>
      </c>
      <c r="E107">
        <f t="shared" si="20"/>
        <v>13382.012729973716</v>
      </c>
      <c r="F107">
        <f t="shared" si="21"/>
        <v>104902.91824832611</v>
      </c>
      <c r="G107">
        <f t="shared" si="22"/>
        <v>586630.59946358681</v>
      </c>
      <c r="L107">
        <f>Input!J108</f>
        <v>428.44994471428436</v>
      </c>
      <c r="M107">
        <f t="shared" si="23"/>
        <v>365.10076257142646</v>
      </c>
      <c r="N107">
        <f t="shared" si="24"/>
        <v>402.08342527924765</v>
      </c>
      <c r="O107">
        <f t="shared" si="25"/>
        <v>695.19334711816839</v>
      </c>
      <c r="P107">
        <f t="shared" si="26"/>
        <v>42906.035430544427</v>
      </c>
      <c r="T107" s="4"/>
    </row>
    <row r="108" spans="1:20" x14ac:dyDescent="0.25">
      <c r="A108">
        <f>Input!G109</f>
        <v>247</v>
      </c>
      <c r="B108">
        <f t="shared" si="18"/>
        <v>105</v>
      </c>
      <c r="C108" s="4">
        <f>Input!I109</f>
        <v>16591.420863285712</v>
      </c>
      <c r="D108">
        <f t="shared" si="19"/>
        <v>14128.598317857141</v>
      </c>
      <c r="E108">
        <f t="shared" si="20"/>
        <v>13791.916952847243</v>
      </c>
      <c r="F108">
        <f t="shared" si="21"/>
        <v>113354.34154492783</v>
      </c>
      <c r="G108">
        <f t="shared" si="22"/>
        <v>1382558.2325375748</v>
      </c>
      <c r="L108">
        <f>Input!J109</f>
        <v>422.69838799999889</v>
      </c>
      <c r="M108">
        <f t="shared" si="23"/>
        <v>359.34920585714099</v>
      </c>
      <c r="N108">
        <f t="shared" si="24"/>
        <v>409.90422287352771</v>
      </c>
      <c r="O108">
        <f t="shared" si="25"/>
        <v>163.69066128341106</v>
      </c>
      <c r="P108">
        <f t="shared" si="26"/>
        <v>46207.164684565352</v>
      </c>
      <c r="T108" s="4"/>
    </row>
    <row r="109" spans="1:20" x14ac:dyDescent="0.25">
      <c r="A109">
        <f>Input!G110</f>
        <v>248</v>
      </c>
      <c r="B109">
        <f t="shared" si="18"/>
        <v>106</v>
      </c>
      <c r="C109" s="4">
        <f>Input!I110</f>
        <v>17010.560895142858</v>
      </c>
      <c r="D109">
        <f t="shared" si="19"/>
        <v>14547.738349714287</v>
      </c>
      <c r="E109">
        <f t="shared" si="20"/>
        <v>14209.065955121385</v>
      </c>
      <c r="F109">
        <f t="shared" si="21"/>
        <v>114698.99085929064</v>
      </c>
      <c r="G109">
        <f t="shared" si="22"/>
        <v>2537557.774927672</v>
      </c>
      <c r="L109">
        <f>Input!J110</f>
        <v>419.14003185714682</v>
      </c>
      <c r="M109">
        <f t="shared" si="23"/>
        <v>355.79084971428892</v>
      </c>
      <c r="N109">
        <f t="shared" si="24"/>
        <v>417.14900227414131</v>
      </c>
      <c r="O109">
        <f t="shared" si="25"/>
        <v>3.9641988004031083</v>
      </c>
      <c r="P109">
        <f t="shared" si="26"/>
        <v>49374.305607057628</v>
      </c>
      <c r="T109" s="4"/>
    </row>
    <row r="110" spans="1:20" x14ac:dyDescent="0.25">
      <c r="A110">
        <f>Input!G111</f>
        <v>249</v>
      </c>
      <c r="B110">
        <f t="shared" si="18"/>
        <v>107</v>
      </c>
      <c r="C110" s="4">
        <f>Input!I111</f>
        <v>17432.267120857145</v>
      </c>
      <c r="D110">
        <f t="shared" si="19"/>
        <v>14969.444575428573</v>
      </c>
      <c r="E110">
        <f t="shared" si="20"/>
        <v>14632.805885965347</v>
      </c>
      <c r="F110">
        <f t="shared" si="21"/>
        <v>113325.60724351893</v>
      </c>
      <c r="G110">
        <f t="shared" si="22"/>
        <v>4067124.4573902818</v>
      </c>
      <c r="L110">
        <f>Input!J111</f>
        <v>421.70622571428612</v>
      </c>
      <c r="M110">
        <f t="shared" si="23"/>
        <v>358.35704357142822</v>
      </c>
      <c r="N110">
        <f t="shared" si="24"/>
        <v>423.73993084396147</v>
      </c>
      <c r="O110">
        <f t="shared" si="25"/>
        <v>4.1359565544678496</v>
      </c>
      <c r="P110">
        <f t="shared" si="26"/>
        <v>52346.798075624298</v>
      </c>
      <c r="T110" s="4"/>
    </row>
    <row r="111" spans="1:20" x14ac:dyDescent="0.25">
      <c r="A111">
        <f>Input!G112</f>
        <v>250</v>
      </c>
      <c r="B111">
        <f t="shared" si="18"/>
        <v>108</v>
      </c>
      <c r="C111" s="4">
        <f>Input!I112</f>
        <v>17866.58798</v>
      </c>
      <c r="D111">
        <f t="shared" si="19"/>
        <v>15403.765434571429</v>
      </c>
      <c r="E111">
        <f t="shared" si="20"/>
        <v>15062.408300804791</v>
      </c>
      <c r="F111">
        <f t="shared" si="21"/>
        <v>116524.69277337444</v>
      </c>
      <c r="G111">
        <f t="shared" si="22"/>
        <v>5984450.7790904101</v>
      </c>
      <c r="L111">
        <f>Input!J112</f>
        <v>434.32085914285562</v>
      </c>
      <c r="M111">
        <f t="shared" si="23"/>
        <v>370.97167699999773</v>
      </c>
      <c r="N111">
        <f t="shared" si="24"/>
        <v>429.60241483944446</v>
      </c>
      <c r="O111">
        <f t="shared" si="25"/>
        <v>22.263716644393234</v>
      </c>
      <c r="P111">
        <f t="shared" si="26"/>
        <v>55063.771776346628</v>
      </c>
      <c r="T111" s="4"/>
    </row>
    <row r="112" spans="1:20" x14ac:dyDescent="0.25">
      <c r="A112">
        <f>Input!G113</f>
        <v>251</v>
      </c>
      <c r="B112">
        <f t="shared" si="18"/>
        <v>109</v>
      </c>
      <c r="C112" s="4">
        <f>Input!I113</f>
        <v>18308.055390857142</v>
      </c>
      <c r="D112">
        <f t="shared" si="19"/>
        <v>15845.232845428571</v>
      </c>
      <c r="E112">
        <f t="shared" si="20"/>
        <v>15497.075310590451</v>
      </c>
      <c r="F112">
        <f t="shared" si="21"/>
        <v>121213.66906455626</v>
      </c>
      <c r="G112">
        <f t="shared" si="22"/>
        <v>8300049.9211509898</v>
      </c>
      <c r="L112">
        <f>Input!J113</f>
        <v>441.46741085714166</v>
      </c>
      <c r="M112">
        <f t="shared" si="23"/>
        <v>378.11822871428376</v>
      </c>
      <c r="N112">
        <f t="shared" si="24"/>
        <v>434.66700978566132</v>
      </c>
      <c r="O112">
        <f t="shared" si="25"/>
        <v>46.245454732990915</v>
      </c>
      <c r="P112">
        <f t="shared" si="26"/>
        <v>57466.304278367505</v>
      </c>
      <c r="T112" s="4"/>
    </row>
    <row r="113" spans="1:20" x14ac:dyDescent="0.25">
      <c r="A113">
        <f>Input!G114</f>
        <v>252</v>
      </c>
      <c r="B113">
        <f t="shared" si="18"/>
        <v>110</v>
      </c>
      <c r="C113" s="4">
        <f>Input!I114</f>
        <v>18753.028938714288</v>
      </c>
      <c r="D113">
        <f t="shared" si="19"/>
        <v>16290.206393285716</v>
      </c>
      <c r="E113">
        <f t="shared" si="20"/>
        <v>15935.946643943267</v>
      </c>
      <c r="F113">
        <f t="shared" si="21"/>
        <v>125499.97000417489</v>
      </c>
      <c r="G113">
        <f t="shared" si="22"/>
        <v>11021417.670139402</v>
      </c>
      <c r="L113">
        <f>Input!J114</f>
        <v>444.9735478571456</v>
      </c>
      <c r="M113">
        <f t="shared" si="23"/>
        <v>381.62436571428771</v>
      </c>
      <c r="N113">
        <f t="shared" si="24"/>
        <v>438.87133335281646</v>
      </c>
      <c r="O113">
        <f t="shared" si="25"/>
        <v>37.237021856844933</v>
      </c>
      <c r="P113">
        <f t="shared" si="26"/>
        <v>59499.712482984804</v>
      </c>
      <c r="T113" s="4"/>
    </row>
    <row r="114" spans="1:20" x14ac:dyDescent="0.25">
      <c r="A114">
        <f>Input!G115</f>
        <v>253</v>
      </c>
      <c r="B114">
        <f t="shared" si="18"/>
        <v>111</v>
      </c>
      <c r="C114" s="4">
        <f>Input!I115</f>
        <v>19197.748851142856</v>
      </c>
      <c r="D114">
        <f t="shared" si="19"/>
        <v>16734.926305714285</v>
      </c>
      <c r="E114">
        <f t="shared" si="20"/>
        <v>16378.108534653276</v>
      </c>
      <c r="F114">
        <f t="shared" si="21"/>
        <v>127318.92174494657</v>
      </c>
      <c r="G114">
        <f t="shared" si="22"/>
        <v>14152748.931174716</v>
      </c>
      <c r="L114">
        <f>Input!J115</f>
        <v>444.71991242856893</v>
      </c>
      <c r="M114">
        <f t="shared" si="23"/>
        <v>381.37073028571103</v>
      </c>
      <c r="N114">
        <f t="shared" si="24"/>
        <v>442.16189071000872</v>
      </c>
      <c r="O114">
        <f t="shared" si="25"/>
        <v>6.5434751126257424</v>
      </c>
      <c r="P114">
        <f t="shared" si="26"/>
        <v>61115.842796932353</v>
      </c>
      <c r="T114" s="4"/>
    </row>
    <row r="115" spans="1:20" x14ac:dyDescent="0.25">
      <c r="A115">
        <f>Input!G116</f>
        <v>254</v>
      </c>
      <c r="B115">
        <f t="shared" si="18"/>
        <v>112</v>
      </c>
      <c r="C115" s="4">
        <f>Input!I116</f>
        <v>19640.849972571425</v>
      </c>
      <c r="D115">
        <f t="shared" si="19"/>
        <v>17178.027427142853</v>
      </c>
      <c r="E115">
        <f t="shared" si="20"/>
        <v>16822.604253025693</v>
      </c>
      <c r="F115">
        <f t="shared" si="21"/>
        <v>126325.6326995175</v>
      </c>
      <c r="G115">
        <f t="shared" si="22"/>
        <v>17694723.557885554</v>
      </c>
      <c r="L115">
        <f>Input!J116</f>
        <v>443.10112142856815</v>
      </c>
      <c r="M115">
        <f t="shared" si="23"/>
        <v>379.75193928571025</v>
      </c>
      <c r="N115">
        <f t="shared" si="24"/>
        <v>444.49571837241592</v>
      </c>
      <c r="O115">
        <f t="shared" si="25"/>
        <v>1.9449006357895491</v>
      </c>
      <c r="P115">
        <f t="shared" si="26"/>
        <v>62275.209497120049</v>
      </c>
      <c r="T115" s="4"/>
    </row>
    <row r="116" spans="1:20" x14ac:dyDescent="0.25">
      <c r="A116">
        <f>Input!G117</f>
        <v>255</v>
      </c>
      <c r="B116">
        <f t="shared" si="18"/>
        <v>113</v>
      </c>
      <c r="C116" s="4">
        <f>Input!I117</f>
        <v>20085.629563999995</v>
      </c>
      <c r="D116">
        <f t="shared" si="19"/>
        <v>17622.807018571424</v>
      </c>
      <c r="E116">
        <f t="shared" si="20"/>
        <v>17268.446008860006</v>
      </c>
      <c r="F116">
        <f t="shared" si="21"/>
        <v>125571.72520369559</v>
      </c>
      <c r="G116">
        <f t="shared" si="22"/>
        <v>21644373.738677841</v>
      </c>
      <c r="L116">
        <f>Input!J117</f>
        <v>444.77959142857071</v>
      </c>
      <c r="M116">
        <f t="shared" si="23"/>
        <v>381.43040928571281</v>
      </c>
      <c r="N116">
        <f t="shared" si="24"/>
        <v>445.84175583431335</v>
      </c>
      <c r="O116">
        <f t="shared" si="25"/>
        <v>1.1281932248266053</v>
      </c>
      <c r="P116">
        <f t="shared" si="26"/>
        <v>62948.828648943359</v>
      </c>
      <c r="T116" s="4"/>
    </row>
    <row r="117" spans="1:20" x14ac:dyDescent="0.25">
      <c r="A117">
        <f>Input!G118</f>
        <v>256</v>
      </c>
      <c r="B117">
        <f t="shared" si="18"/>
        <v>114</v>
      </c>
      <c r="C117" s="4">
        <f>Input!I118</f>
        <v>20521.017183999997</v>
      </c>
      <c r="D117">
        <f t="shared" si="19"/>
        <v>18058.194638571425</v>
      </c>
      <c r="E117">
        <f t="shared" si="20"/>
        <v>17714.627874111622</v>
      </c>
      <c r="F117">
        <f t="shared" si="21"/>
        <v>118038.12164137802</v>
      </c>
      <c r="G117">
        <f t="shared" si="22"/>
        <v>25995041.664656296</v>
      </c>
      <c r="L117">
        <f>Input!J118</f>
        <v>435.38762000000133</v>
      </c>
      <c r="M117">
        <f t="shared" si="23"/>
        <v>372.03843785714344</v>
      </c>
      <c r="N117">
        <f t="shared" si="24"/>
        <v>446.18186525161667</v>
      </c>
      <c r="O117">
        <f t="shared" si="25"/>
        <v>116.51573055202024</v>
      </c>
      <c r="P117">
        <f t="shared" si="26"/>
        <v>63119.608543105169</v>
      </c>
      <c r="T117" s="4"/>
    </row>
    <row r="118" spans="1:20" x14ac:dyDescent="0.25">
      <c r="A118">
        <f>Input!G119</f>
        <v>257</v>
      </c>
      <c r="B118">
        <f t="shared" si="18"/>
        <v>115</v>
      </c>
      <c r="C118" s="4">
        <f>Input!I119</f>
        <v>20951.003861142854</v>
      </c>
      <c r="D118">
        <f t="shared" si="19"/>
        <v>18488.181315714282</v>
      </c>
      <c r="E118">
        <f t="shared" si="20"/>
        <v>18160.139311766165</v>
      </c>
      <c r="F118">
        <f t="shared" si="21"/>
        <v>107611.55635429692</v>
      </c>
      <c r="G118">
        <f t="shared" si="22"/>
        <v>30736431.893756621</v>
      </c>
      <c r="L118">
        <f>Input!J119</f>
        <v>429.98667714285693</v>
      </c>
      <c r="M118">
        <f t="shared" si="23"/>
        <v>366.63749499999903</v>
      </c>
      <c r="N118">
        <f t="shared" si="24"/>
        <v>445.51143765454236</v>
      </c>
      <c r="O118">
        <f t="shared" si="25"/>
        <v>241.01818894518721</v>
      </c>
      <c r="P118">
        <f t="shared" si="26"/>
        <v>62783.186704969143</v>
      </c>
      <c r="T118" s="4"/>
    </row>
    <row r="119" spans="1:20" x14ac:dyDescent="0.25">
      <c r="A119">
        <f>Input!G120</f>
        <v>258</v>
      </c>
      <c r="B119">
        <f t="shared" si="18"/>
        <v>116</v>
      </c>
      <c r="C119" s="4">
        <f>Input!I120</f>
        <v>21377.193466428573</v>
      </c>
      <c r="D119">
        <f t="shared" si="19"/>
        <v>18914.370921000002</v>
      </c>
      <c r="E119">
        <f t="shared" si="20"/>
        <v>18603.978860014031</v>
      </c>
      <c r="F119">
        <f t="shared" si="21"/>
        <v>96343.231523118491</v>
      </c>
      <c r="G119">
        <f t="shared" si="22"/>
        <v>35854758.049240842</v>
      </c>
      <c r="L119">
        <f>Input!J120</f>
        <v>426.18960528571915</v>
      </c>
      <c r="M119">
        <f t="shared" si="23"/>
        <v>362.84042314286125</v>
      </c>
      <c r="N119">
        <f t="shared" si="24"/>
        <v>443.83954824786616</v>
      </c>
      <c r="O119">
        <f t="shared" si="25"/>
        <v>311.52048656704272</v>
      </c>
      <c r="P119">
        <f t="shared" si="26"/>
        <v>61948.14552879129</v>
      </c>
      <c r="T119" s="4"/>
    </row>
    <row r="120" spans="1:20" x14ac:dyDescent="0.25">
      <c r="A120">
        <f>Input!G121</f>
        <v>259</v>
      </c>
      <c r="B120">
        <f t="shared" si="18"/>
        <v>117</v>
      </c>
      <c r="C120" s="4">
        <f>Input!I121</f>
        <v>21799.429342714287</v>
      </c>
      <c r="D120">
        <f t="shared" si="19"/>
        <v>19336.606797285716</v>
      </c>
      <c r="E120">
        <f t="shared" si="20"/>
        <v>19045.167511119027</v>
      </c>
      <c r="F120">
        <f t="shared" si="21"/>
        <v>84936.857521349404</v>
      </c>
      <c r="G120">
        <f t="shared" si="22"/>
        <v>41332978.644563302</v>
      </c>
      <c r="L120">
        <f>Input!J121</f>
        <v>422.23587628571477</v>
      </c>
      <c r="M120">
        <f t="shared" si="23"/>
        <v>358.88669414285687</v>
      </c>
      <c r="N120">
        <f t="shared" si="24"/>
        <v>441.18865110499746</v>
      </c>
      <c r="O120">
        <f t="shared" si="25"/>
        <v>359.20767335043621</v>
      </c>
      <c r="P120">
        <f t="shared" si="26"/>
        <v>60635.58882513603</v>
      </c>
      <c r="T120" s="4"/>
    </row>
    <row r="121" spans="1:20" x14ac:dyDescent="0.25">
      <c r="A121">
        <f>Input!G122</f>
        <v>260</v>
      </c>
      <c r="B121">
        <f t="shared" si="18"/>
        <v>118</v>
      </c>
      <c r="C121" s="4">
        <f>Input!I122</f>
        <v>22213.436986714285</v>
      </c>
      <c r="D121">
        <f t="shared" si="19"/>
        <v>19750.614441285714</v>
      </c>
      <c r="E121">
        <f t="shared" si="20"/>
        <v>19482.761343392824</v>
      </c>
      <c r="F121">
        <f t="shared" si="21"/>
        <v>71745.282050818234</v>
      </c>
      <c r="G121">
        <f t="shared" si="22"/>
        <v>47151112.322974794</v>
      </c>
      <c r="L121">
        <f>Input!J122</f>
        <v>414.00764399999753</v>
      </c>
      <c r="M121">
        <f t="shared" si="23"/>
        <v>350.65846185713963</v>
      </c>
      <c r="N121">
        <f t="shared" si="24"/>
        <v>437.59383227379777</v>
      </c>
      <c r="O121">
        <f t="shared" si="25"/>
        <v>556.30827728715224</v>
      </c>
      <c r="P121">
        <f t="shared" si="26"/>
        <v>58878.113983496391</v>
      </c>
      <c r="T121" s="4"/>
    </row>
    <row r="122" spans="1:20" x14ac:dyDescent="0.25">
      <c r="A122">
        <f>Input!G123</f>
        <v>261</v>
      </c>
      <c r="B122">
        <f t="shared" si="18"/>
        <v>119</v>
      </c>
      <c r="C122" s="4">
        <f>Input!I123</f>
        <v>22621.678154428573</v>
      </c>
      <c r="D122">
        <f t="shared" si="19"/>
        <v>20158.855609000002</v>
      </c>
      <c r="E122">
        <f t="shared" si="20"/>
        <v>19915.863010532103</v>
      </c>
      <c r="F122">
        <f t="shared" si="21"/>
        <v>59045.402910181772</v>
      </c>
      <c r="G122">
        <f t="shared" si="22"/>
        <v>53286619.01553566</v>
      </c>
      <c r="L122">
        <f>Input!J123</f>
        <v>408.24116771428817</v>
      </c>
      <c r="M122">
        <f t="shared" si="23"/>
        <v>344.89198557143027</v>
      </c>
      <c r="N122">
        <f t="shared" si="24"/>
        <v>433.10166713928032</v>
      </c>
      <c r="O122">
        <f t="shared" si="25"/>
        <v>618.04443166003534</v>
      </c>
      <c r="P122">
        <f t="shared" si="26"/>
        <v>56718.262610688165</v>
      </c>
      <c r="T122" s="4"/>
    </row>
    <row r="123" spans="1:20" x14ac:dyDescent="0.25">
      <c r="A123">
        <f>Input!G124</f>
        <v>262</v>
      </c>
      <c r="B123">
        <f t="shared" si="18"/>
        <v>120</v>
      </c>
      <c r="C123" s="4">
        <f>Input!I124</f>
        <v>23018.349069857148</v>
      </c>
      <c r="D123">
        <f t="shared" si="19"/>
        <v>20555.526524428577</v>
      </c>
      <c r="E123">
        <f t="shared" si="20"/>
        <v>20343.631760786142</v>
      </c>
      <c r="F123">
        <f t="shared" si="21"/>
        <v>44899.390859083207</v>
      </c>
      <c r="G123">
        <f t="shared" si="22"/>
        <v>59714830.749316692</v>
      </c>
      <c r="L123">
        <f>Input!J124</f>
        <v>396.67091542857452</v>
      </c>
      <c r="M123">
        <f t="shared" si="23"/>
        <v>333.32173328571662</v>
      </c>
      <c r="N123">
        <f t="shared" si="24"/>
        <v>427.76875025403939</v>
      </c>
      <c r="O123">
        <f t="shared" si="25"/>
        <v>967.07533083189583</v>
      </c>
      <c r="P123">
        <f t="shared" si="26"/>
        <v>54206.570702664889</v>
      </c>
      <c r="T123" s="4"/>
    </row>
    <row r="124" spans="1:20" x14ac:dyDescent="0.25">
      <c r="A124">
        <f>Input!G125</f>
        <v>263</v>
      </c>
      <c r="B124">
        <f t="shared" si="18"/>
        <v>121</v>
      </c>
      <c r="C124" s="4">
        <f>Input!I125</f>
        <v>23412.908843285713</v>
      </c>
      <c r="D124">
        <f t="shared" si="19"/>
        <v>20950.086297857142</v>
      </c>
      <c r="E124">
        <f t="shared" si="20"/>
        <v>20765.291742587604</v>
      </c>
      <c r="F124">
        <f t="shared" si="21"/>
        <v>34149.02765726643</v>
      </c>
      <c r="G124">
        <f t="shared" si="22"/>
        <v>66409414.256455876</v>
      </c>
      <c r="L124">
        <f>Input!J125</f>
        <v>394.55977342856568</v>
      </c>
      <c r="M124">
        <f t="shared" si="23"/>
        <v>331.21059128570778</v>
      </c>
      <c r="N124">
        <f t="shared" si="24"/>
        <v>421.65998180146124</v>
      </c>
      <c r="O124">
        <f t="shared" si="25"/>
        <v>734.42129385435896</v>
      </c>
      <c r="P124">
        <f t="shared" si="26"/>
        <v>51399.363599004537</v>
      </c>
      <c r="T124" s="4"/>
    </row>
    <row r="125" spans="1:20" x14ac:dyDescent="0.25">
      <c r="A125">
        <f>Input!G126</f>
        <v>264</v>
      </c>
      <c r="B125">
        <f t="shared" si="18"/>
        <v>122</v>
      </c>
      <c r="C125" s="4">
        <f>Input!I126</f>
        <v>23804.626407571432</v>
      </c>
      <c r="D125">
        <f t="shared" si="19"/>
        <v>21341.80386214286</v>
      </c>
      <c r="E125">
        <f t="shared" si="20"/>
        <v>21180.138445900986</v>
      </c>
      <c r="F125">
        <f t="shared" si="21"/>
        <v>26135.706808658535</v>
      </c>
      <c r="G125">
        <f t="shared" si="22"/>
        <v>73342847.191767499</v>
      </c>
      <c r="L125">
        <f>Input!J126</f>
        <v>391.71756428571825</v>
      </c>
      <c r="M125">
        <f t="shared" si="23"/>
        <v>328.36838214286036</v>
      </c>
      <c r="N125">
        <f t="shared" si="24"/>
        <v>414.84670331338185</v>
      </c>
      <c r="O125">
        <f t="shared" si="25"/>
        <v>534.9570721609914</v>
      </c>
      <c r="P125">
        <f t="shared" si="26"/>
        <v>48356.449343799737</v>
      </c>
      <c r="T125" s="4"/>
    </row>
    <row r="126" spans="1:20" x14ac:dyDescent="0.25">
      <c r="A126">
        <f>Input!G127</f>
        <v>265</v>
      </c>
      <c r="B126">
        <f t="shared" si="18"/>
        <v>123</v>
      </c>
      <c r="C126" s="4">
        <f>Input!I127</f>
        <v>24170.376178428571</v>
      </c>
      <c r="D126">
        <f t="shared" si="19"/>
        <v>21707.553633</v>
      </c>
      <c r="E126">
        <f t="shared" si="20"/>
        <v>21587.543221982287</v>
      </c>
      <c r="F126">
        <f t="shared" si="21"/>
        <v>14402.498752640317</v>
      </c>
      <c r="G126">
        <f t="shared" si="22"/>
        <v>80486890.583504438</v>
      </c>
      <c r="L126">
        <f>Input!J127</f>
        <v>365.74977085713908</v>
      </c>
      <c r="M126">
        <f t="shared" si="23"/>
        <v>302.40058871428118</v>
      </c>
      <c r="N126">
        <f t="shared" si="24"/>
        <v>407.40477608129993</v>
      </c>
      <c r="O126">
        <f t="shared" si="25"/>
        <v>1735.1394602248674</v>
      </c>
      <c r="P126">
        <f t="shared" si="26"/>
        <v>45138.857159675892</v>
      </c>
      <c r="T126" s="4"/>
    </row>
    <row r="127" spans="1:20" x14ac:dyDescent="0.25">
      <c r="A127">
        <f>Input!G128</f>
        <v>266</v>
      </c>
      <c r="B127">
        <f t="shared" si="18"/>
        <v>124</v>
      </c>
      <c r="C127" s="4">
        <f>Input!I128</f>
        <v>24500.147015428571</v>
      </c>
      <c r="D127">
        <f t="shared" si="19"/>
        <v>22037.32447</v>
      </c>
      <c r="E127">
        <f t="shared" si="20"/>
        <v>21986.955911586891</v>
      </c>
      <c r="F127">
        <f t="shared" si="21"/>
        <v>2536.9916766147721</v>
      </c>
      <c r="G127">
        <f t="shared" si="22"/>
        <v>87813041.9368321</v>
      </c>
      <c r="L127">
        <f>Input!J128</f>
        <v>329.77083700000003</v>
      </c>
      <c r="M127">
        <f t="shared" si="23"/>
        <v>266.42165485714213</v>
      </c>
      <c r="N127">
        <f t="shared" si="24"/>
        <v>399.41268960460445</v>
      </c>
      <c r="O127">
        <f t="shared" si="25"/>
        <v>4849.9876342014477</v>
      </c>
      <c r="P127">
        <f t="shared" si="26"/>
        <v>41806.748057903889</v>
      </c>
      <c r="T127" s="4"/>
    </row>
    <row r="128" spans="1:20" x14ac:dyDescent="0.25">
      <c r="A128">
        <f>Input!G129</f>
        <v>267</v>
      </c>
      <c r="B128">
        <f t="shared" si="18"/>
        <v>125</v>
      </c>
      <c r="C128" s="4">
        <f>Input!I129</f>
        <v>24819.891792571427</v>
      </c>
      <c r="D128">
        <f t="shared" si="19"/>
        <v>22357.069247142856</v>
      </c>
      <c r="E128">
        <f t="shared" si="20"/>
        <v>22377.905687389095</v>
      </c>
      <c r="F128">
        <f t="shared" si="21"/>
        <v>434.1572421351035</v>
      </c>
      <c r="G128">
        <f t="shared" si="22"/>
        <v>95292955.9307134</v>
      </c>
      <c r="L128">
        <f>Input!J129</f>
        <v>319.74477714285604</v>
      </c>
      <c r="M128">
        <f t="shared" si="23"/>
        <v>256.39559499999814</v>
      </c>
      <c r="N128">
        <f t="shared" si="24"/>
        <v>390.94977580220501</v>
      </c>
      <c r="O128">
        <f t="shared" si="25"/>
        <v>5070.1518340778894</v>
      </c>
      <c r="P128">
        <f t="shared" si="26"/>
        <v>38417.59602468813</v>
      </c>
      <c r="T128" s="4"/>
    </row>
    <row r="129" spans="1:20" x14ac:dyDescent="0.25">
      <c r="A129">
        <f>Input!G130</f>
        <v>268</v>
      </c>
      <c r="B129">
        <f t="shared" si="18"/>
        <v>126</v>
      </c>
      <c r="C129" s="4">
        <f>Input!I130</f>
        <v>25136.376608142855</v>
      </c>
      <c r="D129">
        <f t="shared" si="19"/>
        <v>22673.554062714284</v>
      </c>
      <c r="E129">
        <f t="shared" si="20"/>
        <v>22760.000276747884</v>
      </c>
      <c r="F129">
        <f t="shared" si="21"/>
        <v>7472.9479207429767</v>
      </c>
      <c r="G129">
        <f t="shared" si="22"/>
        <v>102898822.61239934</v>
      </c>
      <c r="L129">
        <f>Input!J130</f>
        <v>316.48481557142804</v>
      </c>
      <c r="M129">
        <f t="shared" si="23"/>
        <v>253.13563342857015</v>
      </c>
      <c r="N129">
        <f t="shared" si="24"/>
        <v>382.09458935878996</v>
      </c>
      <c r="O129">
        <f t="shared" si="25"/>
        <v>4304.6424164288028</v>
      </c>
      <c r="P129">
        <f t="shared" si="26"/>
        <v>35024.705158932418</v>
      </c>
      <c r="T129" s="4"/>
    </row>
    <row r="130" spans="1:20" x14ac:dyDescent="0.25">
      <c r="A130">
        <f>Input!G131</f>
        <v>269</v>
      </c>
      <c r="B130">
        <f t="shared" si="18"/>
        <v>127</v>
      </c>
      <c r="C130" s="4">
        <f>Input!I131</f>
        <v>25452.398912142857</v>
      </c>
      <c r="D130">
        <f t="shared" si="19"/>
        <v>22989.576366714286</v>
      </c>
      <c r="E130">
        <f t="shared" si="20"/>
        <v>23132.923774119619</v>
      </c>
      <c r="F130">
        <f t="shared" si="21"/>
        <v>20548.479209830748</v>
      </c>
      <c r="G130">
        <f t="shared" si="22"/>
        <v>110603696.11984439</v>
      </c>
      <c r="L130">
        <f>Input!J131</f>
        <v>316.0223040000019</v>
      </c>
      <c r="M130">
        <f t="shared" si="23"/>
        <v>252.673121857144</v>
      </c>
      <c r="N130">
        <f t="shared" si="24"/>
        <v>372.92349737173703</v>
      </c>
      <c r="O130">
        <f t="shared" si="25"/>
        <v>3237.7458071275942</v>
      </c>
      <c r="P130">
        <f t="shared" si="26"/>
        <v>31676.094807841342</v>
      </c>
      <c r="T130" s="4"/>
    </row>
    <row r="131" spans="1:20" x14ac:dyDescent="0.25">
      <c r="A131">
        <f>Input!G132</f>
        <v>270</v>
      </c>
      <c r="B131">
        <f t="shared" si="18"/>
        <v>128</v>
      </c>
      <c r="C131" s="4">
        <f>Input!I132</f>
        <v>25766.011679285712</v>
      </c>
      <c r="D131">
        <f t="shared" si="19"/>
        <v>23303.18913385714</v>
      </c>
      <c r="E131">
        <f t="shared" si="20"/>
        <v>23496.433278272703</v>
      </c>
      <c r="F131">
        <f t="shared" si="21"/>
        <v>37343.299350902933</v>
      </c>
      <c r="G131">
        <f t="shared" si="22"/>
        <v>118381770.00452043</v>
      </c>
      <c r="L131">
        <f>Input!J132</f>
        <v>313.61276714285486</v>
      </c>
      <c r="M131">
        <f t="shared" si="23"/>
        <v>250.26358499999697</v>
      </c>
      <c r="N131">
        <f t="shared" si="24"/>
        <v>363.50950415308222</v>
      </c>
      <c r="O131">
        <f t="shared" si="25"/>
        <v>2489.6843642677923</v>
      </c>
      <c r="P131">
        <f t="shared" si="26"/>
        <v>28413.754603062032</v>
      </c>
      <c r="T131" s="4"/>
    </row>
    <row r="132" spans="1:20" x14ac:dyDescent="0.25">
      <c r="A132">
        <f>Input!G133</f>
        <v>271</v>
      </c>
      <c r="B132">
        <f t="shared" si="18"/>
        <v>129</v>
      </c>
      <c r="C132" s="4">
        <f>Input!I133</f>
        <v>26078.386108857143</v>
      </c>
      <c r="D132">
        <f t="shared" si="19"/>
        <v>23615.563563428572</v>
      </c>
      <c r="E132">
        <f t="shared" si="20"/>
        <v>23850.354599316379</v>
      </c>
      <c r="F132">
        <f t="shared" si="21"/>
        <v>55126.830533269516</v>
      </c>
      <c r="G132">
        <f t="shared" si="22"/>
        <v>126208597.99099524</v>
      </c>
      <c r="L132">
        <f>Input!J133</f>
        <v>312.37442957143139</v>
      </c>
      <c r="M132">
        <f t="shared" si="23"/>
        <v>249.02524742857349</v>
      </c>
      <c r="N132">
        <f t="shared" si="24"/>
        <v>353.9213210436746</v>
      </c>
      <c r="O132">
        <f t="shared" si="25"/>
        <v>1726.144191006355</v>
      </c>
      <c r="P132">
        <f t="shared" si="26"/>
        <v>25273.246702199001</v>
      </c>
      <c r="T132" s="4"/>
    </row>
    <row r="133" spans="1:20" x14ac:dyDescent="0.25">
      <c r="A133">
        <f>Input!G134</f>
        <v>272</v>
      </c>
      <c r="B133">
        <f t="shared" si="18"/>
        <v>130</v>
      </c>
      <c r="C133" s="4">
        <f>Input!I134</f>
        <v>26414.385933999998</v>
      </c>
      <c r="D133">
        <f t="shared" si="19"/>
        <v>23951.563388571427</v>
      </c>
      <c r="E133">
        <f t="shared" si="20"/>
        <v>24194.577276732802</v>
      </c>
      <c r="F133">
        <f t="shared" si="21"/>
        <v>59055.749839309166</v>
      </c>
      <c r="G133">
        <f t="shared" si="22"/>
        <v>134061261.36208515</v>
      </c>
      <c r="L133">
        <f>Input!J134</f>
        <v>335.99982514285512</v>
      </c>
      <c r="M133">
        <f t="shared" si="23"/>
        <v>272.65064299999722</v>
      </c>
      <c r="N133">
        <f t="shared" si="24"/>
        <v>344.22267741642406</v>
      </c>
      <c r="O133">
        <f t="shared" si="25"/>
        <v>67.615299512937995</v>
      </c>
      <c r="P133">
        <f t="shared" si="26"/>
        <v>22283.614686995799</v>
      </c>
      <c r="T133" s="4"/>
    </row>
    <row r="134" spans="1:20" x14ac:dyDescent="0.25">
      <c r="A134">
        <f>Input!G135</f>
        <v>273</v>
      </c>
      <c r="B134">
        <f t="shared" si="18"/>
        <v>131</v>
      </c>
      <c r="C134" s="4">
        <f>Input!I135</f>
        <v>26768.654971</v>
      </c>
      <c r="D134">
        <f t="shared" si="19"/>
        <v>24305.832425571429</v>
      </c>
      <c r="E134">
        <f t="shared" si="20"/>
        <v>24529.049134982582</v>
      </c>
      <c r="F134">
        <f t="shared" si="21"/>
        <v>49825.699360343438</v>
      </c>
      <c r="G134">
        <f t="shared" si="22"/>
        <v>141918486.02694944</v>
      </c>
      <c r="L134">
        <f>Input!J135</f>
        <v>354.26903700000184</v>
      </c>
      <c r="M134">
        <f t="shared" si="23"/>
        <v>290.91985485714395</v>
      </c>
      <c r="N134">
        <f t="shared" si="24"/>
        <v>334.47185824977953</v>
      </c>
      <c r="O134">
        <f t="shared" si="25"/>
        <v>391.92828646825399</v>
      </c>
      <c r="P134">
        <f t="shared" si="26"/>
        <v>19467.547621244223</v>
      </c>
      <c r="T134" s="4"/>
    </row>
    <row r="135" spans="1:20" x14ac:dyDescent="0.25">
      <c r="A135">
        <f>Input!G136</f>
        <v>274</v>
      </c>
      <c r="B135">
        <f t="shared" si="18"/>
        <v>132</v>
      </c>
      <c r="C135" s="4">
        <f>Input!I136</f>
        <v>27118.49284757143</v>
      </c>
      <c r="D135">
        <f t="shared" si="19"/>
        <v>24655.670302142858</v>
      </c>
      <c r="E135">
        <f t="shared" si="20"/>
        <v>24853.770580898963</v>
      </c>
      <c r="F135">
        <f t="shared" si="21"/>
        <v>39243.720443246377</v>
      </c>
      <c r="G135">
        <f t="shared" si="22"/>
        <v>149760713.69533795</v>
      </c>
      <c r="L135">
        <f>Input!J136</f>
        <v>349.83787657142966</v>
      </c>
      <c r="M135">
        <f t="shared" si="23"/>
        <v>286.48869442857176</v>
      </c>
      <c r="N135">
        <f t="shared" si="24"/>
        <v>324.72144591638227</v>
      </c>
      <c r="O135">
        <f t="shared" si="25"/>
        <v>630.83508884980449</v>
      </c>
      <c r="P135">
        <f t="shared" si="26"/>
        <v>16841.743098341056</v>
      </c>
      <c r="T135" s="4"/>
    </row>
    <row r="136" spans="1:20" x14ac:dyDescent="0.25">
      <c r="A136">
        <f>Input!G137</f>
        <v>275</v>
      </c>
      <c r="B136">
        <f t="shared" si="18"/>
        <v>133</v>
      </c>
      <c r="C136" s="4">
        <f>Input!I137</f>
        <v>27456.38001885714</v>
      </c>
      <c r="D136">
        <f t="shared" si="19"/>
        <v>24993.557473428569</v>
      </c>
      <c r="E136">
        <f t="shared" si="20"/>
        <v>25168.788819917747</v>
      </c>
      <c r="F136">
        <f t="shared" si="21"/>
        <v>30706.024792410237</v>
      </c>
      <c r="G136">
        <f t="shared" si="22"/>
        <v>157570132.4678787</v>
      </c>
      <c r="L136">
        <f>Input!J137</f>
        <v>337.88717128571079</v>
      </c>
      <c r="M136">
        <f t="shared" si="23"/>
        <v>274.53798914285289</v>
      </c>
      <c r="N136">
        <f t="shared" si="24"/>
        <v>315.01823901878515</v>
      </c>
      <c r="O136">
        <f t="shared" si="25"/>
        <v>522.98806302923265</v>
      </c>
      <c r="P136">
        <f t="shared" si="26"/>
        <v>14417.413581080307</v>
      </c>
      <c r="T136" s="4"/>
    </row>
    <row r="137" spans="1:20" x14ac:dyDescent="0.25">
      <c r="A137">
        <f>Input!G138</f>
        <v>276</v>
      </c>
      <c r="B137">
        <f t="shared" si="18"/>
        <v>134</v>
      </c>
      <c r="C137" s="4">
        <f>Input!I138</f>
        <v>27781.294482999998</v>
      </c>
      <c r="D137">
        <f t="shared" si="19"/>
        <v>25318.471937571427</v>
      </c>
      <c r="E137">
        <f t="shared" si="20"/>
        <v>25474.192138780123</v>
      </c>
      <c r="F137">
        <f t="shared" si="21"/>
        <v>24248.781064476887</v>
      </c>
      <c r="G137">
        <f t="shared" si="22"/>
        <v>165330672.61293998</v>
      </c>
      <c r="L137">
        <f>Input!J138</f>
        <v>324.91446414285747</v>
      </c>
      <c r="M137">
        <f t="shared" si="23"/>
        <v>261.56528199999957</v>
      </c>
      <c r="N137">
        <f t="shared" si="24"/>
        <v>305.40331886237698</v>
      </c>
      <c r="O137">
        <f t="shared" si="25"/>
        <v>380.68479015601616</v>
      </c>
      <c r="P137">
        <f t="shared" si="26"/>
        <v>12200.884603115126</v>
      </c>
      <c r="T137" s="4"/>
    </row>
    <row r="138" spans="1:20" x14ac:dyDescent="0.25">
      <c r="A138">
        <f>Input!G139</f>
        <v>277</v>
      </c>
      <c r="B138">
        <f t="shared" si="18"/>
        <v>135</v>
      </c>
      <c r="C138" s="4">
        <f>Input!I139</f>
        <v>28100.270893999997</v>
      </c>
      <c r="D138">
        <f t="shared" si="19"/>
        <v>25637.448348571426</v>
      </c>
      <c r="E138">
        <f t="shared" si="20"/>
        <v>25770.104372791986</v>
      </c>
      <c r="F138">
        <f t="shared" si="21"/>
        <v>17597.620762005703</v>
      </c>
      <c r="G138">
        <f t="shared" si="22"/>
        <v>173027973.40567926</v>
      </c>
      <c r="L138">
        <f>Input!J139</f>
        <v>318.97641099999964</v>
      </c>
      <c r="M138">
        <f t="shared" si="23"/>
        <v>255.62722885714174</v>
      </c>
      <c r="N138">
        <f t="shared" si="24"/>
        <v>295.91223401186437</v>
      </c>
      <c r="O138">
        <f t="shared" si="25"/>
        <v>531.95626014002869</v>
      </c>
      <c r="P138">
        <f t="shared" si="26"/>
        <v>10194.24011136622</v>
      </c>
      <c r="T138" s="4"/>
    </row>
    <row r="139" spans="1:20" x14ac:dyDescent="0.25">
      <c r="A139">
        <f>Input!G140</f>
        <v>278</v>
      </c>
      <c r="B139">
        <f t="shared" si="18"/>
        <v>136</v>
      </c>
      <c r="C139" s="4">
        <f>Input!I140</f>
        <v>28416.203679571427</v>
      </c>
      <c r="D139">
        <f t="shared" si="19"/>
        <v>25953.381134142855</v>
      </c>
      <c r="E139">
        <f t="shared" si="20"/>
        <v>26056.679647608769</v>
      </c>
      <c r="F139">
        <f t="shared" si="21"/>
        <v>10670.582884267586</v>
      </c>
      <c r="G139">
        <f t="shared" si="22"/>
        <v>180649326.73157722</v>
      </c>
      <c r="L139">
        <f>Input!J140</f>
        <v>315.93278557142912</v>
      </c>
      <c r="M139">
        <f t="shared" si="23"/>
        <v>252.58360342857122</v>
      </c>
      <c r="N139">
        <f t="shared" si="24"/>
        <v>286.57527481678289</v>
      </c>
      <c r="O139">
        <f t="shared" si="25"/>
        <v>861.86343770916892</v>
      </c>
      <c r="P139">
        <f t="shared" si="26"/>
        <v>8395.978183388137</v>
      </c>
      <c r="T139" s="4"/>
    </row>
    <row r="140" spans="1:20" x14ac:dyDescent="0.25">
      <c r="A140">
        <f>Input!G141</f>
        <v>279</v>
      </c>
      <c r="B140">
        <f t="shared" si="18"/>
        <v>137</v>
      </c>
      <c r="C140" s="4">
        <f>Input!I141</f>
        <v>28722.677355</v>
      </c>
      <c r="D140">
        <f t="shared" si="19"/>
        <v>26259.854809571429</v>
      </c>
      <c r="E140">
        <f t="shared" si="20"/>
        <v>26334.097459925626</v>
      </c>
      <c r="F140">
        <f t="shared" si="21"/>
        <v>5511.9711316156063</v>
      </c>
      <c r="G140">
        <f t="shared" si="22"/>
        <v>188183602.78089011</v>
      </c>
      <c r="L140">
        <f>Input!J141</f>
        <v>306.47367542857319</v>
      </c>
      <c r="M140">
        <f t="shared" si="23"/>
        <v>243.12449328571529</v>
      </c>
      <c r="N140">
        <f t="shared" si="24"/>
        <v>277.4178123168553</v>
      </c>
      <c r="O140">
        <f t="shared" si="25"/>
        <v>844.24318116688801</v>
      </c>
      <c r="P140">
        <f t="shared" si="26"/>
        <v>6801.6485920115101</v>
      </c>
      <c r="T140" s="4"/>
    </row>
    <row r="141" spans="1:20" x14ac:dyDescent="0.25">
      <c r="A141">
        <f>Input!G142</f>
        <v>280</v>
      </c>
      <c r="B141">
        <f t="shared" si="18"/>
        <v>138</v>
      </c>
      <c r="C141" s="4">
        <f>Input!I142</f>
        <v>29018.901174571423</v>
      </c>
      <c r="D141">
        <f t="shared" si="19"/>
        <v>26556.078629142852</v>
      </c>
      <c r="E141">
        <f t="shared" si="20"/>
        <v>26602.558139036129</v>
      </c>
      <c r="F141">
        <f t="shared" si="21"/>
        <v>2160.3448399192607</v>
      </c>
      <c r="G141">
        <f t="shared" si="22"/>
        <v>195621162.65093288</v>
      </c>
      <c r="L141">
        <f>Input!J142</f>
        <v>296.22381957142352</v>
      </c>
      <c r="M141">
        <f t="shared" si="23"/>
        <v>232.87463742856562</v>
      </c>
      <c r="N141">
        <f t="shared" si="24"/>
        <v>268.4606791105021</v>
      </c>
      <c r="O141">
        <f t="shared" si="25"/>
        <v>770.79196825285203</v>
      </c>
      <c r="P141">
        <f t="shared" si="26"/>
        <v>5404.4515136048212</v>
      </c>
      <c r="T141" s="4"/>
    </row>
    <row r="142" spans="1:20" x14ac:dyDescent="0.25">
      <c r="A142">
        <f>Input!G143</f>
        <v>281</v>
      </c>
      <c r="B142">
        <f t="shared" si="18"/>
        <v>139</v>
      </c>
      <c r="C142" s="4">
        <f>Input!I143</f>
        <v>29304.90497771429</v>
      </c>
      <c r="D142">
        <f t="shared" si="19"/>
        <v>26842.082432285719</v>
      </c>
      <c r="E142">
        <f t="shared" si="20"/>
        <v>26862.278712264884</v>
      </c>
      <c r="F142">
        <f t="shared" si="21"/>
        <v>407.88972499683757</v>
      </c>
      <c r="G142">
        <f t="shared" si="22"/>
        <v>202953762.0886763</v>
      </c>
      <c r="L142">
        <f>Input!J143</f>
        <v>286.00380314286667</v>
      </c>
      <c r="M142">
        <f t="shared" si="23"/>
        <v>222.65462100000877</v>
      </c>
      <c r="N142">
        <f t="shared" si="24"/>
        <v>259.72057322875406</v>
      </c>
      <c r="O142">
        <f t="shared" si="25"/>
        <v>690.80817471810394</v>
      </c>
      <c r="P142">
        <f t="shared" si="26"/>
        <v>4195.7836378787542</v>
      </c>
      <c r="T142" s="4"/>
    </row>
    <row r="143" spans="1:20" x14ac:dyDescent="0.25">
      <c r="A143">
        <f>Input!G144</f>
        <v>282</v>
      </c>
      <c r="B143">
        <f t="shared" si="18"/>
        <v>140</v>
      </c>
      <c r="C143" s="4">
        <f>Input!I144</f>
        <v>29582.553730857144</v>
      </c>
      <c r="D143">
        <f t="shared" si="19"/>
        <v>27119.731185428573</v>
      </c>
      <c r="E143">
        <f t="shared" si="20"/>
        <v>27113.489181790952</v>
      </c>
      <c r="F143">
        <f t="shared" si="21"/>
        <v>38.962609412069497</v>
      </c>
      <c r="G143">
        <f t="shared" si="22"/>
        <v>210174449.9940556</v>
      </c>
      <c r="L143">
        <f>Input!J144</f>
        <v>277.64875314285382</v>
      </c>
      <c r="M143">
        <f t="shared" si="23"/>
        <v>214.29957099999592</v>
      </c>
      <c r="N143">
        <f t="shared" si="24"/>
        <v>251.21046952606744</v>
      </c>
      <c r="O143">
        <f t="shared" si="25"/>
        <v>698.98284060163508</v>
      </c>
      <c r="P143">
        <f t="shared" si="26"/>
        <v>3165.7237999870435</v>
      </c>
      <c r="T143" s="4"/>
    </row>
    <row r="144" spans="1:20" x14ac:dyDescent="0.25">
      <c r="A144">
        <f>Input!G145</f>
        <v>283</v>
      </c>
      <c r="B144">
        <f t="shared" si="18"/>
        <v>141</v>
      </c>
      <c r="C144" s="4">
        <f>Input!I145</f>
        <v>29851.43714157143</v>
      </c>
      <c r="D144">
        <f t="shared" si="19"/>
        <v>27388.614596142859</v>
      </c>
      <c r="E144">
        <f t="shared" si="20"/>
        <v>27356.429208174493</v>
      </c>
      <c r="F144">
        <f t="shared" si="21"/>
        <v>1035.899198674228</v>
      </c>
      <c r="G144">
        <f t="shared" si="22"/>
        <v>217277464.7004562</v>
      </c>
      <c r="L144">
        <f>Input!J145</f>
        <v>268.88341071428658</v>
      </c>
      <c r="M144">
        <f t="shared" si="23"/>
        <v>205.53422857142868</v>
      </c>
      <c r="N144">
        <f t="shared" si="24"/>
        <v>242.94002638353999</v>
      </c>
      <c r="O144">
        <f t="shared" si="25"/>
        <v>673.05919053282798</v>
      </c>
      <c r="P144">
        <f t="shared" si="26"/>
        <v>2303.4549471768237</v>
      </c>
      <c r="T144" s="4"/>
    </row>
    <row r="145" spans="1:20" x14ac:dyDescent="0.25">
      <c r="A145">
        <f>Input!G146</f>
        <v>284</v>
      </c>
      <c r="B145">
        <f t="shared" si="18"/>
        <v>142</v>
      </c>
      <c r="C145" s="4">
        <f>Input!I146</f>
        <v>30112.226597571429</v>
      </c>
      <c r="D145">
        <f t="shared" si="19"/>
        <v>27649.404052142858</v>
      </c>
      <c r="E145">
        <f t="shared" si="20"/>
        <v>27591.345186668033</v>
      </c>
      <c r="F145">
        <f t="shared" si="21"/>
        <v>3370.8318602237587</v>
      </c>
      <c r="G145">
        <f t="shared" si="22"/>
        <v>224258130.47842154</v>
      </c>
      <c r="L145">
        <f>Input!J146</f>
        <v>260.78945599999861</v>
      </c>
      <c r="M145">
        <f t="shared" si="23"/>
        <v>197.44027385714071</v>
      </c>
      <c r="N145">
        <f t="shared" si="24"/>
        <v>234.91597849353892</v>
      </c>
      <c r="O145">
        <f t="shared" si="25"/>
        <v>669.43683827727568</v>
      </c>
      <c r="P145">
        <f t="shared" si="26"/>
        <v>1597.6228148745374</v>
      </c>
      <c r="T145" s="4"/>
    </row>
    <row r="146" spans="1:20" x14ac:dyDescent="0.25">
      <c r="A146">
        <f>Input!G147</f>
        <v>285</v>
      </c>
      <c r="B146">
        <f t="shared" ref="B146:B155" si="27">A146-$A$3</f>
        <v>143</v>
      </c>
      <c r="C146" s="4">
        <f>Input!I147</f>
        <v>30367.32417571429</v>
      </c>
      <c r="D146">
        <f t="shared" ref="D146:D155" si="28">C146-$C$3</f>
        <v>27904.501630285718</v>
      </c>
      <c r="E146">
        <f t="shared" ref="E146:E155" si="29">N146+E145</f>
        <v>27818.487695757973</v>
      </c>
      <c r="F146">
        <f t="shared" ref="F146:F155" si="30">(D146-E146)^2</f>
        <v>7398.3969329433294</v>
      </c>
      <c r="G146">
        <f t="shared" ref="G146:G155" si="31">(E146-$H$4)^2</f>
        <v>231112756.18810165</v>
      </c>
      <c r="L146">
        <f>Input!J147</f>
        <v>255.09757814286058</v>
      </c>
      <c r="M146">
        <f t="shared" ref="M146:M155" si="32">L146-$L$3</f>
        <v>191.74839600000269</v>
      </c>
      <c r="N146">
        <f t="shared" ref="N146:N155" si="33">2*($X$3/PI())*($Z$3/(4*((B146-$Y$3)^2)+$Z$3*$Z$3))</f>
        <v>227.1425090899391</v>
      </c>
      <c r="O146">
        <f t="shared" ref="O146:O155" si="34">(L146-N146)^2</f>
        <v>781.48588575360873</v>
      </c>
      <c r="P146">
        <f t="shared" ref="P146:P155" si="35">(N146-$Q$4)^2</f>
        <v>1036.6342352723725</v>
      </c>
      <c r="T146" s="4"/>
    </row>
    <row r="147" spans="1:20" x14ac:dyDescent="0.25">
      <c r="A147">
        <f>Input!G148</f>
        <v>286</v>
      </c>
      <c r="B147">
        <f t="shared" si="27"/>
        <v>144</v>
      </c>
      <c r="C147" s="4">
        <f>Input!I148</f>
        <v>30613.753389571437</v>
      </c>
      <c r="D147">
        <f t="shared" si="28"/>
        <v>28150.930844142866</v>
      </c>
      <c r="E147">
        <f t="shared" si="29"/>
        <v>28038.109292938894</v>
      </c>
      <c r="F147">
        <f t="shared" si="30"/>
        <v>12728.702416070355</v>
      </c>
      <c r="G147">
        <f t="shared" si="31"/>
        <v>237838537.54443356</v>
      </c>
      <c r="L147">
        <f>Input!J148</f>
        <v>246.42921385714726</v>
      </c>
      <c r="M147">
        <f t="shared" si="32"/>
        <v>183.08003171428936</v>
      </c>
      <c r="N147">
        <f t="shared" si="33"/>
        <v>219.62159718092002</v>
      </c>
      <c r="O147">
        <f t="shared" si="34"/>
        <v>718.64831185953688</v>
      </c>
      <c r="P147">
        <f t="shared" si="35"/>
        <v>608.89968685789836</v>
      </c>
      <c r="T147" s="4"/>
    </row>
    <row r="148" spans="1:20" x14ac:dyDescent="0.25">
      <c r="A148">
        <f>Input!G149</f>
        <v>287</v>
      </c>
      <c r="B148">
        <f t="shared" si="27"/>
        <v>145</v>
      </c>
      <c r="C148" s="4">
        <f>Input!I149</f>
        <v>30856.213954714291</v>
      </c>
      <c r="D148">
        <f t="shared" si="28"/>
        <v>28393.391409285719</v>
      </c>
      <c r="E148">
        <f t="shared" si="29"/>
        <v>28250.46263007764</v>
      </c>
      <c r="F148">
        <f t="shared" si="30"/>
        <v>20428.635925911942</v>
      </c>
      <c r="G148">
        <f t="shared" si="31"/>
        <v>244433464.06001529</v>
      </c>
      <c r="L148">
        <f>Input!J149</f>
        <v>242.46056514285374</v>
      </c>
      <c r="M148">
        <f t="shared" si="32"/>
        <v>179.11138299999584</v>
      </c>
      <c r="N148">
        <f t="shared" si="33"/>
        <v>212.3533371387463</v>
      </c>
      <c r="O148">
        <f t="shared" si="34"/>
        <v>906.44517809131128</v>
      </c>
      <c r="P148">
        <f t="shared" si="35"/>
        <v>303.02567920543783</v>
      </c>
      <c r="T148" s="4"/>
    </row>
    <row r="149" spans="1:20" x14ac:dyDescent="0.25">
      <c r="A149">
        <f>Input!G150</f>
        <v>288</v>
      </c>
      <c r="B149">
        <f t="shared" si="27"/>
        <v>146</v>
      </c>
      <c r="C149" s="4">
        <f>Input!I150</f>
        <v>31088.327685714288</v>
      </c>
      <c r="D149">
        <f t="shared" si="28"/>
        <v>28625.505140285717</v>
      </c>
      <c r="E149">
        <f t="shared" si="29"/>
        <v>28455.798859508417</v>
      </c>
      <c r="F149">
        <f t="shared" si="30"/>
        <v>28800.221735263778</v>
      </c>
      <c r="G149">
        <f t="shared" si="31"/>
        <v>250896231.39352006</v>
      </c>
      <c r="L149">
        <f>Input!J150</f>
        <v>232.11373099999764</v>
      </c>
      <c r="M149">
        <f t="shared" si="32"/>
        <v>168.76454885713974</v>
      </c>
      <c r="N149">
        <f t="shared" si="33"/>
        <v>205.33622943077899</v>
      </c>
      <c r="O149">
        <f t="shared" si="34"/>
        <v>717.03459028950761</v>
      </c>
      <c r="P149">
        <f t="shared" si="35"/>
        <v>107.96301139317667</v>
      </c>
      <c r="T149" s="4"/>
    </row>
    <row r="150" spans="1:20" x14ac:dyDescent="0.25">
      <c r="A150">
        <f>Input!G151</f>
        <v>289</v>
      </c>
      <c r="B150">
        <f t="shared" si="27"/>
        <v>147</v>
      </c>
      <c r="C150" s="4">
        <f>Input!I151</f>
        <v>31309.042741571429</v>
      </c>
      <c r="D150">
        <f t="shared" si="28"/>
        <v>28846.220196142858</v>
      </c>
      <c r="E150">
        <f t="shared" si="29"/>
        <v>28654.36630188613</v>
      </c>
      <c r="F150">
        <f t="shared" si="30"/>
        <v>36807.916741471912</v>
      </c>
      <c r="G150">
        <f t="shared" si="31"/>
        <v>257226159.55292591</v>
      </c>
      <c r="L150">
        <f>Input!J151</f>
        <v>220.71505585714112</v>
      </c>
      <c r="M150">
        <f t="shared" si="32"/>
        <v>157.36587371428323</v>
      </c>
      <c r="N150">
        <f t="shared" si="33"/>
        <v>198.56744237771258</v>
      </c>
      <c r="O150">
        <f t="shared" si="34"/>
        <v>490.51678283416487</v>
      </c>
      <c r="P150">
        <f t="shared" si="35"/>
        <v>13.116986320075169</v>
      </c>
      <c r="T150" s="4"/>
    </row>
    <row r="151" spans="1:20" x14ac:dyDescent="0.25">
      <c r="A151">
        <f>Input!G152</f>
        <v>290</v>
      </c>
      <c r="B151">
        <f t="shared" si="27"/>
        <v>148</v>
      </c>
      <c r="C151" s="4">
        <f>Input!I152</f>
        <v>31501.626642571424</v>
      </c>
      <c r="D151">
        <f t="shared" si="28"/>
        <v>29038.804097142853</v>
      </c>
      <c r="E151">
        <f t="shared" si="29"/>
        <v>28846.409347529821</v>
      </c>
      <c r="F151">
        <f t="shared" si="30"/>
        <v>37015.739678661012</v>
      </c>
      <c r="G151">
        <f t="shared" si="31"/>
        <v>263423117.17771178</v>
      </c>
      <c r="L151">
        <f>Input!J152</f>
        <v>192.58390099999451</v>
      </c>
      <c r="M151">
        <f t="shared" si="32"/>
        <v>129.23471885713661</v>
      </c>
      <c r="N151">
        <f t="shared" si="33"/>
        <v>192.04304564369028</v>
      </c>
      <c r="O151">
        <f t="shared" si="34"/>
        <v>0.29252451644298061</v>
      </c>
      <c r="P151">
        <f t="shared" si="35"/>
        <v>8.4254275823900215</v>
      </c>
      <c r="T151" s="4"/>
    </row>
    <row r="152" spans="1:20" x14ac:dyDescent="0.25">
      <c r="A152">
        <f>Input!G153</f>
        <v>291</v>
      </c>
      <c r="B152">
        <f t="shared" si="27"/>
        <v>149</v>
      </c>
      <c r="C152" s="4">
        <f>Input!I153</f>
        <v>31684.505257857141</v>
      </c>
      <c r="D152">
        <f t="shared" si="28"/>
        <v>29221.68271242857</v>
      </c>
      <c r="E152">
        <f t="shared" si="29"/>
        <v>29032.167564274183</v>
      </c>
      <c r="F152">
        <f t="shared" si="30"/>
        <v>35915.991379979307</v>
      </c>
      <c r="G152">
        <f t="shared" si="31"/>
        <v>269487451.9464801</v>
      </c>
      <c r="L152">
        <f>Input!J153</f>
        <v>182.87861528571739</v>
      </c>
      <c r="M152">
        <f t="shared" si="32"/>
        <v>119.52943314285949</v>
      </c>
      <c r="N152">
        <f t="shared" si="33"/>
        <v>185.75821674436202</v>
      </c>
      <c r="O152">
        <f t="shared" si="34"/>
        <v>8.2921045606282746</v>
      </c>
      <c r="P152">
        <f t="shared" si="35"/>
        <v>84.409928557795368</v>
      </c>
      <c r="T152" s="4"/>
    </row>
    <row r="153" spans="1:20" x14ac:dyDescent="0.25">
      <c r="A153">
        <f>Input!G154</f>
        <v>292</v>
      </c>
      <c r="B153">
        <f t="shared" si="27"/>
        <v>150</v>
      </c>
      <c r="C153" s="4">
        <f>Input!I154</f>
        <v>31868.36111571428</v>
      </c>
      <c r="D153">
        <f t="shared" si="28"/>
        <v>29405.538570285709</v>
      </c>
      <c r="E153">
        <f t="shared" si="29"/>
        <v>29211.874986520925</v>
      </c>
      <c r="F153">
        <f t="shared" si="30"/>
        <v>37505.583676619724</v>
      </c>
      <c r="G153">
        <f t="shared" si="31"/>
        <v>275419927.01987809</v>
      </c>
      <c r="L153">
        <f>Input!J154</f>
        <v>183.8558578571392</v>
      </c>
      <c r="M153">
        <f t="shared" si="32"/>
        <v>120.5066757142813</v>
      </c>
      <c r="N153">
        <f t="shared" si="33"/>
        <v>179.70742224674234</v>
      </c>
      <c r="O153">
        <f t="shared" si="34"/>
        <v>17.209518013608765</v>
      </c>
      <c r="P153">
        <f t="shared" si="35"/>
        <v>232.20524154809925</v>
      </c>
      <c r="T153" s="4"/>
    </row>
    <row r="154" spans="1:20" x14ac:dyDescent="0.25">
      <c r="A154">
        <f>Input!G155</f>
        <v>293</v>
      </c>
      <c r="B154">
        <f t="shared" si="27"/>
        <v>151</v>
      </c>
      <c r="C154" s="4">
        <f>Input!I155</f>
        <v>32049.441903428575</v>
      </c>
      <c r="D154">
        <f t="shared" si="28"/>
        <v>29586.619358000004</v>
      </c>
      <c r="E154">
        <f t="shared" si="29"/>
        <v>29385.759562089443</v>
      </c>
      <c r="F154">
        <f t="shared" si="30"/>
        <v>40344.657613232193</v>
      </c>
      <c r="G154">
        <f t="shared" si="31"/>
        <v>281221663.32698083</v>
      </c>
      <c r="L154">
        <f>Input!J155</f>
        <v>181.08078771429427</v>
      </c>
      <c r="M154">
        <f t="shared" si="32"/>
        <v>117.73160557143638</v>
      </c>
      <c r="N154">
        <f t="shared" si="33"/>
        <v>173.88457556851628</v>
      </c>
      <c r="O154">
        <f t="shared" si="34"/>
        <v>51.785469247042684</v>
      </c>
      <c r="P154">
        <f t="shared" si="35"/>
        <v>443.57114567413026</v>
      </c>
      <c r="T154" s="4"/>
    </row>
    <row r="155" spans="1:20" x14ac:dyDescent="0.25">
      <c r="A155">
        <f>Input!G156</f>
        <v>294</v>
      </c>
      <c r="B155">
        <f t="shared" si="27"/>
        <v>152</v>
      </c>
      <c r="C155" s="4">
        <f>Input!I156</f>
        <v>32226.16612928571</v>
      </c>
      <c r="D155">
        <f t="shared" si="28"/>
        <v>29763.343583857139</v>
      </c>
      <c r="E155">
        <f t="shared" si="29"/>
        <v>29554.042735488354</v>
      </c>
      <c r="F155">
        <f t="shared" si="30"/>
        <v>43806.845127892921</v>
      </c>
      <c r="G155">
        <f t="shared" si="31"/>
        <v>286894087.43061984</v>
      </c>
      <c r="L155">
        <f>Input!J156</f>
        <v>176.72422585713502</v>
      </c>
      <c r="M155">
        <f t="shared" si="32"/>
        <v>113.37504371427713</v>
      </c>
      <c r="N155">
        <f t="shared" si="33"/>
        <v>168.2831733989112</v>
      </c>
      <c r="O155">
        <f t="shared" si="34"/>
        <v>71.251366602486442</v>
      </c>
      <c r="P155">
        <f t="shared" si="35"/>
        <v>710.89055687460586</v>
      </c>
      <c r="T155" s="4"/>
    </row>
    <row r="156" spans="1:20" x14ac:dyDescent="0.25">
      <c r="C156" s="4"/>
      <c r="T156" s="4"/>
    </row>
    <row r="157" spans="1:20" x14ac:dyDescent="0.25">
      <c r="C157" s="4"/>
      <c r="N157">
        <f>MAX(N3:N155)</f>
        <v>446.18186525161667</v>
      </c>
      <c r="T157" s="4"/>
    </row>
    <row r="158" spans="1:20" x14ac:dyDescent="0.25">
      <c r="C158" s="4"/>
      <c r="N158">
        <f>2/3*N157</f>
        <v>297.45457683441111</v>
      </c>
      <c r="T158" s="4"/>
    </row>
    <row r="159" spans="1:20" x14ac:dyDescent="0.25">
      <c r="C159" s="4"/>
    </row>
    <row r="160" spans="1:20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</sheetData>
  <mergeCells count="3">
    <mergeCell ref="C1:J1"/>
    <mergeCell ref="L1:S1"/>
    <mergeCell ref="AB3:AI18"/>
  </mergeCells>
  <conditionalFormatting sqref="W6">
    <cfRule type="cellIs" dxfId="10" priority="3" operator="greaterThan">
      <formula>0.05</formula>
    </cfRule>
    <cfRule type="cellIs" dxfId="9" priority="4" operator="between">
      <formula>0.05</formula>
      <formula>0.025</formula>
    </cfRule>
    <cfRule type="cellIs" dxfId="8" priority="5" operator="lessThan">
      <formula>0.025</formula>
    </cfRule>
  </conditionalFormatting>
  <conditionalFormatting sqref="E1:E1048576">
    <cfRule type="cellIs" dxfId="7" priority="2" operator="greaterThan">
      <formula>$T$21</formula>
    </cfRule>
  </conditionalFormatting>
  <conditionalFormatting sqref="N2:N155">
    <cfRule type="cellIs" dxfId="6" priority="1" operator="equal">
      <formula>$N$157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workbookViewId="0">
      <selection activeCell="K3" sqref="K3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36" t="s">
        <v>18</v>
      </c>
      <c r="F1" s="36"/>
      <c r="G1" s="36"/>
      <c r="H1" s="36"/>
      <c r="I1" s="36"/>
      <c r="J1" s="36"/>
      <c r="K1" s="36"/>
      <c r="L1" s="36"/>
      <c r="N1" s="36" t="s">
        <v>19</v>
      </c>
      <c r="O1" s="36"/>
      <c r="P1" s="36"/>
      <c r="Q1" s="36"/>
      <c r="R1" s="36"/>
      <c r="S1" s="36"/>
      <c r="T1" s="36"/>
      <c r="U1" s="36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142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2462.8225454285716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40833063.114288189</v>
      </c>
      <c r="J3" s="2" t="s">
        <v>11</v>
      </c>
      <c r="K3" s="23">
        <f>SUM(H3:H167)</f>
        <v>622999808.14652848</v>
      </c>
      <c r="L3">
        <f>1-(K3/K5)</f>
        <v>0.78965682640674273</v>
      </c>
      <c r="N3">
        <f>Input!J4</f>
        <v>63.349182142857899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14302.633355363287</v>
      </c>
      <c r="S3" s="1" t="s">
        <v>11</v>
      </c>
      <c r="T3" s="23">
        <f>SUM(Q3:Q167)</f>
        <v>129747.04557625718</v>
      </c>
      <c r="U3" s="5">
        <f>1-(T3/T5)</f>
        <v>0.875426646882979</v>
      </c>
      <c r="X3">
        <f>COUNT(B3:B500)</f>
        <v>81</v>
      </c>
      <c r="Z3">
        <v>578.28037316264226</v>
      </c>
      <c r="AA3">
        <v>2.7950913507624794E-2</v>
      </c>
      <c r="AB3">
        <v>2.7760187257807347</v>
      </c>
      <c r="AD3" s="37"/>
      <c r="AE3" s="37"/>
      <c r="AF3" s="37"/>
      <c r="AG3" s="37"/>
      <c r="AH3" s="37"/>
      <c r="AI3" s="37"/>
      <c r="AJ3" s="37"/>
      <c r="AK3" s="37"/>
    </row>
    <row r="4" spans="1:37" x14ac:dyDescent="0.25">
      <c r="A4">
        <f>Input!G5</f>
        <v>143</v>
      </c>
      <c r="B4">
        <f t="shared" ref="B4:B67" si="0">A4-$A$3</f>
        <v>1</v>
      </c>
      <c r="C4">
        <f t="shared" ref="C4:C67" si="1">B4*$AA$3</f>
        <v>2.7950913507624794E-2</v>
      </c>
      <c r="D4">
        <f t="shared" ref="D4:D67" si="2">POWER(C4,$AB$3)</f>
        <v>4.8659340792916818E-5</v>
      </c>
      <c r="E4" s="4">
        <f>Input!I5</f>
        <v>2525.7315955714289</v>
      </c>
      <c r="F4">
        <f t="shared" ref="F4:F67" si="3">E4-$E$3</f>
        <v>62.909050142857268</v>
      </c>
      <c r="G4">
        <f t="shared" ref="G4:G67" si="4">$Z$3*(1-EXP(-1*D4))</f>
        <v>2.8138057156390874E-2</v>
      </c>
      <c r="H4">
        <f t="shared" ref="H4:H67" si="5">(F4-G4)^2</f>
        <v>3954.0091047296428</v>
      </c>
      <c r="I4">
        <f t="shared" ref="I4:I67" si="6">(G4-$J$4)^2</f>
        <v>40832703.506468482</v>
      </c>
      <c r="J4">
        <f>AVERAGE(E3:E167)</f>
        <v>6390.0753606110302</v>
      </c>
      <c r="K4" t="s">
        <v>5</v>
      </c>
      <c r="L4" t="s">
        <v>6</v>
      </c>
      <c r="N4">
        <f>Input!J5</f>
        <v>62.909050142857268</v>
      </c>
      <c r="O4">
        <f t="shared" ref="O4:O67" si="7">N4-$N$3</f>
        <v>-0.4401320000006308</v>
      </c>
      <c r="P4">
        <f t="shared" ref="P4:P67" si="8">POWER(C4,$AB$3)*EXP(-D4)*$Z$3*$AA$3*$AB$3</f>
        <v>2.1832423086434061E-3</v>
      </c>
      <c r="Q4">
        <f t="shared" ref="Q4:Q67" si="9">(O4-P4)^2</f>
        <v>0.19564277357911197</v>
      </c>
      <c r="R4">
        <f t="shared" ref="R4:R67" si="10">(P4-$S$4)^2</f>
        <v>14302.111156438536</v>
      </c>
      <c r="S4">
        <f>AVERAGE(N3:N167)</f>
        <v>119.5936175360679</v>
      </c>
      <c r="T4" t="s">
        <v>5</v>
      </c>
      <c r="U4" t="s">
        <v>6</v>
      </c>
      <c r="AD4" s="37"/>
      <c r="AE4" s="37"/>
      <c r="AF4" s="37"/>
      <c r="AG4" s="37"/>
      <c r="AH4" s="37"/>
      <c r="AI4" s="37"/>
      <c r="AJ4" s="37"/>
      <c r="AK4" s="37"/>
    </row>
    <row r="5" spans="1:37" x14ac:dyDescent="0.25">
      <c r="A5">
        <f>Input!G6</f>
        <v>144</v>
      </c>
      <c r="B5">
        <f t="shared" si="0"/>
        <v>2</v>
      </c>
      <c r="C5">
        <f t="shared" si="1"/>
        <v>5.5901827015249587E-2</v>
      </c>
      <c r="D5">
        <f t="shared" si="2"/>
        <v>3.3329678623678381E-4</v>
      </c>
      <c r="E5" s="4">
        <f>Input!I6</f>
        <v>2588.3049517142854</v>
      </c>
      <c r="F5">
        <f t="shared" si="3"/>
        <v>125.48240628571375</v>
      </c>
      <c r="G5">
        <f t="shared" si="4"/>
        <v>0.19270687384411697</v>
      </c>
      <c r="H5">
        <f t="shared" si="5"/>
        <v>15697.508778716647</v>
      </c>
      <c r="I5">
        <f t="shared" si="6"/>
        <v>40830600.328531384</v>
      </c>
      <c r="K5">
        <f>SUM(I3:I167)</f>
        <v>2961825656.1595368</v>
      </c>
      <c r="L5" s="5">
        <f>1-((1-L3)*(X3-1)/(X3-1-1))</f>
        <v>0.78699425458910655</v>
      </c>
      <c r="N5">
        <f>Input!J6</f>
        <v>62.573356142856483</v>
      </c>
      <c r="O5">
        <f t="shared" si="7"/>
        <v>-0.77582600000141611</v>
      </c>
      <c r="P5">
        <f t="shared" si="8"/>
        <v>1.4950070042209955E-2</v>
      </c>
      <c r="Q5">
        <f t="shared" si="9"/>
        <v>0.6253267929536418</v>
      </c>
      <c r="R5">
        <f t="shared" si="10"/>
        <v>14299.057712950351</v>
      </c>
      <c r="T5">
        <f>SUM(R3:R167)</f>
        <v>1041531.2932483737</v>
      </c>
      <c r="U5" s="5">
        <f>1-((1-U3)*(X3-1)/(X3-1-1))</f>
        <v>0.87384976899542177</v>
      </c>
      <c r="X5" s="17"/>
      <c r="Y5" s="18"/>
      <c r="AD5" s="37"/>
      <c r="AE5" s="37"/>
      <c r="AF5" s="37"/>
      <c r="AG5" s="37"/>
      <c r="AH5" s="37"/>
      <c r="AI5" s="37"/>
      <c r="AJ5" s="37"/>
      <c r="AK5" s="37"/>
    </row>
    <row r="6" spans="1:37" x14ac:dyDescent="0.25">
      <c r="A6">
        <f>Input!G7</f>
        <v>145</v>
      </c>
      <c r="B6">
        <f t="shared" si="0"/>
        <v>3</v>
      </c>
      <c r="C6">
        <f t="shared" si="1"/>
        <v>8.3852740522874378E-2</v>
      </c>
      <c r="D6">
        <f t="shared" si="2"/>
        <v>1.0272206909301531E-3</v>
      </c>
      <c r="E6" s="4">
        <f>Input!I7</f>
        <v>2648.7820855714285</v>
      </c>
      <c r="F6">
        <f t="shared" si="3"/>
        <v>185.95954014285689</v>
      </c>
      <c r="G6">
        <f t="shared" si="4"/>
        <v>0.59371657329053196</v>
      </c>
      <c r="H6">
        <f t="shared" si="5"/>
        <v>34360.488547623609</v>
      </c>
      <c r="I6">
        <f t="shared" si="6"/>
        <v>40825475.679495223</v>
      </c>
      <c r="N6">
        <f>Input!J7</f>
        <v>60.477133857143144</v>
      </c>
      <c r="O6">
        <f t="shared" si="7"/>
        <v>-2.8720482857147545</v>
      </c>
      <c r="P6">
        <f t="shared" si="8"/>
        <v>4.6044153452238307E-2</v>
      </c>
      <c r="Q6">
        <f t="shared" si="9"/>
        <v>8.5152634835235688</v>
      </c>
      <c r="R6">
        <f t="shared" si="10"/>
        <v>14291.622301671874</v>
      </c>
      <c r="X6" s="19" t="s">
        <v>17</v>
      </c>
      <c r="Y6" s="25">
        <f>SQRT((U5-L5)^2)</f>
        <v>8.6855514406315226E-2</v>
      </c>
      <c r="AD6" s="37"/>
      <c r="AE6" s="37"/>
      <c r="AF6" s="37"/>
      <c r="AG6" s="37"/>
      <c r="AH6" s="37"/>
      <c r="AI6" s="37"/>
      <c r="AJ6" s="37"/>
      <c r="AK6" s="37"/>
    </row>
    <row r="7" spans="1:37" x14ac:dyDescent="0.25">
      <c r="A7">
        <f>Input!G8</f>
        <v>146</v>
      </c>
      <c r="B7">
        <f t="shared" si="0"/>
        <v>4</v>
      </c>
      <c r="C7">
        <f t="shared" si="1"/>
        <v>0.11180365403049917</v>
      </c>
      <c r="D7">
        <f t="shared" si="2"/>
        <v>2.2829480610624918E-3</v>
      </c>
      <c r="E7" s="4">
        <f>Input!I8</f>
        <v>2709.8634684285717</v>
      </c>
      <c r="F7">
        <f t="shared" si="3"/>
        <v>247.04092300000002</v>
      </c>
      <c r="G7">
        <f t="shared" si="4"/>
        <v>1.3186782469590592</v>
      </c>
      <c r="H7">
        <f t="shared" si="5"/>
        <v>60379.421566473371</v>
      </c>
      <c r="I7">
        <f t="shared" si="6"/>
        <v>40816211.946451567</v>
      </c>
      <c r="N7">
        <f>Input!J8</f>
        <v>61.081382857143126</v>
      </c>
      <c r="O7">
        <f t="shared" si="7"/>
        <v>-2.2677992857147729</v>
      </c>
      <c r="P7">
        <f t="shared" si="8"/>
        <v>0.10220247417293375</v>
      </c>
      <c r="Q7">
        <f t="shared" si="9"/>
        <v>5.6169083418708272</v>
      </c>
      <c r="R7">
        <f t="shared" si="10"/>
        <v>14278.198273494059</v>
      </c>
      <c r="X7" s="21"/>
      <c r="Y7" s="22"/>
      <c r="AD7" s="37"/>
      <c r="AE7" s="37"/>
      <c r="AF7" s="37"/>
      <c r="AG7" s="37"/>
      <c r="AH7" s="37"/>
      <c r="AI7" s="37"/>
      <c r="AJ7" s="37"/>
      <c r="AK7" s="37"/>
    </row>
    <row r="8" spans="1:37" x14ac:dyDescent="0.25">
      <c r="A8">
        <f>Input!G9</f>
        <v>147</v>
      </c>
      <c r="B8">
        <f t="shared" si="0"/>
        <v>5</v>
      </c>
      <c r="C8">
        <f t="shared" si="1"/>
        <v>0.13975456753812396</v>
      </c>
      <c r="D8">
        <f t="shared" si="2"/>
        <v>4.2415055720941598E-3</v>
      </c>
      <c r="E8" s="4">
        <f>Input!I9</f>
        <v>2771.8922544285711</v>
      </c>
      <c r="F8">
        <f t="shared" si="3"/>
        <v>309.06970899999942</v>
      </c>
      <c r="G8">
        <f t="shared" si="4"/>
        <v>2.4475850328124493</v>
      </c>
      <c r="H8">
        <f t="shared" si="5"/>
        <v>94017.126906148958</v>
      </c>
      <c r="I8">
        <f t="shared" si="6"/>
        <v>40801788.59933833</v>
      </c>
      <c r="N8">
        <f>Input!J9</f>
        <v>62.0287859999994</v>
      </c>
      <c r="O8">
        <f t="shared" si="7"/>
        <v>-1.3203961428584989</v>
      </c>
      <c r="P8">
        <f t="shared" si="8"/>
        <v>0.18951117733468156</v>
      </c>
      <c r="Q8">
        <f t="shared" si="9"/>
        <v>2.2798201155729516</v>
      </c>
      <c r="R8">
        <f t="shared" si="10"/>
        <v>14257.340615327674</v>
      </c>
      <c r="AD8" s="37"/>
      <c r="AE8" s="37"/>
      <c r="AF8" s="37"/>
      <c r="AG8" s="37"/>
      <c r="AH8" s="37"/>
      <c r="AI8" s="37"/>
      <c r="AJ8" s="37"/>
      <c r="AK8" s="37"/>
    </row>
    <row r="9" spans="1:37" x14ac:dyDescent="0.25">
      <c r="A9">
        <f>Input!G10</f>
        <v>148</v>
      </c>
      <c r="B9">
        <f t="shared" si="0"/>
        <v>6</v>
      </c>
      <c r="C9">
        <f t="shared" si="1"/>
        <v>0.16770548104574876</v>
      </c>
      <c r="D9">
        <f t="shared" si="2"/>
        <v>7.0360458950727602E-3</v>
      </c>
      <c r="E9" s="4">
        <f>Input!I10</f>
        <v>2833.8389817142856</v>
      </c>
      <c r="F9">
        <f t="shared" si="3"/>
        <v>371.01643628571401</v>
      </c>
      <c r="G9">
        <f t="shared" si="4"/>
        <v>4.0545266012515082</v>
      </c>
      <c r="H9">
        <f t="shared" si="5"/>
        <v>134661.04315926763</v>
      </c>
      <c r="I9">
        <f t="shared" si="6"/>
        <v>40781262.092406951</v>
      </c>
      <c r="N9">
        <f>Input!J10</f>
        <v>61.946727285714587</v>
      </c>
      <c r="O9">
        <f t="shared" si="7"/>
        <v>-1.4024548571433115</v>
      </c>
      <c r="P9">
        <f t="shared" si="8"/>
        <v>0.31349440766667019</v>
      </c>
      <c r="Q9">
        <f t="shared" si="9"/>
        <v>2.9444818794019167</v>
      </c>
      <c r="R9">
        <f t="shared" si="10"/>
        <v>14227.747773526558</v>
      </c>
      <c r="AD9" s="37"/>
      <c r="AE9" s="37"/>
      <c r="AF9" s="37"/>
      <c r="AG9" s="37"/>
      <c r="AH9" s="37"/>
      <c r="AI9" s="37"/>
      <c r="AJ9" s="37"/>
      <c r="AK9" s="37"/>
    </row>
    <row r="10" spans="1:37" x14ac:dyDescent="0.25">
      <c r="A10">
        <f>Input!G11</f>
        <v>149</v>
      </c>
      <c r="B10">
        <f t="shared" si="0"/>
        <v>7</v>
      </c>
      <c r="C10">
        <f t="shared" si="1"/>
        <v>0.19565639455337355</v>
      </c>
      <c r="D10">
        <f t="shared" si="2"/>
        <v>1.0793795988231446E-2</v>
      </c>
      <c r="E10" s="4">
        <f>Input!I11</f>
        <v>2896.4048779999998</v>
      </c>
      <c r="F10">
        <f t="shared" si="3"/>
        <v>433.5823325714282</v>
      </c>
      <c r="G10">
        <f t="shared" si="4"/>
        <v>6.2082746717893311</v>
      </c>
      <c r="H10">
        <f t="shared" si="5"/>
        <v>182648.58536560385</v>
      </c>
      <c r="I10">
        <f t="shared" si="6"/>
        <v>40753758.97093837</v>
      </c>
      <c r="N10">
        <f>Input!J11</f>
        <v>62.565896285714189</v>
      </c>
      <c r="O10">
        <f t="shared" si="7"/>
        <v>-0.78328585714371002</v>
      </c>
      <c r="P10">
        <f t="shared" si="8"/>
        <v>0.47911897337772874</v>
      </c>
      <c r="Q10">
        <f t="shared" si="9"/>
        <v>1.5936659561238626</v>
      </c>
      <c r="R10">
        <f t="shared" si="10"/>
        <v>14188.263767841119</v>
      </c>
      <c r="AD10" s="37"/>
      <c r="AE10" s="37"/>
      <c r="AF10" s="37"/>
      <c r="AG10" s="37"/>
      <c r="AH10" s="37"/>
      <c r="AI10" s="37"/>
      <c r="AJ10" s="37"/>
      <c r="AK10" s="37"/>
    </row>
    <row r="11" spans="1:37" x14ac:dyDescent="0.25">
      <c r="A11">
        <f>Input!G12</f>
        <v>150</v>
      </c>
      <c r="B11">
        <f t="shared" si="0"/>
        <v>8</v>
      </c>
      <c r="C11">
        <f t="shared" si="1"/>
        <v>0.22360730806099835</v>
      </c>
      <c r="D11">
        <f t="shared" si="2"/>
        <v>1.5637270038980643E-2</v>
      </c>
      <c r="E11" s="4">
        <f>Input!I12</f>
        <v>2959.9032575714286</v>
      </c>
      <c r="F11">
        <f t="shared" si="3"/>
        <v>497.08071214285701</v>
      </c>
      <c r="G11">
        <f t="shared" si="4"/>
        <v>8.9723916678438211</v>
      </c>
      <c r="H11">
        <f t="shared" si="5"/>
        <v>238249.73251693821</v>
      </c>
      <c r="I11">
        <f t="shared" si="6"/>
        <v>40718475.100255542</v>
      </c>
      <c r="N11">
        <f>Input!J12</f>
        <v>63.498379571428814</v>
      </c>
      <c r="O11">
        <f t="shared" si="7"/>
        <v>0.14919742857091478</v>
      </c>
      <c r="P11">
        <f t="shared" si="8"/>
        <v>0.69075908603340519</v>
      </c>
      <c r="Q11">
        <f t="shared" si="9"/>
        <v>0.29328902883351982</v>
      </c>
      <c r="R11">
        <f t="shared" si="10"/>
        <v>14137.889747588937</v>
      </c>
      <c r="AD11" s="37"/>
      <c r="AE11" s="37"/>
      <c r="AF11" s="37"/>
      <c r="AG11" s="37"/>
      <c r="AH11" s="37"/>
      <c r="AI11" s="37"/>
      <c r="AJ11" s="37"/>
      <c r="AK11" s="37"/>
    </row>
    <row r="12" spans="1:37" x14ac:dyDescent="0.25">
      <c r="A12">
        <f>Input!G13</f>
        <v>151</v>
      </c>
      <c r="B12">
        <f t="shared" si="0"/>
        <v>9</v>
      </c>
      <c r="C12">
        <f t="shared" si="1"/>
        <v>0.25155822156862312</v>
      </c>
      <c r="D12">
        <f t="shared" si="2"/>
        <v>2.1685093358860746E-2</v>
      </c>
      <c r="E12" s="4">
        <f>Input!I13</f>
        <v>3023.9238277142858</v>
      </c>
      <c r="F12">
        <f t="shared" si="3"/>
        <v>561.10128228571421</v>
      </c>
      <c r="G12">
        <f t="shared" si="4"/>
        <v>12.405075160024397</v>
      </c>
      <c r="H12">
        <f t="shared" si="5"/>
        <v>301067.52771411795</v>
      </c>
      <c r="I12">
        <f t="shared" si="6"/>
        <v>40674678.269924715</v>
      </c>
      <c r="N12">
        <f>Input!J13</f>
        <v>64.020570142857196</v>
      </c>
      <c r="O12">
        <f t="shared" si="7"/>
        <v>0.67138799999929688</v>
      </c>
      <c r="P12">
        <f t="shared" si="8"/>
        <v>0.95213916594707526</v>
      </c>
      <c r="Q12">
        <f t="shared" si="9"/>
        <v>7.882121718103699E-2</v>
      </c>
      <c r="R12">
        <f t="shared" si="10"/>
        <v>14075.800389847847</v>
      </c>
      <c r="AD12" s="37"/>
      <c r="AE12" s="37"/>
      <c r="AF12" s="37"/>
      <c r="AG12" s="37"/>
      <c r="AH12" s="37"/>
      <c r="AI12" s="37"/>
      <c r="AJ12" s="37"/>
      <c r="AK12" s="37"/>
    </row>
    <row r="13" spans="1:37" x14ac:dyDescent="0.25">
      <c r="A13">
        <f>Input!G14</f>
        <v>152</v>
      </c>
      <c r="B13">
        <f t="shared" si="0"/>
        <v>10</v>
      </c>
      <c r="C13">
        <f t="shared" si="1"/>
        <v>0.27950913507624792</v>
      </c>
      <c r="D13">
        <f t="shared" si="2"/>
        <v>2.9052596129501642E-2</v>
      </c>
      <c r="E13" s="4">
        <f>Input!I14</f>
        <v>3087.6161637142859</v>
      </c>
      <c r="F13">
        <f t="shared" si="3"/>
        <v>624.79361828571427</v>
      </c>
      <c r="G13">
        <f t="shared" si="4"/>
        <v>16.558842749890477</v>
      </c>
      <c r="H13">
        <f t="shared" si="5"/>
        <v>369949.54217111401</v>
      </c>
      <c r="I13">
        <f t="shared" si="6"/>
        <v>40621712.803448789</v>
      </c>
      <c r="N13">
        <f>Input!J14</f>
        <v>63.692336000000068</v>
      </c>
      <c r="O13">
        <f t="shared" si="7"/>
        <v>0.34315385714216973</v>
      </c>
      <c r="P13">
        <f t="shared" si="8"/>
        <v>1.2662644516870174</v>
      </c>
      <c r="Q13">
        <f t="shared" si="9"/>
        <v>0.85213316976094211</v>
      </c>
      <c r="R13">
        <f t="shared" si="10"/>
        <v>14001.362487955739</v>
      </c>
      <c r="AD13" s="37"/>
      <c r="AE13" s="37"/>
      <c r="AF13" s="37"/>
      <c r="AG13" s="37"/>
      <c r="AH13" s="37"/>
      <c r="AI13" s="37"/>
      <c r="AJ13" s="37"/>
      <c r="AK13" s="37"/>
    </row>
    <row r="14" spans="1:37" x14ac:dyDescent="0.25">
      <c r="A14">
        <f>Input!G15</f>
        <v>153</v>
      </c>
      <c r="B14">
        <f t="shared" si="0"/>
        <v>11</v>
      </c>
      <c r="C14">
        <f t="shared" si="1"/>
        <v>0.30746004858387271</v>
      </c>
      <c r="D14">
        <f t="shared" si="2"/>
        <v>3.7852260126577796E-2</v>
      </c>
      <c r="E14" s="4">
        <f>Input!I15</f>
        <v>3151.1816821428574</v>
      </c>
      <c r="F14">
        <f t="shared" si="3"/>
        <v>688.3591367142858</v>
      </c>
      <c r="G14">
        <f t="shared" si="4"/>
        <v>21.480118932853156</v>
      </c>
      <c r="H14">
        <f t="shared" si="5"/>
        <v>444727.62435712828</v>
      </c>
      <c r="I14">
        <f t="shared" si="6"/>
        <v>40559005.352325924</v>
      </c>
      <c r="N14">
        <f>Input!J15</f>
        <v>63.565518428571522</v>
      </c>
      <c r="O14">
        <f t="shared" si="7"/>
        <v>0.21633628571362351</v>
      </c>
      <c r="P14">
        <f t="shared" si="8"/>
        <v>1.6353459454415022</v>
      </c>
      <c r="Q14">
        <f t="shared" si="9"/>
        <v>2.0135884144010303</v>
      </c>
      <c r="R14">
        <f t="shared" si="10"/>
        <v>13914.153836647978</v>
      </c>
      <c r="AD14" s="37"/>
      <c r="AE14" s="37"/>
      <c r="AF14" s="37"/>
      <c r="AG14" s="37"/>
      <c r="AH14" s="37"/>
      <c r="AI14" s="37"/>
      <c r="AJ14" s="37"/>
      <c r="AK14" s="37"/>
    </row>
    <row r="15" spans="1:37" x14ac:dyDescent="0.25">
      <c r="A15">
        <f>Input!G16</f>
        <v>154</v>
      </c>
      <c r="B15">
        <f t="shared" si="0"/>
        <v>12</v>
      </c>
      <c r="C15">
        <f t="shared" si="1"/>
        <v>0.33541096209149751</v>
      </c>
      <c r="D15">
        <f t="shared" si="2"/>
        <v>4.8194066060665529E-2</v>
      </c>
      <c r="E15" s="4">
        <f>Input!I16</f>
        <v>3215.5379461428574</v>
      </c>
      <c r="F15">
        <f t="shared" si="3"/>
        <v>752.71540071428581</v>
      </c>
      <c r="G15">
        <f t="shared" si="4"/>
        <v>27.208765771331912</v>
      </c>
      <c r="H15">
        <f t="shared" si="5"/>
        <v>526359.8773462486</v>
      </c>
      <c r="I15">
        <f t="shared" si="6"/>
        <v>40486071.303726941</v>
      </c>
      <c r="N15">
        <f>Input!J16</f>
        <v>64.35626400000001</v>
      </c>
      <c r="O15">
        <f t="shared" si="7"/>
        <v>1.0070818571421114</v>
      </c>
      <c r="P15">
        <f t="shared" si="8"/>
        <v>2.0607248201126223</v>
      </c>
      <c r="Q15">
        <f t="shared" si="9"/>
        <v>1.1101634934172773</v>
      </c>
      <c r="R15">
        <f t="shared" si="10"/>
        <v>13813.980870180252</v>
      </c>
      <c r="AD15" s="37"/>
      <c r="AE15" s="37"/>
      <c r="AF15" s="37"/>
      <c r="AG15" s="37"/>
      <c r="AH15" s="37"/>
      <c r="AI15" s="37"/>
      <c r="AJ15" s="37"/>
      <c r="AK15" s="37"/>
    </row>
    <row r="16" spans="1:37" x14ac:dyDescent="0.25">
      <c r="A16">
        <f>Input!G17</f>
        <v>155</v>
      </c>
      <c r="B16">
        <f t="shared" si="0"/>
        <v>13</v>
      </c>
      <c r="C16">
        <f t="shared" si="1"/>
        <v>0.36336187559912231</v>
      </c>
      <c r="D16">
        <f t="shared" si="2"/>
        <v>6.0185770748216294E-2</v>
      </c>
      <c r="E16" s="4">
        <f>Input!I17</f>
        <v>3280.7073357142863</v>
      </c>
      <c r="F16">
        <f t="shared" si="3"/>
        <v>817.88479028571464</v>
      </c>
      <c r="G16">
        <f t="shared" si="4"/>
        <v>33.777589335945748</v>
      </c>
      <c r="H16">
        <f t="shared" si="5"/>
        <v>614824.10258128121</v>
      </c>
      <c r="I16">
        <f t="shared" si="6"/>
        <v>40402521.357116602</v>
      </c>
      <c r="N16">
        <f>Input!J17</f>
        <v>65.169389571428837</v>
      </c>
      <c r="O16">
        <f t="shared" si="7"/>
        <v>1.8202074285709386</v>
      </c>
      <c r="P16">
        <f t="shared" si="8"/>
        <v>2.5428007372470898</v>
      </c>
      <c r="Q16">
        <f t="shared" si="9"/>
        <v>0.52214108974354745</v>
      </c>
      <c r="R16">
        <f t="shared" si="10"/>
        <v>13700.893713271111</v>
      </c>
      <c r="AD16" s="37"/>
      <c r="AE16" s="37"/>
      <c r="AF16" s="37"/>
      <c r="AG16" s="37"/>
      <c r="AH16" s="37"/>
      <c r="AI16" s="37"/>
      <c r="AJ16" s="37"/>
      <c r="AK16" s="37"/>
    </row>
    <row r="17" spans="1:37" x14ac:dyDescent="0.25">
      <c r="A17">
        <f>Input!G18</f>
        <v>156</v>
      </c>
      <c r="B17">
        <f t="shared" si="0"/>
        <v>14</v>
      </c>
      <c r="C17">
        <f t="shared" si="1"/>
        <v>0.39131278910674711</v>
      </c>
      <c r="D17">
        <f t="shared" si="2"/>
        <v>7.393313299256031E-2</v>
      </c>
      <c r="E17" s="4">
        <f>Input!I18</f>
        <v>3346.1527402857141</v>
      </c>
      <c r="F17">
        <f t="shared" si="3"/>
        <v>883.33019485714249</v>
      </c>
      <c r="G17">
        <f t="shared" si="4"/>
        <v>41.21184853813071</v>
      </c>
      <c r="H17">
        <f t="shared" si="5"/>
        <v>709163.30920706713</v>
      </c>
      <c r="I17">
        <f t="shared" si="6"/>
        <v>40308067.894930631</v>
      </c>
      <c r="N17">
        <f>Input!J18</f>
        <v>65.445404571427844</v>
      </c>
      <c r="O17">
        <f t="shared" si="7"/>
        <v>2.0962224285699449</v>
      </c>
      <c r="P17">
        <f t="shared" si="8"/>
        <v>3.0809681505881286</v>
      </c>
      <c r="Q17">
        <f t="shared" si="9"/>
        <v>0.96972413703311389</v>
      </c>
      <c r="R17">
        <f t="shared" si="10"/>
        <v>13575.197466823738</v>
      </c>
      <c r="AD17" s="37"/>
      <c r="AE17" s="37"/>
      <c r="AF17" s="37"/>
      <c r="AG17" s="37"/>
      <c r="AH17" s="37"/>
      <c r="AI17" s="37"/>
      <c r="AJ17" s="37"/>
      <c r="AK17" s="37"/>
    </row>
    <row r="18" spans="1:37" x14ac:dyDescent="0.25">
      <c r="A18">
        <f>Input!G19</f>
        <v>157</v>
      </c>
      <c r="B18">
        <f t="shared" si="0"/>
        <v>15</v>
      </c>
      <c r="C18">
        <f t="shared" si="1"/>
        <v>0.4192637026143719</v>
      </c>
      <c r="D18">
        <f t="shared" si="2"/>
        <v>8.9540100900522085E-2</v>
      </c>
      <c r="E18" s="4">
        <f>Input!I19</f>
        <v>3411.434027714286</v>
      </c>
      <c r="F18">
        <f t="shared" si="3"/>
        <v>948.61148228571437</v>
      </c>
      <c r="G18">
        <f t="shared" si="4"/>
        <v>49.528789830806097</v>
      </c>
      <c r="H18">
        <f t="shared" si="5"/>
        <v>808349.68787196721</v>
      </c>
      <c r="I18">
        <f t="shared" si="6"/>
        <v>40202530.81623286</v>
      </c>
      <c r="N18">
        <f>Input!J19</f>
        <v>65.281287428571886</v>
      </c>
      <c r="O18">
        <f t="shared" si="7"/>
        <v>1.9321052857139875</v>
      </c>
      <c r="P18">
        <f t="shared" si="8"/>
        <v>3.6735644021853897</v>
      </c>
      <c r="Q18">
        <f t="shared" si="9"/>
        <v>3.0326798543413567</v>
      </c>
      <c r="R18">
        <f t="shared" si="10"/>
        <v>13437.458718562142</v>
      </c>
      <c r="AD18" s="37"/>
      <c r="AE18" s="37"/>
      <c r="AF18" s="37"/>
      <c r="AG18" s="37"/>
      <c r="AH18" s="37"/>
      <c r="AI18" s="37"/>
      <c r="AJ18" s="37"/>
      <c r="AK18" s="37"/>
    </row>
    <row r="19" spans="1:37" x14ac:dyDescent="0.25">
      <c r="A19">
        <f>Input!G20</f>
        <v>158</v>
      </c>
      <c r="B19">
        <f t="shared" si="0"/>
        <v>16</v>
      </c>
      <c r="C19">
        <f t="shared" si="1"/>
        <v>0.4472146161219967</v>
      </c>
      <c r="D19">
        <f t="shared" si="2"/>
        <v>0.10710896951295473</v>
      </c>
      <c r="E19" s="4">
        <f>Input!I20</f>
        <v>3476.2826429999996</v>
      </c>
      <c r="F19">
        <f t="shared" si="3"/>
        <v>1013.4600975714279</v>
      </c>
      <c r="G19">
        <f t="shared" si="4"/>
        <v>58.737229137689312</v>
      </c>
      <c r="H19">
        <f t="shared" si="5"/>
        <v>911495.7555103458</v>
      </c>
      <c r="I19">
        <f t="shared" si="6"/>
        <v>40085842.535048328</v>
      </c>
      <c r="N19">
        <f>Input!J20</f>
        <v>64.848615285713549</v>
      </c>
      <c r="O19">
        <f t="shared" si="7"/>
        <v>1.4994331428556507</v>
      </c>
      <c r="P19">
        <f t="shared" si="8"/>
        <v>4.3178331556667091</v>
      </c>
      <c r="Q19">
        <f t="shared" si="9"/>
        <v>7.9433786322133741</v>
      </c>
      <c r="R19">
        <f t="shared" si="10"/>
        <v>13288.506464516748</v>
      </c>
    </row>
    <row r="20" spans="1:37" x14ac:dyDescent="0.25">
      <c r="A20">
        <f>Input!G21</f>
        <v>159</v>
      </c>
      <c r="B20">
        <f t="shared" si="0"/>
        <v>17</v>
      </c>
      <c r="C20">
        <f t="shared" si="1"/>
        <v>0.4751655296296215</v>
      </c>
      <c r="D20">
        <f t="shared" si="2"/>
        <v>0.12674051512452342</v>
      </c>
      <c r="E20" s="4">
        <f>Input!I21</f>
        <v>3540.7881044285714</v>
      </c>
      <c r="F20">
        <f t="shared" si="3"/>
        <v>1077.9655589999998</v>
      </c>
      <c r="G20">
        <f t="shared" si="4"/>
        <v>68.837200667609224</v>
      </c>
      <c r="H20">
        <f t="shared" si="5"/>
        <v>1018340.0435906256</v>
      </c>
      <c r="I20">
        <f t="shared" si="6"/>
        <v>39958051.874724887</v>
      </c>
      <c r="N20">
        <f>Input!J21</f>
        <v>64.505461428571834</v>
      </c>
      <c r="O20">
        <f t="shared" si="7"/>
        <v>1.1562792857139357</v>
      </c>
      <c r="P20">
        <f t="shared" si="8"/>
        <v>5.009906397950024</v>
      </c>
      <c r="Q20">
        <f t="shared" si="9"/>
        <v>14.850441920161053</v>
      </c>
      <c r="R20">
        <f t="shared" si="10"/>
        <v>13129.426858183639</v>
      </c>
    </row>
    <row r="21" spans="1:37" x14ac:dyDescent="0.25">
      <c r="A21">
        <f>Input!G22</f>
        <v>160</v>
      </c>
      <c r="B21">
        <f t="shared" si="0"/>
        <v>18</v>
      </c>
      <c r="C21">
        <f t="shared" si="1"/>
        <v>0.50311644313724624</v>
      </c>
      <c r="D21">
        <f t="shared" si="2"/>
        <v>0.14853411098419592</v>
      </c>
      <c r="E21" s="4">
        <f>Input!I22</f>
        <v>3603.7941327142858</v>
      </c>
      <c r="F21">
        <f t="shared" si="3"/>
        <v>1140.9715872857141</v>
      </c>
      <c r="G21">
        <f t="shared" si="4"/>
        <v>79.819690624347885</v>
      </c>
      <c r="H21">
        <f t="shared" si="5"/>
        <v>1126043.3477880149</v>
      </c>
      <c r="I21">
        <f t="shared" si="6"/>
        <v>39819326.620599076</v>
      </c>
      <c r="N21">
        <f>Input!J22</f>
        <v>63.006028285714365</v>
      </c>
      <c r="O21">
        <f t="shared" si="7"/>
        <v>-0.34315385714353397</v>
      </c>
      <c r="P21">
        <f t="shared" si="8"/>
        <v>5.7448078437272878</v>
      </c>
      <c r="Q21">
        <f t="shared" si="9"/>
        <v>37.063277671269951</v>
      </c>
      <c r="R21">
        <f t="shared" si="10"/>
        <v>12961.55146836279</v>
      </c>
    </row>
    <row r="22" spans="1:37" x14ac:dyDescent="0.25">
      <c r="A22">
        <f>Input!G23</f>
        <v>161</v>
      </c>
      <c r="B22">
        <f t="shared" si="0"/>
        <v>19</v>
      </c>
      <c r="C22">
        <f t="shared" si="1"/>
        <v>0.53106735664487104</v>
      </c>
      <c r="D22">
        <f t="shared" si="2"/>
        <v>0.17258782790226207</v>
      </c>
      <c r="E22" s="4">
        <f>Input!I23</f>
        <v>3666.7554019999998</v>
      </c>
      <c r="F22">
        <f t="shared" si="3"/>
        <v>1203.9328565714281</v>
      </c>
      <c r="G22">
        <f t="shared" si="4"/>
        <v>91.666472025465424</v>
      </c>
      <c r="H22">
        <f t="shared" si="5"/>
        <v>1237136.5101909472</v>
      </c>
      <c r="I22">
        <f t="shared" si="6"/>
        <v>39669954.527813643</v>
      </c>
      <c r="N22">
        <f>Input!J23</f>
        <v>62.961269285714025</v>
      </c>
      <c r="O22">
        <f t="shared" si="7"/>
        <v>-0.38791285714387413</v>
      </c>
      <c r="P22">
        <f t="shared" si="8"/>
        <v>6.516480078860555</v>
      </c>
      <c r="Q22">
        <f t="shared" si="9"/>
        <v>47.67064181474786</v>
      </c>
      <c r="R22">
        <f t="shared" si="10"/>
        <v>12786.439015516164</v>
      </c>
    </row>
    <row r="23" spans="1:37" x14ac:dyDescent="0.25">
      <c r="A23">
        <f>Input!G24</f>
        <v>162</v>
      </c>
      <c r="B23">
        <f t="shared" si="0"/>
        <v>20</v>
      </c>
      <c r="C23">
        <f t="shared" si="1"/>
        <v>0.55901827015249583</v>
      </c>
      <c r="D23">
        <f t="shared" si="2"/>
        <v>0.1989985224626733</v>
      </c>
      <c r="E23" s="4">
        <f>Input!I24</f>
        <v>3728.9110055714291</v>
      </c>
      <c r="F23">
        <f t="shared" si="3"/>
        <v>1266.0884601428575</v>
      </c>
      <c r="G23">
        <f t="shared" si="4"/>
        <v>104.35005477145602</v>
      </c>
      <c r="H23">
        <f t="shared" si="5"/>
        <v>1349636.1225148868</v>
      </c>
      <c r="I23">
        <f t="shared" si="6"/>
        <v>39510342.620472014</v>
      </c>
      <c r="N23">
        <f>Input!J24</f>
        <v>62.15560357142931</v>
      </c>
      <c r="O23">
        <f t="shared" si="7"/>
        <v>-1.1935785714285885</v>
      </c>
      <c r="P23">
        <f t="shared" si="8"/>
        <v>7.3178371728195879</v>
      </c>
      <c r="Q23">
        <f t="shared" si="9"/>
        <v>72.444197971435727</v>
      </c>
      <c r="R23">
        <f t="shared" si="10"/>
        <v>12605.850856176374</v>
      </c>
    </row>
    <row r="24" spans="1:37" x14ac:dyDescent="0.25">
      <c r="A24">
        <f>Input!G25</f>
        <v>163</v>
      </c>
      <c r="B24">
        <f t="shared" si="0"/>
        <v>21</v>
      </c>
      <c r="C24">
        <f t="shared" si="1"/>
        <v>0.58696918366012063</v>
      </c>
      <c r="D24">
        <f t="shared" si="2"/>
        <v>0.22786191493996186</v>
      </c>
      <c r="E24" s="4">
        <f>Input!I25</f>
        <v>3790.895032285714</v>
      </c>
      <c r="F24">
        <f t="shared" si="3"/>
        <v>1328.0724868571424</v>
      </c>
      <c r="G24">
        <f t="shared" si="4"/>
        <v>117.83376269288975</v>
      </c>
      <c r="H24">
        <f t="shared" si="5"/>
        <v>1464677.7694667182</v>
      </c>
      <c r="I24">
        <f t="shared" si="6"/>
        <v>39341014.662654705</v>
      </c>
      <c r="N24">
        <f>Input!J25</f>
        <v>61.984026714284937</v>
      </c>
      <c r="O24">
        <f t="shared" si="7"/>
        <v>-1.3651554285729617</v>
      </c>
      <c r="P24">
        <f t="shared" si="8"/>
        <v>8.1408437791198107</v>
      </c>
      <c r="Q24">
        <f t="shared" si="9"/>
        <v>90.364020936655621</v>
      </c>
      <c r="R24">
        <f t="shared" si="10"/>
        <v>12421.720778117457</v>
      </c>
    </row>
    <row r="25" spans="1:37" x14ac:dyDescent="0.25">
      <c r="A25">
        <f>Input!G26</f>
        <v>164</v>
      </c>
      <c r="B25">
        <f t="shared" si="0"/>
        <v>22</v>
      </c>
      <c r="C25">
        <f t="shared" si="1"/>
        <v>0.61492009716774543</v>
      </c>
      <c r="D25">
        <f t="shared" si="2"/>
        <v>0.25927265857706872</v>
      </c>
      <c r="E25" s="4">
        <f>Input!I26</f>
        <v>3851.8421375714283</v>
      </c>
      <c r="F25">
        <f t="shared" si="3"/>
        <v>1389.0195921428567</v>
      </c>
      <c r="G25">
        <f t="shared" si="4"/>
        <v>132.07194652377132</v>
      </c>
      <c r="H25">
        <f t="shared" si="5"/>
        <v>1579917.3838273622</v>
      </c>
      <c r="I25">
        <f t="shared" si="6"/>
        <v>39162606.730727784</v>
      </c>
      <c r="N25">
        <f>Input!J26</f>
        <v>60.947105285714315</v>
      </c>
      <c r="O25">
        <f t="shared" si="7"/>
        <v>-2.4020768571435838</v>
      </c>
      <c r="P25">
        <f t="shared" si="8"/>
        <v>8.9766209373486117</v>
      </c>
      <c r="Q25">
        <f t="shared" si="9"/>
        <v>129.47476349838155</v>
      </c>
      <c r="R25">
        <f t="shared" si="10"/>
        <v>12236.119936521074</v>
      </c>
    </row>
    <row r="26" spans="1:37" x14ac:dyDescent="0.25">
      <c r="A26">
        <f>Input!G27</f>
        <v>165</v>
      </c>
      <c r="B26">
        <f t="shared" si="0"/>
        <v>23</v>
      </c>
      <c r="C26">
        <f t="shared" si="1"/>
        <v>0.64287101067537022</v>
      </c>
      <c r="D26">
        <f t="shared" si="2"/>
        <v>0.29332440154764733</v>
      </c>
      <c r="E26" s="4">
        <f>Input!I27</f>
        <v>3911.8492997142857</v>
      </c>
      <c r="F26">
        <f t="shared" si="3"/>
        <v>1449.0267542857141</v>
      </c>
      <c r="G26">
        <f t="shared" si="4"/>
        <v>147.01033861442042</v>
      </c>
      <c r="H26">
        <f t="shared" si="5"/>
        <v>1695246.7466775232</v>
      </c>
      <c r="I26">
        <f t="shared" si="6"/>
        <v>38975860.86887753</v>
      </c>
      <c r="N26">
        <f>Input!J27</f>
        <v>60.007162142857396</v>
      </c>
      <c r="O26">
        <f t="shared" si="7"/>
        <v>-3.3420200000005025</v>
      </c>
      <c r="P26">
        <f t="shared" si="8"/>
        <v>9.8155779094059259</v>
      </c>
      <c r="Q26">
        <f t="shared" si="9"/>
        <v>173.12238274561642</v>
      </c>
      <c r="R26">
        <f t="shared" si="10"/>
        <v>12051.217984272964</v>
      </c>
    </row>
    <row r="27" spans="1:37" x14ac:dyDescent="0.25">
      <c r="A27">
        <f>Input!G28</f>
        <v>166</v>
      </c>
      <c r="B27">
        <f t="shared" si="0"/>
        <v>24</v>
      </c>
      <c r="C27">
        <f t="shared" si="1"/>
        <v>0.67082192418299502</v>
      </c>
      <c r="D27">
        <f t="shared" si="2"/>
        <v>0.33010984267261845</v>
      </c>
      <c r="E27" s="4">
        <f>Input!I28</f>
        <v>3972.5427695714288</v>
      </c>
      <c r="F27">
        <f t="shared" si="3"/>
        <v>1509.7202241428572</v>
      </c>
      <c r="G27">
        <f t="shared" si="4"/>
        <v>162.58655174633401</v>
      </c>
      <c r="H27">
        <f t="shared" si="5"/>
        <v>1814769.1313045432</v>
      </c>
      <c r="I27">
        <f t="shared" si="6"/>
        <v>38781616.864535026</v>
      </c>
      <c r="N27">
        <f>Input!J28</f>
        <v>60.6934698571431</v>
      </c>
      <c r="O27">
        <f t="shared" si="7"/>
        <v>-2.6557122857147988</v>
      </c>
      <c r="P27">
        <f t="shared" si="8"/>
        <v>10.647568451594033</v>
      </c>
      <c r="Q27">
        <f t="shared" si="9"/>
        <v>176.97727837565222</v>
      </c>
      <c r="R27">
        <f t="shared" si="10"/>
        <v>11869.241611116586</v>
      </c>
    </row>
    <row r="28" spans="1:37" x14ac:dyDescent="0.25">
      <c r="A28">
        <f>Input!G29</f>
        <v>167</v>
      </c>
      <c r="B28">
        <f t="shared" si="0"/>
        <v>25</v>
      </c>
      <c r="C28">
        <f t="shared" si="1"/>
        <v>0.69877283769061982</v>
      </c>
      <c r="D28">
        <f t="shared" si="2"/>
        <v>0.36972078176456985</v>
      </c>
      <c r="E28" s="4">
        <f>Input!I29</f>
        <v>4033.579393285715</v>
      </c>
      <c r="F28">
        <f t="shared" si="3"/>
        <v>1570.7568478571434</v>
      </c>
      <c r="G28">
        <f t="shared" si="4"/>
        <v>178.73072071006024</v>
      </c>
      <c r="H28">
        <f t="shared" si="5"/>
        <v>1937736.7386601071</v>
      </c>
      <c r="I28">
        <f t="shared" si="6"/>
        <v>38580802.235626511</v>
      </c>
      <c r="N28">
        <f>Input!J29</f>
        <v>61.036623714286179</v>
      </c>
      <c r="O28">
        <f t="shared" si="7"/>
        <v>-2.3125584285717196</v>
      </c>
      <c r="P28">
        <f t="shared" si="8"/>
        <v>11.462068974785389</v>
      </c>
      <c r="Q28">
        <f t="shared" si="9"/>
        <v>189.74036010131658</v>
      </c>
      <c r="R28">
        <f t="shared" si="10"/>
        <v>11692.431794260996</v>
      </c>
    </row>
    <row r="29" spans="1:37" x14ac:dyDescent="0.25">
      <c r="A29">
        <f>Input!G30</f>
        <v>168</v>
      </c>
      <c r="B29">
        <f t="shared" si="0"/>
        <v>26</v>
      </c>
      <c r="C29">
        <f t="shared" si="1"/>
        <v>0.72672375119824462</v>
      </c>
      <c r="D29">
        <f t="shared" si="2"/>
        <v>0.4122481653200773</v>
      </c>
      <c r="E29" s="4">
        <f>Input!I30</f>
        <v>4093.4746574285718</v>
      </c>
      <c r="F29">
        <f t="shared" si="3"/>
        <v>1630.6521120000002</v>
      </c>
      <c r="G29">
        <f t="shared" si="4"/>
        <v>195.36628144273195</v>
      </c>
      <c r="H29">
        <f t="shared" si="5"/>
        <v>2060045.4153984676</v>
      </c>
      <c r="I29">
        <f t="shared" si="6"/>
        <v>38374420.575530149</v>
      </c>
      <c r="N29">
        <f>Input!J30</f>
        <v>59.895264142856831</v>
      </c>
      <c r="O29">
        <f t="shared" si="7"/>
        <v>-3.4539180000010674</v>
      </c>
      <c r="P29">
        <f t="shared" si="8"/>
        <v>12.248375113537199</v>
      </c>
      <c r="Q29">
        <f t="shared" si="9"/>
        <v>246.56200902347126</v>
      </c>
      <c r="R29">
        <f t="shared" si="10"/>
        <v>11523.001070751885</v>
      </c>
    </row>
    <row r="30" spans="1:37" x14ac:dyDescent="0.25">
      <c r="A30">
        <f>Input!G31</f>
        <v>169</v>
      </c>
      <c r="B30">
        <f t="shared" si="0"/>
        <v>27</v>
      </c>
      <c r="C30">
        <f t="shared" si="1"/>
        <v>0.75467466470586941</v>
      </c>
      <c r="D30">
        <f t="shared" si="2"/>
        <v>0.45778212815855479</v>
      </c>
      <c r="E30" s="4">
        <f>Input!I31</f>
        <v>4154.5485805714288</v>
      </c>
      <c r="F30">
        <f t="shared" si="3"/>
        <v>1691.7260351428572</v>
      </c>
      <c r="G30">
        <f t="shared" si="4"/>
        <v>212.41087860079324</v>
      </c>
      <c r="H30">
        <f t="shared" si="5"/>
        <v>2188373.332375071</v>
      </c>
      <c r="I30">
        <f t="shared" si="6"/>
        <v>38163538.452290818</v>
      </c>
      <c r="N30">
        <f>Input!J31</f>
        <v>61.073923142856984</v>
      </c>
      <c r="O30">
        <f t="shared" si="7"/>
        <v>-2.275259000000915</v>
      </c>
      <c r="P30">
        <f t="shared" si="8"/>
        <v>12.995812351487539</v>
      </c>
      <c r="Q30">
        <f t="shared" si="9"/>
        <v>233.20562022225138</v>
      </c>
      <c r="R30">
        <f t="shared" si="10"/>
        <v>11363.092070169745</v>
      </c>
    </row>
    <row r="31" spans="1:37" x14ac:dyDescent="0.25">
      <c r="A31">
        <f>Input!G32</f>
        <v>170</v>
      </c>
      <c r="B31">
        <f t="shared" si="0"/>
        <v>28</v>
      </c>
      <c r="C31">
        <f t="shared" si="1"/>
        <v>0.78262557821349421</v>
      </c>
      <c r="D31">
        <f t="shared" si="2"/>
        <v>0.50641203150915115</v>
      </c>
      <c r="E31" s="4">
        <f>Input!I32</f>
        <v>4215.0704734285728</v>
      </c>
      <c r="F31">
        <f t="shared" si="3"/>
        <v>1752.2479280000011</v>
      </c>
      <c r="G31">
        <f t="shared" si="4"/>
        <v>229.77738858617028</v>
      </c>
      <c r="H31">
        <f t="shared" si="5"/>
        <v>2317916.5433830414</v>
      </c>
      <c r="I31">
        <f t="shared" si="6"/>
        <v>37949271.104133599</v>
      </c>
      <c r="N31">
        <f>Input!J32</f>
        <v>60.521892857143939</v>
      </c>
      <c r="O31">
        <f t="shared" si="7"/>
        <v>-2.8272892857139595</v>
      </c>
      <c r="P31">
        <f t="shared" si="8"/>
        <v>13.693955575918697</v>
      </c>
      <c r="Q31">
        <f t="shared" si="9"/>
        <v>272.95153177802342</v>
      </c>
      <c r="R31">
        <f t="shared" si="10"/>
        <v>11214.738403273872</v>
      </c>
    </row>
    <row r="32" spans="1:37" x14ac:dyDescent="0.25">
      <c r="A32">
        <f>Input!G33</f>
        <v>171</v>
      </c>
      <c r="B32">
        <f t="shared" si="0"/>
        <v>29</v>
      </c>
      <c r="C32">
        <f t="shared" si="1"/>
        <v>0.81057649172111901</v>
      </c>
      <c r="D32">
        <f t="shared" si="2"/>
        <v>0.55822649796888613</v>
      </c>
      <c r="E32" s="4">
        <f>Input!I33</f>
        <v>4276.9053028571425</v>
      </c>
      <c r="F32">
        <f t="shared" si="3"/>
        <v>1814.0827574285709</v>
      </c>
      <c r="G32">
        <f t="shared" si="4"/>
        <v>247.37504138057139</v>
      </c>
      <c r="H32">
        <f t="shared" si="5"/>
        <v>2454573.0675243386</v>
      </c>
      <c r="I32">
        <f t="shared" si="6"/>
        <v>37732767.211873986</v>
      </c>
      <c r="N32">
        <f>Input!J33</f>
        <v>61.834829428569719</v>
      </c>
      <c r="O32">
        <f t="shared" si="7"/>
        <v>-1.5143527142881794</v>
      </c>
      <c r="P32">
        <f t="shared" si="8"/>
        <v>14.332851799650502</v>
      </c>
      <c r="Q32">
        <f t="shared" si="9"/>
        <v>251.13389090659851</v>
      </c>
      <c r="R32">
        <f t="shared" si="10"/>
        <v>11079.828803416944</v>
      </c>
    </row>
    <row r="33" spans="1:18" x14ac:dyDescent="0.25">
      <c r="A33">
        <f>Input!G34</f>
        <v>172</v>
      </c>
      <c r="B33">
        <f t="shared" si="0"/>
        <v>30</v>
      </c>
      <c r="C33">
        <f t="shared" si="1"/>
        <v>0.83852740522874381</v>
      </c>
      <c r="D33">
        <f t="shared" si="2"/>
        <v>0.61331344369148577</v>
      </c>
      <c r="E33" s="4">
        <f>Input!I34</f>
        <v>4338.6729934285713</v>
      </c>
      <c r="F33">
        <f t="shared" si="3"/>
        <v>1875.8504479999997</v>
      </c>
      <c r="G33">
        <f t="shared" si="4"/>
        <v>265.1106212064193</v>
      </c>
      <c r="H33">
        <f t="shared" si="5"/>
        <v>2594482.7896190137</v>
      </c>
      <c r="I33">
        <f t="shared" si="6"/>
        <v>37515193.058949791</v>
      </c>
      <c r="N33">
        <f>Input!J34</f>
        <v>61.76769057142883</v>
      </c>
      <c r="O33">
        <f t="shared" si="7"/>
        <v>-1.5814915714290692</v>
      </c>
      <c r="P33">
        <f t="shared" si="8"/>
        <v>14.903239831189785</v>
      </c>
      <c r="Q33">
        <f t="shared" si="9"/>
        <v>271.74636941648822</v>
      </c>
      <c r="R33">
        <f t="shared" si="10"/>
        <v>10960.07518399004</v>
      </c>
    </row>
    <row r="34" spans="1:18" x14ac:dyDescent="0.25">
      <c r="A34">
        <f>Input!G35</f>
        <v>173</v>
      </c>
      <c r="B34">
        <f t="shared" si="0"/>
        <v>31</v>
      </c>
      <c r="C34">
        <f t="shared" si="1"/>
        <v>0.8664783187363686</v>
      </c>
      <c r="D34">
        <f t="shared" si="2"/>
        <v>0.67176010811411335</v>
      </c>
      <c r="E34" s="4">
        <f>Input!I35</f>
        <v>4399.9184934285713</v>
      </c>
      <c r="F34">
        <f t="shared" si="3"/>
        <v>1937.0959479999997</v>
      </c>
      <c r="G34">
        <f t="shared" si="4"/>
        <v>282.88972315544225</v>
      </c>
      <c r="H34">
        <f t="shared" si="5"/>
        <v>2736398.2343144827</v>
      </c>
      <c r="I34">
        <f t="shared" si="6"/>
        <v>37297716.410343818</v>
      </c>
      <c r="N34">
        <f>Input!J35</f>
        <v>61.245499999999993</v>
      </c>
      <c r="O34">
        <f t="shared" si="7"/>
        <v>-2.103682142857906</v>
      </c>
      <c r="P34">
        <f t="shared" si="8"/>
        <v>15.396760426872753</v>
      </c>
      <c r="Q34">
        <f t="shared" si="9"/>
        <v>306.26549013644103</v>
      </c>
      <c r="R34">
        <f t="shared" si="10"/>
        <v>10856.985031434031</v>
      </c>
    </row>
    <row r="35" spans="1:18" x14ac:dyDescent="0.25">
      <c r="A35">
        <f>Input!G36</f>
        <v>174</v>
      </c>
      <c r="B35">
        <f t="shared" si="0"/>
        <v>32</v>
      </c>
      <c r="C35">
        <f t="shared" si="1"/>
        <v>0.8944292322439934</v>
      </c>
      <c r="D35">
        <f t="shared" si="2"/>
        <v>0.73365308148601394</v>
      </c>
      <c r="E35" s="4">
        <f>Input!I36</f>
        <v>4461.1117744285712</v>
      </c>
      <c r="F35">
        <f t="shared" si="3"/>
        <v>1998.2892289999995</v>
      </c>
      <c r="G35">
        <f t="shared" si="4"/>
        <v>300.61804062979024</v>
      </c>
      <c r="H35">
        <f t="shared" si="5"/>
        <v>2882087.4638223182</v>
      </c>
      <c r="I35">
        <f t="shared" si="6"/>
        <v>37081490.451873109</v>
      </c>
      <c r="N35">
        <f>Input!J36</f>
        <v>61.193280999999843</v>
      </c>
      <c r="O35">
        <f t="shared" si="7"/>
        <v>-2.1559011428580561</v>
      </c>
      <c r="P35">
        <f t="shared" si="8"/>
        <v>15.806150446725413</v>
      </c>
      <c r="Q35">
        <f t="shared" si="9"/>
        <v>322.63529730685798</v>
      </c>
      <c r="R35">
        <f t="shared" si="10"/>
        <v>10771.838324821349</v>
      </c>
    </row>
    <row r="36" spans="1:18" x14ac:dyDescent="0.25">
      <c r="A36">
        <f>Input!G37</f>
        <v>175</v>
      </c>
      <c r="B36">
        <f t="shared" si="0"/>
        <v>33</v>
      </c>
      <c r="C36">
        <f t="shared" si="1"/>
        <v>0.9223801457516182</v>
      </c>
      <c r="D36">
        <f t="shared" si="2"/>
        <v>0.79907833042718102</v>
      </c>
      <c r="E36" s="4">
        <f>Input!I37</f>
        <v>4522.6183697142851</v>
      </c>
      <c r="F36">
        <f t="shared" si="3"/>
        <v>2059.7958242857135</v>
      </c>
      <c r="G36">
        <f t="shared" si="4"/>
        <v>318.20265683324652</v>
      </c>
      <c r="H36">
        <f t="shared" si="5"/>
        <v>3033146.7609171169</v>
      </c>
      <c r="I36">
        <f t="shared" si="6"/>
        <v>36867638.130881734</v>
      </c>
      <c r="N36">
        <f>Input!J37</f>
        <v>61.506595285713956</v>
      </c>
      <c r="O36">
        <f t="shared" si="7"/>
        <v>-1.8425868571439423</v>
      </c>
      <c r="P36">
        <f t="shared" si="8"/>
        <v>16.125414774629284</v>
      </c>
      <c r="Q36">
        <f t="shared" si="9"/>
        <v>322.84908263940537</v>
      </c>
      <c r="R36">
        <f t="shared" si="10"/>
        <v>10705.668982682175</v>
      </c>
    </row>
    <row r="37" spans="1:18" x14ac:dyDescent="0.25">
      <c r="A37">
        <f>Input!G38</f>
        <v>176</v>
      </c>
      <c r="B37">
        <f t="shared" si="0"/>
        <v>34</v>
      </c>
      <c r="C37">
        <f t="shared" si="1"/>
        <v>0.95033105925924299</v>
      </c>
      <c r="D37">
        <f t="shared" si="2"/>
        <v>0.86812122171509698</v>
      </c>
      <c r="E37" s="4">
        <f>Input!I38</f>
        <v>4583.0880435714289</v>
      </c>
      <c r="F37">
        <f t="shared" si="3"/>
        <v>2120.2654981428573</v>
      </c>
      <c r="G37">
        <f t="shared" si="4"/>
        <v>335.55331271811264</v>
      </c>
      <c r="H37">
        <f t="shared" si="5"/>
        <v>3185197.5848035677</v>
      </c>
      <c r="I37">
        <f t="shared" si="6"/>
        <v>36657237.22842145</v>
      </c>
      <c r="N37">
        <f>Input!J38</f>
        <v>60.469673857143789</v>
      </c>
      <c r="O37">
        <f t="shared" si="7"/>
        <v>-2.8795082857141097</v>
      </c>
      <c r="P37">
        <f t="shared" si="8"/>
        <v>16.349970257758859</v>
      </c>
      <c r="Q37">
        <f t="shared" si="9"/>
        <v>369.77284505388729</v>
      </c>
      <c r="R37">
        <f t="shared" si="10"/>
        <v>10659.250703327889</v>
      </c>
    </row>
    <row r="38" spans="1:18" x14ac:dyDescent="0.25">
      <c r="A38">
        <f>Input!G39</f>
        <v>177</v>
      </c>
      <c r="B38">
        <f t="shared" si="0"/>
        <v>35</v>
      </c>
      <c r="C38">
        <f t="shared" si="1"/>
        <v>0.97828197276686779</v>
      </c>
      <c r="D38">
        <f t="shared" si="2"/>
        <v>0.94086654447229257</v>
      </c>
      <c r="E38" s="4">
        <f>Input!I39</f>
        <v>4643.7143747142854</v>
      </c>
      <c r="F38">
        <f t="shared" si="3"/>
        <v>2180.8918292857138</v>
      </c>
      <c r="G38">
        <f t="shared" si="4"/>
        <v>352.58362379662879</v>
      </c>
      <c r="H38">
        <f t="shared" si="5"/>
        <v>3342710.8942587189</v>
      </c>
      <c r="I38">
        <f t="shared" si="6"/>
        <v>36451306.47210218</v>
      </c>
      <c r="N38">
        <f>Input!J39</f>
        <v>60.626331142856543</v>
      </c>
      <c r="O38">
        <f t="shared" si="7"/>
        <v>-2.7228510000013557</v>
      </c>
      <c r="P38">
        <f t="shared" si="8"/>
        <v>16.47675666264281</v>
      </c>
      <c r="Q38">
        <f t="shared" si="9"/>
        <v>368.62493439946456</v>
      </c>
      <c r="R38">
        <f t="shared" si="10"/>
        <v>10633.086996389304</v>
      </c>
    </row>
    <row r="39" spans="1:18" x14ac:dyDescent="0.25">
      <c r="A39">
        <f>Input!G40</f>
        <v>178</v>
      </c>
      <c r="B39">
        <f t="shared" si="0"/>
        <v>36</v>
      </c>
      <c r="C39">
        <f t="shared" si="1"/>
        <v>1.0062328862744925</v>
      </c>
      <c r="D39">
        <f t="shared" si="2"/>
        <v>1.0173985309060487</v>
      </c>
      <c r="E39" s="4">
        <f>Input!I40</f>
        <v>4703.6245587142857</v>
      </c>
      <c r="F39">
        <f t="shared" si="3"/>
        <v>2240.8020132857141</v>
      </c>
      <c r="G39">
        <f t="shared" si="4"/>
        <v>369.21221909353574</v>
      </c>
      <c r="H39">
        <f t="shared" si="5"/>
        <v>3502848.3577243211</v>
      </c>
      <c r="I39">
        <f t="shared" si="6"/>
        <v>36250792.968883909</v>
      </c>
      <c r="N39">
        <f>Input!J40</f>
        <v>59.910184000000299</v>
      </c>
      <c r="O39">
        <f t="shared" si="7"/>
        <v>-3.4389981428575993</v>
      </c>
      <c r="P39">
        <f t="shared" si="8"/>
        <v>16.504310615464874</v>
      </c>
      <c r="Q39">
        <f t="shared" si="9"/>
        <v>397.73556422978186</v>
      </c>
      <c r="R39">
        <f t="shared" si="10"/>
        <v>10627.405201370289</v>
      </c>
    </row>
    <row r="40" spans="1:18" x14ac:dyDescent="0.25">
      <c r="A40">
        <f>Input!G41</f>
        <v>179</v>
      </c>
      <c r="B40">
        <f t="shared" si="0"/>
        <v>37</v>
      </c>
      <c r="C40">
        <f t="shared" si="1"/>
        <v>1.0341837997821173</v>
      </c>
      <c r="D40">
        <f t="shared" si="2"/>
        <v>1.0978008757333357</v>
      </c>
      <c r="E40" s="4">
        <f>Input!I41</f>
        <v>4765.0117961428559</v>
      </c>
      <c r="F40">
        <f t="shared" si="3"/>
        <v>2302.1892507142843</v>
      </c>
      <c r="G40">
        <f t="shared" si="4"/>
        <v>385.36377724393094</v>
      </c>
      <c r="H40">
        <f t="shared" si="5"/>
        <v>3674219.8957448439</v>
      </c>
      <c r="I40">
        <f t="shared" si="6"/>
        <v>36056561.199423023</v>
      </c>
      <c r="N40">
        <f>Input!J41</f>
        <v>61.387237428570188</v>
      </c>
      <c r="O40">
        <f t="shared" si="7"/>
        <v>-1.9619447142877107</v>
      </c>
      <c r="P40">
        <f t="shared" si="8"/>
        <v>16.432799659877794</v>
      </c>
      <c r="Q40">
        <f t="shared" si="9"/>
        <v>338.36662059089349</v>
      </c>
      <c r="R40">
        <f t="shared" si="10"/>
        <v>10642.154344884462</v>
      </c>
    </row>
    <row r="41" spans="1:18" x14ac:dyDescent="0.25">
      <c r="A41">
        <f>Input!G42</f>
        <v>180</v>
      </c>
      <c r="B41">
        <f t="shared" si="0"/>
        <v>38</v>
      </c>
      <c r="C41">
        <f t="shared" si="1"/>
        <v>1.0621347132897421</v>
      </c>
      <c r="D41">
        <f t="shared" si="2"/>
        <v>1.182156754408489</v>
      </c>
      <c r="E41" s="4">
        <f>Input!I42</f>
        <v>4827.3538964285708</v>
      </c>
      <c r="F41">
        <f t="shared" si="3"/>
        <v>2364.5313509999992</v>
      </c>
      <c r="G41">
        <f t="shared" si="4"/>
        <v>400.96993728799862</v>
      </c>
      <c r="H41">
        <f t="shared" si="5"/>
        <v>3855573.4254186703</v>
      </c>
      <c r="I41">
        <f t="shared" si="6"/>
        <v>35869383.771677352</v>
      </c>
      <c r="N41">
        <f>Input!J42</f>
        <v>62.342100285714878</v>
      </c>
      <c r="O41">
        <f t="shared" si="7"/>
        <v>-1.0070818571430209</v>
      </c>
      <c r="P41">
        <f t="shared" si="8"/>
        <v>16.264014882830374</v>
      </c>
      <c r="Q41">
        <f t="shared" si="9"/>
        <v>298.2907826015196</v>
      </c>
      <c r="R41">
        <f t="shared" si="10"/>
        <v>10677.006784475949</v>
      </c>
    </row>
    <row r="42" spans="1:18" x14ac:dyDescent="0.25">
      <c r="A42">
        <f>Input!G43</f>
        <v>181</v>
      </c>
      <c r="B42">
        <f t="shared" si="0"/>
        <v>39</v>
      </c>
      <c r="C42">
        <f t="shared" si="1"/>
        <v>1.0900856267973669</v>
      </c>
      <c r="D42">
        <f t="shared" si="2"/>
        <v>1.2705488402577403</v>
      </c>
      <c r="E42" s="4">
        <f>Input!I43</f>
        <v>4890.3151655714291</v>
      </c>
      <c r="F42">
        <f t="shared" si="3"/>
        <v>2427.4926201428575</v>
      </c>
      <c r="G42">
        <f t="shared" si="4"/>
        <v>415.97006500661826</v>
      </c>
      <c r="H42">
        <f t="shared" si="5"/>
        <v>4046222.9898218242</v>
      </c>
      <c r="I42">
        <f t="shared" si="6"/>
        <v>35689934.082968682</v>
      </c>
      <c r="N42">
        <f>Input!J43</f>
        <v>62.961269142858328</v>
      </c>
      <c r="O42">
        <f t="shared" si="7"/>
        <v>-0.38791299999957118</v>
      </c>
      <c r="P42">
        <f t="shared" si="8"/>
        <v>16.001321974312685</v>
      </c>
      <c r="Q42">
        <f t="shared" si="9"/>
        <v>268.60702304322007</v>
      </c>
      <c r="R42">
        <f t="shared" si="10"/>
        <v>10731.363699754047</v>
      </c>
    </row>
    <row r="43" spans="1:18" x14ac:dyDescent="0.25">
      <c r="A43">
        <f>Input!G44</f>
        <v>182</v>
      </c>
      <c r="B43">
        <f t="shared" si="0"/>
        <v>40</v>
      </c>
      <c r="C43">
        <f t="shared" si="1"/>
        <v>1.1180365403049917</v>
      </c>
      <c r="D43">
        <f t="shared" si="2"/>
        <v>1.3630593206131623</v>
      </c>
      <c r="E43" s="4">
        <f>Input!I44</f>
        <v>4953.0750184285716</v>
      </c>
      <c r="F43">
        <f t="shared" si="3"/>
        <v>2490.252473</v>
      </c>
      <c r="G43">
        <f t="shared" si="4"/>
        <v>430.3118595715444</v>
      </c>
      <c r="H43">
        <f t="shared" si="5"/>
        <v>4243355.330852001</v>
      </c>
      <c r="I43">
        <f t="shared" si="6"/>
        <v>35518780.988322429</v>
      </c>
      <c r="N43">
        <f>Input!J44</f>
        <v>62.759852857142505</v>
      </c>
      <c r="O43">
        <f t="shared" si="7"/>
        <v>-0.58932928571539378</v>
      </c>
      <c r="P43">
        <f t="shared" si="8"/>
        <v>15.649572040008229</v>
      </c>
      <c r="Q43">
        <f t="shared" si="9"/>
        <v>263.70191626658851</v>
      </c>
      <c r="R43">
        <f t="shared" si="10"/>
        <v>10804.364594086923</v>
      </c>
    </row>
    <row r="44" spans="1:18" x14ac:dyDescent="0.25">
      <c r="A44">
        <f>Input!G45</f>
        <v>183</v>
      </c>
      <c r="B44">
        <f t="shared" si="0"/>
        <v>41</v>
      </c>
      <c r="C44">
        <f t="shared" si="1"/>
        <v>1.1459874538126165</v>
      </c>
      <c r="D44">
        <f t="shared" si="2"/>
        <v>1.4597699120285783</v>
      </c>
      <c r="E44" s="4">
        <f>Input!I45</f>
        <v>5015.9467691428572</v>
      </c>
      <c r="F44">
        <f t="shared" si="3"/>
        <v>2553.1242237142856</v>
      </c>
      <c r="G44">
        <f t="shared" si="4"/>
        <v>443.95178971418261</v>
      </c>
      <c r="H44">
        <f t="shared" si="5"/>
        <v>4448608.356345918</v>
      </c>
      <c r="I44">
        <f t="shared" si="6"/>
        <v>35356385.52037508</v>
      </c>
      <c r="N44">
        <f>Input!J45</f>
        <v>62.871750714285554</v>
      </c>
      <c r="O44">
        <f t="shared" si="7"/>
        <v>-0.47743142857234488</v>
      </c>
      <c r="P44">
        <f t="shared" si="8"/>
        <v>15.214974912020228</v>
      </c>
      <c r="Q44">
        <f t="shared" si="9"/>
        <v>246.25161675826999</v>
      </c>
      <c r="R44">
        <f t="shared" si="10"/>
        <v>10894.901036038662</v>
      </c>
    </row>
    <row r="45" spans="1:18" x14ac:dyDescent="0.25">
      <c r="A45">
        <f>Input!G46</f>
        <v>184</v>
      </c>
      <c r="B45">
        <f t="shared" si="0"/>
        <v>42</v>
      </c>
      <c r="C45">
        <f t="shared" si="1"/>
        <v>1.1739383673202413</v>
      </c>
      <c r="D45">
        <f t="shared" si="2"/>
        <v>1.5607618746512888</v>
      </c>
      <c r="E45" s="4">
        <f>Input!I46</f>
        <v>5079.2064330000003</v>
      </c>
      <c r="F45">
        <f t="shared" si="3"/>
        <v>2616.3838875714287</v>
      </c>
      <c r="G45">
        <f t="shared" si="4"/>
        <v>456.85535338803993</v>
      </c>
      <c r="H45">
        <f t="shared" si="5"/>
        <v>4663563.489952256</v>
      </c>
      <c r="I45">
        <f t="shared" si="6"/>
        <v>35203099.654111177</v>
      </c>
      <c r="N45">
        <f>Input!J46</f>
        <v>63.259663857143096</v>
      </c>
      <c r="O45">
        <f t="shared" si="7"/>
        <v>-8.9518285714802914E-2</v>
      </c>
      <c r="P45">
        <f t="shared" si="8"/>
        <v>14.704939036873528</v>
      </c>
      <c r="Q45">
        <f t="shared" si="9"/>
        <v>218.87596746988748</v>
      </c>
      <c r="R45">
        <f t="shared" si="10"/>
        <v>11001.634877307359</v>
      </c>
    </row>
    <row r="46" spans="1:18" x14ac:dyDescent="0.25">
      <c r="A46">
        <f>Input!G47</f>
        <v>185</v>
      </c>
      <c r="B46">
        <f t="shared" si="0"/>
        <v>43</v>
      </c>
      <c r="C46">
        <f t="shared" si="1"/>
        <v>1.2018892808278661</v>
      </c>
      <c r="D46">
        <f t="shared" si="2"/>
        <v>1.6661160258158696</v>
      </c>
      <c r="E46" s="4">
        <f>Input!I47</f>
        <v>5142.7794111428584</v>
      </c>
      <c r="F46">
        <f t="shared" si="3"/>
        <v>2679.9568657142868</v>
      </c>
      <c r="G46">
        <f t="shared" si="4"/>
        <v>468.99715983544047</v>
      </c>
      <c r="H46">
        <f t="shared" si="5"/>
        <v>4888342.8210198749</v>
      </c>
      <c r="I46">
        <f t="shared" si="6"/>
        <v>35059167.059699893</v>
      </c>
      <c r="N46">
        <f>Input!J47</f>
        <v>63.572978142858119</v>
      </c>
      <c r="O46">
        <f t="shared" si="7"/>
        <v>0.22379600000022037</v>
      </c>
      <c r="P46">
        <f t="shared" si="8"/>
        <v>14.127883199608817</v>
      </c>
      <c r="Q46">
        <f t="shared" si="9"/>
        <v>193.32364085431962</v>
      </c>
      <c r="R46">
        <f t="shared" si="10"/>
        <v>11123.021119128563</v>
      </c>
    </row>
    <row r="47" spans="1:18" x14ac:dyDescent="0.25">
      <c r="A47">
        <f>Input!G48</f>
        <v>186</v>
      </c>
      <c r="B47">
        <f t="shared" si="0"/>
        <v>44</v>
      </c>
      <c r="C47">
        <f t="shared" si="1"/>
        <v>1.2298401943354909</v>
      </c>
      <c r="D47">
        <f t="shared" si="2"/>
        <v>1.7759127529196437</v>
      </c>
      <c r="E47" s="4">
        <f>Input!I48</f>
        <v>5206.0465348571433</v>
      </c>
      <c r="F47">
        <f t="shared" si="3"/>
        <v>2743.2239894285717</v>
      </c>
      <c r="G47">
        <f t="shared" si="4"/>
        <v>480.36083788458353</v>
      </c>
      <c r="H47">
        <f t="shared" si="5"/>
        <v>5120549.6426155912</v>
      </c>
      <c r="I47">
        <f t="shared" si="6"/>
        <v>34924725.740123868</v>
      </c>
      <c r="N47">
        <f>Input!J48</f>
        <v>63.267123714284935</v>
      </c>
      <c r="O47">
        <f t="shared" si="7"/>
        <v>-8.2058428572963749E-2</v>
      </c>
      <c r="P47">
        <f t="shared" si="8"/>
        <v>13.493026312253917</v>
      </c>
      <c r="Q47">
        <f t="shared" si="9"/>
        <v>184.28292572063083</v>
      </c>
      <c r="R47">
        <f t="shared" si="10"/>
        <v>11257.335458042871</v>
      </c>
    </row>
    <row r="48" spans="1:18" x14ac:dyDescent="0.25">
      <c r="A48">
        <f>Input!G49</f>
        <v>187</v>
      </c>
      <c r="B48">
        <f t="shared" si="0"/>
        <v>45</v>
      </c>
      <c r="C48">
        <f t="shared" si="1"/>
        <v>1.2577911078431157</v>
      </c>
      <c r="D48">
        <f t="shared" si="2"/>
        <v>1.8902320256335836</v>
      </c>
      <c r="E48" s="4">
        <f>Input!I49</f>
        <v>5267.8888241428567</v>
      </c>
      <c r="F48">
        <f t="shared" si="3"/>
        <v>2805.0662787142851</v>
      </c>
      <c r="G48">
        <f t="shared" si="4"/>
        <v>490.93877901434911</v>
      </c>
      <c r="H48">
        <f t="shared" si="5"/>
        <v>5355186.0848674765</v>
      </c>
      <c r="I48">
        <f t="shared" si="6"/>
        <v>34799812.408332177</v>
      </c>
      <c r="N48">
        <f>Input!J49</f>
        <v>61.842289285713377</v>
      </c>
      <c r="O48">
        <f t="shared" si="7"/>
        <v>-1.5068928571445213</v>
      </c>
      <c r="P48">
        <f t="shared" si="8"/>
        <v>12.810162208398079</v>
      </c>
      <c r="Q48">
        <f t="shared" si="9"/>
        <v>204.97806574977903</v>
      </c>
      <c r="R48">
        <f t="shared" si="10"/>
        <v>11402.706331716454</v>
      </c>
    </row>
    <row r="49" spans="1:18" x14ac:dyDescent="0.25">
      <c r="A49">
        <f>Input!G50</f>
        <v>188</v>
      </c>
      <c r="B49">
        <f t="shared" si="0"/>
        <v>46</v>
      </c>
      <c r="C49">
        <f t="shared" si="1"/>
        <v>1.2857420213507404</v>
      </c>
      <c r="D49">
        <f t="shared" si="2"/>
        <v>2.0091534074972528</v>
      </c>
      <c r="E49" s="4">
        <f>Input!I50</f>
        <v>5329.5446167142863</v>
      </c>
      <c r="F49">
        <f t="shared" si="3"/>
        <v>2866.7220712857147</v>
      </c>
      <c r="G49">
        <f t="shared" si="4"/>
        <v>500.73172805650057</v>
      </c>
      <c r="H49">
        <f t="shared" si="5"/>
        <v>5597910.3042538939</v>
      </c>
      <c r="I49">
        <f t="shared" si="6"/>
        <v>34684368.422310583</v>
      </c>
      <c r="N49">
        <f>Input!J50</f>
        <v>61.655792571429629</v>
      </c>
      <c r="O49">
        <f t="shared" si="7"/>
        <v>-1.6933895714282698</v>
      </c>
      <c r="P49">
        <f t="shared" si="8"/>
        <v>12.089426809762275</v>
      </c>
      <c r="Q49">
        <f t="shared" si="9"/>
        <v>189.96602739761443</v>
      </c>
      <c r="R49">
        <f t="shared" si="10"/>
        <v>11557.151023717895</v>
      </c>
    </row>
    <row r="50" spans="1:18" x14ac:dyDescent="0.25">
      <c r="A50">
        <f>Input!G51</f>
        <v>189</v>
      </c>
      <c r="B50">
        <f t="shared" si="0"/>
        <v>47</v>
      </c>
      <c r="C50">
        <f t="shared" si="1"/>
        <v>1.3136929348583652</v>
      </c>
      <c r="D50">
        <f t="shared" si="2"/>
        <v>2.1327560669418295</v>
      </c>
      <c r="E50" s="4">
        <f>Input!I51</f>
        <v>5394.4976699999997</v>
      </c>
      <c r="F50">
        <f t="shared" si="3"/>
        <v>2931.6751245714281</v>
      </c>
      <c r="G50">
        <f t="shared" si="4"/>
        <v>509.74823820072953</v>
      </c>
      <c r="H50">
        <f t="shared" si="5"/>
        <v>5865729.8429252664</v>
      </c>
      <c r="I50">
        <f t="shared" si="6"/>
        <v>34578247.066554211</v>
      </c>
      <c r="N50">
        <f>Input!J51</f>
        <v>64.953053285713395</v>
      </c>
      <c r="O50">
        <f t="shared" si="7"/>
        <v>1.6038711428554961</v>
      </c>
      <c r="P50">
        <f t="shared" si="8"/>
        <v>11.341065147006006</v>
      </c>
      <c r="Q50">
        <f t="shared" si="9"/>
        <v>94.812947074464645</v>
      </c>
      <c r="R50">
        <f t="shared" si="10"/>
        <v>11718.61509874659</v>
      </c>
    </row>
    <row r="51" spans="1:18" x14ac:dyDescent="0.25">
      <c r="A51">
        <f>Input!G52</f>
        <v>190</v>
      </c>
      <c r="B51">
        <f t="shared" si="0"/>
        <v>48</v>
      </c>
      <c r="C51">
        <f t="shared" si="1"/>
        <v>1.34164384836599</v>
      </c>
      <c r="D51">
        <f t="shared" si="2"/>
        <v>2.2611187877812373</v>
      </c>
      <c r="E51" s="4">
        <f>Input!I52</f>
        <v>5461.6812234285708</v>
      </c>
      <c r="F51">
        <f t="shared" si="3"/>
        <v>2998.8586779999991</v>
      </c>
      <c r="G51">
        <f t="shared" si="4"/>
        <v>518.00401009506663</v>
      </c>
      <c r="H51">
        <f t="shared" si="5"/>
        <v>6154639.8832656918</v>
      </c>
      <c r="I51">
        <f t="shared" si="6"/>
        <v>34481221.945550375</v>
      </c>
      <c r="N51">
        <f>Input!J52</f>
        <v>67.183553428571031</v>
      </c>
      <c r="O51">
        <f t="shared" si="7"/>
        <v>3.8343712857131322</v>
      </c>
      <c r="P51">
        <f t="shared" si="8"/>
        <v>10.575205522881379</v>
      </c>
      <c r="Q51">
        <f t="shared" si="9"/>
        <v>45.438846212979627</v>
      </c>
      <c r="R51">
        <f t="shared" si="10"/>
        <v>11885.014157876891</v>
      </c>
    </row>
    <row r="52" spans="1:18" x14ac:dyDescent="0.25">
      <c r="A52">
        <f>Input!G53</f>
        <v>191</v>
      </c>
      <c r="B52">
        <f t="shared" si="0"/>
        <v>49</v>
      </c>
      <c r="C52">
        <f t="shared" si="1"/>
        <v>1.3695947618736148</v>
      </c>
      <c r="D52">
        <f t="shared" si="2"/>
        <v>2.3943199792077885</v>
      </c>
      <c r="E52" s="4">
        <f>Input!I53</f>
        <v>5529.8793184285705</v>
      </c>
      <c r="F52">
        <f t="shared" si="3"/>
        <v>3067.0567729999989</v>
      </c>
      <c r="G52">
        <f t="shared" si="4"/>
        <v>525.52113719151976</v>
      </c>
      <c r="H52">
        <f t="shared" si="5"/>
        <v>6459403.3880844107</v>
      </c>
      <c r="I52">
        <f t="shared" si="6"/>
        <v>34392996.239427626</v>
      </c>
      <c r="N52">
        <f>Input!J53</f>
        <v>68.198094999999739</v>
      </c>
      <c r="O52">
        <f t="shared" si="7"/>
        <v>4.8489128571418405</v>
      </c>
      <c r="P52">
        <f t="shared" si="8"/>
        <v>9.8016476146760976</v>
      </c>
      <c r="Q52">
        <f t="shared" si="9"/>
        <v>24.529581578487917</v>
      </c>
      <c r="R52">
        <f t="shared" si="10"/>
        <v>12054.2766592198</v>
      </c>
    </row>
    <row r="53" spans="1:18" x14ac:dyDescent="0.25">
      <c r="A53">
        <f>Input!G54</f>
        <v>192</v>
      </c>
      <c r="B53">
        <f t="shared" si="0"/>
        <v>50</v>
      </c>
      <c r="C53">
        <f t="shared" si="1"/>
        <v>1.3975456753812396</v>
      </c>
      <c r="D53">
        <f t="shared" si="2"/>
        <v>2.5324376853255748</v>
      </c>
      <c r="E53" s="4">
        <f>Input!I54</f>
        <v>5598.2415305714285</v>
      </c>
      <c r="F53">
        <f t="shared" si="3"/>
        <v>3135.4189851428569</v>
      </c>
      <c r="G53">
        <f t="shared" si="4"/>
        <v>532.32728100911356</v>
      </c>
      <c r="H53">
        <f t="shared" si="5"/>
        <v>6776086.4201299166</v>
      </c>
      <c r="I53">
        <f t="shared" si="6"/>
        <v>34313212.56407994</v>
      </c>
      <c r="N53">
        <f>Input!J54</f>
        <v>68.36221214285797</v>
      </c>
      <c r="O53">
        <f t="shared" si="7"/>
        <v>5.0130300000000716</v>
      </c>
      <c r="P53">
        <f t="shared" si="8"/>
        <v>9.029670553413311</v>
      </c>
      <c r="Q53">
        <f t="shared" si="9"/>
        <v>16.133401335323814</v>
      </c>
      <c r="R53">
        <f t="shared" si="10"/>
        <v>12224.386372383255</v>
      </c>
    </row>
    <row r="54" spans="1:18" x14ac:dyDescent="0.25">
      <c r="A54">
        <f>Input!G55</f>
        <v>193</v>
      </c>
      <c r="B54">
        <f t="shared" si="0"/>
        <v>51</v>
      </c>
      <c r="C54">
        <f t="shared" si="1"/>
        <v>1.4254965888888644</v>
      </c>
      <c r="D54">
        <f t="shared" si="2"/>
        <v>2.6755495942519634</v>
      </c>
      <c r="E54" s="4">
        <f>Input!I55</f>
        <v>5667.513846428571</v>
      </c>
      <c r="F54">
        <f t="shared" si="3"/>
        <v>3204.6913009999994</v>
      </c>
      <c r="G54">
        <f t="shared" si="4"/>
        <v>538.45480064669425</v>
      </c>
      <c r="H54">
        <f t="shared" si="5"/>
        <v>7108817.0758162392</v>
      </c>
      <c r="I54">
        <f t="shared" si="6"/>
        <v>34241463.177797332</v>
      </c>
      <c r="N54">
        <f>Input!J55</f>
        <v>69.27231585714253</v>
      </c>
      <c r="O54">
        <f t="shared" si="7"/>
        <v>5.9231337142846314</v>
      </c>
      <c r="P54">
        <f t="shared" si="8"/>
        <v>8.2678660317617449</v>
      </c>
      <c r="Q54">
        <f t="shared" si="9"/>
        <v>5.4977696406215957</v>
      </c>
      <c r="R54">
        <f t="shared" si="10"/>
        <v>12393.422947998524</v>
      </c>
    </row>
    <row r="55" spans="1:18" x14ac:dyDescent="0.25">
      <c r="A55">
        <f>Input!G56</f>
        <v>194</v>
      </c>
      <c r="B55">
        <f t="shared" si="0"/>
        <v>52</v>
      </c>
      <c r="C55">
        <f t="shared" si="1"/>
        <v>1.4534475023964892</v>
      </c>
      <c r="D55">
        <f t="shared" si="2"/>
        <v>2.8237330468149975</v>
      </c>
      <c r="E55" s="4">
        <f>Input!I56</f>
        <v>5737.6515067142855</v>
      </c>
      <c r="F55">
        <f t="shared" si="3"/>
        <v>3274.8289612857138</v>
      </c>
      <c r="G55">
        <f t="shared" si="4"/>
        <v>543.93986068743493</v>
      </c>
      <c r="H55">
        <f t="shared" si="5"/>
        <v>7457755.2797664758</v>
      </c>
      <c r="I55">
        <f t="shared" si="6"/>
        <v>34177300.283466905</v>
      </c>
      <c r="N55">
        <f>Input!J56</f>
        <v>70.137660285714446</v>
      </c>
      <c r="O55">
        <f t="shared" si="7"/>
        <v>6.7884781428565475</v>
      </c>
      <c r="P55">
        <f t="shared" si="8"/>
        <v>7.5240003342364963</v>
      </c>
      <c r="Q55">
        <f t="shared" si="9"/>
        <v>0.54099289401236206</v>
      </c>
      <c r="R55">
        <f t="shared" si="10"/>
        <v>12559.599099765026</v>
      </c>
    </row>
    <row r="56" spans="1:18" x14ac:dyDescent="0.25">
      <c r="A56">
        <f>Input!G57</f>
        <v>195</v>
      </c>
      <c r="B56">
        <f t="shared" si="0"/>
        <v>53</v>
      </c>
      <c r="C56">
        <f t="shared" si="1"/>
        <v>1.481398415904114</v>
      </c>
      <c r="D56">
        <f t="shared" si="2"/>
        <v>2.977065044872206</v>
      </c>
      <c r="E56" s="4">
        <f>Input!I57</f>
        <v>5807.4012538571424</v>
      </c>
      <c r="F56">
        <f t="shared" si="3"/>
        <v>3344.5787084285707</v>
      </c>
      <c r="G56">
        <f t="shared" si="4"/>
        <v>548.82154064429153</v>
      </c>
      <c r="H56">
        <f t="shared" si="5"/>
        <v>7816258.1412171749</v>
      </c>
      <c r="I56">
        <f t="shared" si="6"/>
        <v>34120246.189276017</v>
      </c>
      <c r="N56">
        <f>Input!J57</f>
        <v>69.749747142856904</v>
      </c>
      <c r="O56">
        <f t="shared" si="7"/>
        <v>6.4005649999990055</v>
      </c>
      <c r="P56">
        <f t="shared" si="8"/>
        <v>6.8049079128576748</v>
      </c>
      <c r="Q56">
        <f t="shared" si="9"/>
        <v>0.16349319117903344</v>
      </c>
      <c r="R56">
        <f t="shared" si="10"/>
        <v>12721.293018468834</v>
      </c>
    </row>
    <row r="57" spans="1:18" x14ac:dyDescent="0.25">
      <c r="A57">
        <f>Input!G58</f>
        <v>196</v>
      </c>
      <c r="B57">
        <f t="shared" si="0"/>
        <v>54</v>
      </c>
      <c r="C57">
        <f t="shared" si="1"/>
        <v>1.5093493294117388</v>
      </c>
      <c r="D57">
        <f t="shared" si="2"/>
        <v>3.13562225927426</v>
      </c>
      <c r="E57" s="4">
        <f>Input!I58</f>
        <v>5877.5538338571423</v>
      </c>
      <c r="F57">
        <f t="shared" si="3"/>
        <v>3414.7312884285707</v>
      </c>
      <c r="G57">
        <f t="shared" si="4"/>
        <v>553.14096738222793</v>
      </c>
      <c r="H57">
        <f t="shared" si="5"/>
        <v>8188699.1655061124</v>
      </c>
      <c r="I57">
        <f t="shared" si="6"/>
        <v>34069803.110857286</v>
      </c>
      <c r="N57">
        <f>Input!J58</f>
        <v>70.152579999999944</v>
      </c>
      <c r="O57">
        <f t="shared" si="7"/>
        <v>6.8033978571420448</v>
      </c>
      <c r="P57">
        <f t="shared" si="8"/>
        <v>6.1164178137220597</v>
      </c>
      <c r="Q57">
        <f t="shared" si="9"/>
        <v>0.47194158005732462</v>
      </c>
      <c r="R57">
        <f t="shared" si="10"/>
        <v>12877.074856825164</v>
      </c>
    </row>
    <row r="58" spans="1:18" x14ac:dyDescent="0.25">
      <c r="A58">
        <f>Input!G59</f>
        <v>197</v>
      </c>
      <c r="B58">
        <f t="shared" si="0"/>
        <v>55</v>
      </c>
      <c r="C58">
        <f t="shared" si="1"/>
        <v>1.5373002429193636</v>
      </c>
      <c r="D58">
        <f t="shared" si="2"/>
        <v>3.299481037495033</v>
      </c>
      <c r="E58" s="4">
        <f>Input!I59</f>
        <v>5947.4080191428575</v>
      </c>
      <c r="F58">
        <f t="shared" si="3"/>
        <v>3484.5854737142859</v>
      </c>
      <c r="G58">
        <f t="shared" si="4"/>
        <v>556.94048962817214</v>
      </c>
      <c r="H58">
        <f t="shared" si="5"/>
        <v>8571105.1528445818</v>
      </c>
      <c r="I58">
        <f t="shared" si="6"/>
        <v>34025462.423076205</v>
      </c>
      <c r="N58">
        <f>Input!J59</f>
        <v>69.854185285715175</v>
      </c>
      <c r="O58">
        <f t="shared" si="7"/>
        <v>6.5050031428572765</v>
      </c>
      <c r="P58">
        <f t="shared" si="8"/>
        <v>5.4633129597063359</v>
      </c>
      <c r="Q58">
        <f t="shared" si="9"/>
        <v>1.0851184376730403</v>
      </c>
      <c r="R58">
        <f t="shared" si="10"/>
        <v>13025.726422693058</v>
      </c>
    </row>
    <row r="59" spans="1:18" x14ac:dyDescent="0.25">
      <c r="A59">
        <f>Input!G60</f>
        <v>198</v>
      </c>
      <c r="B59">
        <f t="shared" si="0"/>
        <v>56</v>
      </c>
      <c r="C59">
        <f t="shared" si="1"/>
        <v>1.5652511564269884</v>
      </c>
      <c r="D59">
        <f t="shared" si="2"/>
        <v>3.4687174109479662</v>
      </c>
      <c r="E59" s="4">
        <f>Input!I60</f>
        <v>6018.0231108571434</v>
      </c>
      <c r="F59">
        <f t="shared" si="3"/>
        <v>3555.2005654285717</v>
      </c>
      <c r="G59">
        <f t="shared" si="4"/>
        <v>560.26291087371476</v>
      </c>
      <c r="H59">
        <f t="shared" si="5"/>
        <v>8969651.5546705481</v>
      </c>
      <c r="I59">
        <f t="shared" si="6"/>
        <v>33986713.199112199</v>
      </c>
      <c r="N59">
        <f>Input!J60</f>
        <v>70.615091714285882</v>
      </c>
      <c r="O59">
        <f t="shared" si="7"/>
        <v>7.2659095714279829</v>
      </c>
      <c r="P59">
        <f t="shared" si="8"/>
        <v>4.8493210727806453</v>
      </c>
      <c r="Q59">
        <f t="shared" si="9"/>
        <v>5.8398999717945932</v>
      </c>
      <c r="R59">
        <f t="shared" si="10"/>
        <v>13166.253570854757</v>
      </c>
    </row>
    <row r="60" spans="1:18" x14ac:dyDescent="0.25">
      <c r="A60">
        <f>Input!G61</f>
        <v>199</v>
      </c>
      <c r="B60">
        <f t="shared" si="0"/>
        <v>57</v>
      </c>
      <c r="C60">
        <f t="shared" si="1"/>
        <v>1.5932020699346132</v>
      </c>
      <c r="D60">
        <f t="shared" si="2"/>
        <v>3.6434071020070853</v>
      </c>
      <c r="E60" s="4">
        <f>Input!I61</f>
        <v>6090.2719132857146</v>
      </c>
      <c r="F60">
        <f t="shared" si="3"/>
        <v>3627.449367857143</v>
      </c>
      <c r="G60">
        <f t="shared" si="4"/>
        <v>563.15079383237025</v>
      </c>
      <c r="H60">
        <f t="shared" si="5"/>
        <v>9389925.7507702559</v>
      </c>
      <c r="I60">
        <f t="shared" si="6"/>
        <v>33953049.906928673</v>
      </c>
      <c r="N60">
        <f>Input!J61</f>
        <v>72.248802428571253</v>
      </c>
      <c r="O60">
        <f t="shared" si="7"/>
        <v>8.899620285713354</v>
      </c>
      <c r="P60">
        <f t="shared" si="8"/>
        <v>4.2771349300131583</v>
      </c>
      <c r="Q60">
        <f t="shared" si="9"/>
        <v>21.367370863662764</v>
      </c>
      <c r="R60">
        <f t="shared" si="10"/>
        <v>13297.891160632524</v>
      </c>
    </row>
    <row r="61" spans="1:18" x14ac:dyDescent="0.25">
      <c r="A61">
        <f>Input!G62</f>
        <v>200</v>
      </c>
      <c r="B61">
        <f t="shared" si="0"/>
        <v>58</v>
      </c>
      <c r="C61">
        <f t="shared" si="1"/>
        <v>1.621152983442238</v>
      </c>
      <c r="D61">
        <f t="shared" si="2"/>
        <v>3.8236255307496472</v>
      </c>
      <c r="E61" s="4">
        <f>Input!I62</f>
        <v>6164.0649078571432</v>
      </c>
      <c r="F61">
        <f t="shared" si="3"/>
        <v>3701.2423624285716</v>
      </c>
      <c r="G61">
        <f t="shared" si="4"/>
        <v>565.64584628212742</v>
      </c>
      <c r="H61">
        <f t="shared" si="5"/>
        <v>9831965.512069717</v>
      </c>
      <c r="I61">
        <f t="shared" si="6"/>
        <v>33923979.167385615</v>
      </c>
      <c r="N61">
        <f>Input!J62</f>
        <v>73.792994571428608</v>
      </c>
      <c r="O61">
        <f t="shared" si="7"/>
        <v>10.443812428570709</v>
      </c>
      <c r="P61">
        <f t="shared" si="8"/>
        <v>3.7484587341252475</v>
      </c>
      <c r="Q61">
        <f t="shared" si="9"/>
        <v>44.827761093724497</v>
      </c>
      <c r="R61">
        <f t="shared" si="10"/>
        <v>13420.100817847309</v>
      </c>
    </row>
    <row r="62" spans="1:18" x14ac:dyDescent="0.25">
      <c r="A62">
        <f>Input!G63</f>
        <v>201</v>
      </c>
      <c r="B62">
        <f t="shared" si="0"/>
        <v>59</v>
      </c>
      <c r="C62">
        <f t="shared" si="1"/>
        <v>1.6491038969498628</v>
      </c>
      <c r="D62">
        <f t="shared" si="2"/>
        <v>4.0094478214361473</v>
      </c>
      <c r="E62" s="4">
        <f>Input!I63</f>
        <v>6241.3118204285711</v>
      </c>
      <c r="F62">
        <f t="shared" si="3"/>
        <v>3778.4892749999995</v>
      </c>
      <c r="G62">
        <f t="shared" si="4"/>
        <v>567.78839475204234</v>
      </c>
      <c r="H62">
        <f t="shared" si="5"/>
        <v>10308600.142425008</v>
      </c>
      <c r="I62">
        <f t="shared" si="6"/>
        <v>33899025.51281146</v>
      </c>
      <c r="N62">
        <f>Input!J63</f>
        <v>77.246912571427856</v>
      </c>
      <c r="O62">
        <f t="shared" si="7"/>
        <v>13.897730428569957</v>
      </c>
      <c r="P62">
        <f t="shared" si="8"/>
        <v>3.2640766741776002</v>
      </c>
      <c r="Q62">
        <f t="shared" si="9"/>
        <v>113.07459216830267</v>
      </c>
      <c r="R62">
        <f t="shared" si="10"/>
        <v>13532.562077138204</v>
      </c>
    </row>
    <row r="63" spans="1:18" x14ac:dyDescent="0.25">
      <c r="A63">
        <f>Input!G64</f>
        <v>202</v>
      </c>
      <c r="B63">
        <f t="shared" si="0"/>
        <v>60</v>
      </c>
      <c r="C63">
        <f t="shared" si="1"/>
        <v>1.6770548104574876</v>
      </c>
      <c r="D63">
        <f t="shared" si="2"/>
        <v>4.2009488087422513</v>
      </c>
      <c r="E63" s="4">
        <f>Input!I64</f>
        <v>6321.6247379999995</v>
      </c>
      <c r="F63">
        <f t="shared" si="3"/>
        <v>3858.8021925714279</v>
      </c>
      <c r="G63">
        <f t="shared" si="4"/>
        <v>569.61694923627192</v>
      </c>
      <c r="H63">
        <f t="shared" si="5"/>
        <v>10818739.564973749</v>
      </c>
      <c r="I63">
        <f t="shared" si="6"/>
        <v>33877736.118543178</v>
      </c>
      <c r="N63">
        <f>Input!J64</f>
        <v>80.312917571428443</v>
      </c>
      <c r="O63">
        <f t="shared" si="7"/>
        <v>16.963735428570544</v>
      </c>
      <c r="P63">
        <f t="shared" si="8"/>
        <v>2.8239392731445094</v>
      </c>
      <c r="Q63">
        <f t="shared" si="9"/>
        <v>199.9338353170009</v>
      </c>
      <c r="R63">
        <f t="shared" si="10"/>
        <v>13635.157761626644</v>
      </c>
    </row>
    <row r="64" spans="1:18" x14ac:dyDescent="0.25">
      <c r="A64">
        <f>Input!G65</f>
        <v>203</v>
      </c>
      <c r="B64">
        <f t="shared" si="0"/>
        <v>61</v>
      </c>
      <c r="C64">
        <f t="shared" si="1"/>
        <v>1.7050057239651124</v>
      </c>
      <c r="D64">
        <f t="shared" si="2"/>
        <v>4.3982030437561939</v>
      </c>
      <c r="E64" s="4">
        <f>Input!I65</f>
        <v>6404.8544631428576</v>
      </c>
      <c r="F64">
        <f t="shared" si="3"/>
        <v>3942.031917714286</v>
      </c>
      <c r="G64">
        <f t="shared" si="4"/>
        <v>571.16785906189148</v>
      </c>
      <c r="H64">
        <f t="shared" si="5"/>
        <v>11362724.501914492</v>
      </c>
      <c r="I64">
        <f t="shared" si="6"/>
        <v>33859684.511584841</v>
      </c>
      <c r="N64">
        <f>Input!J65</f>
        <v>83.229725142858115</v>
      </c>
      <c r="O64">
        <f t="shared" si="7"/>
        <v>19.880543000000216</v>
      </c>
      <c r="P64">
        <f t="shared" si="8"/>
        <v>2.4272628717757292</v>
      </c>
      <c r="Q64">
        <f t="shared" si="9"/>
        <v>304.61698723427583</v>
      </c>
      <c r="R64">
        <f t="shared" si="10"/>
        <v>13727.954665318701</v>
      </c>
    </row>
    <row r="65" spans="1:18" x14ac:dyDescent="0.25">
      <c r="A65">
        <f>Input!G66</f>
        <v>204</v>
      </c>
      <c r="B65">
        <f t="shared" si="0"/>
        <v>62</v>
      </c>
      <c r="C65">
        <f t="shared" si="1"/>
        <v>1.7329566374727372</v>
      </c>
      <c r="D65">
        <f t="shared" si="2"/>
        <v>4.6012847997542217</v>
      </c>
      <c r="E65" s="4">
        <f>Input!I66</f>
        <v>6491.4187484285712</v>
      </c>
      <c r="F65">
        <f t="shared" si="3"/>
        <v>4028.5962029999996</v>
      </c>
      <c r="G65">
        <f t="shared" si="4"/>
        <v>572.47505729916088</v>
      </c>
      <c r="H65">
        <f t="shared" si="5"/>
        <v>11944773.373760477</v>
      </c>
      <c r="I65">
        <f t="shared" si="6"/>
        <v>33844473.289094359</v>
      </c>
      <c r="N65">
        <f>Input!J66</f>
        <v>86.564285285713595</v>
      </c>
      <c r="O65">
        <f t="shared" si="7"/>
        <v>23.215103142855696</v>
      </c>
      <c r="P65">
        <f t="shared" si="8"/>
        <v>2.0726375743971328</v>
      </c>
      <c r="Q65">
        <f t="shared" si="9"/>
        <v>447.00385031345581</v>
      </c>
      <c r="R65">
        <f t="shared" si="10"/>
        <v>13811.18073115142</v>
      </c>
    </row>
    <row r="66" spans="1:18" x14ac:dyDescent="0.25">
      <c r="A66">
        <f>Input!G67</f>
        <v>205</v>
      </c>
      <c r="B66">
        <f t="shared" si="0"/>
        <v>63</v>
      </c>
      <c r="C66">
        <f t="shared" si="1"/>
        <v>1.760907550980362</v>
      </c>
      <c r="D66">
        <f t="shared" si="2"/>
        <v>4.8102680777658158</v>
      </c>
      <c r="E66" s="4">
        <f>Input!I67</f>
        <v>6583.3093780000008</v>
      </c>
      <c r="F66">
        <f t="shared" si="3"/>
        <v>4120.4868325714287</v>
      </c>
      <c r="G66">
        <f t="shared" si="4"/>
        <v>573.56988876160142</v>
      </c>
      <c r="H66">
        <f t="shared" si="5"/>
        <v>12580619.806285247</v>
      </c>
      <c r="I66">
        <f t="shared" si="6"/>
        <v>33831735.904054344</v>
      </c>
      <c r="N66">
        <f>Input!J67</f>
        <v>91.890629571429599</v>
      </c>
      <c r="O66">
        <f t="shared" si="7"/>
        <v>28.541447428571701</v>
      </c>
      <c r="P66">
        <f t="shared" si="8"/>
        <v>1.7581391628764542</v>
      </c>
      <c r="Q66">
        <f t="shared" si="9"/>
        <v>717.34560165525932</v>
      </c>
      <c r="R66">
        <f t="shared" si="10"/>
        <v>13885.199963438867</v>
      </c>
    </row>
    <row r="67" spans="1:18" x14ac:dyDescent="0.25">
      <c r="A67">
        <f>Input!G68</f>
        <v>206</v>
      </c>
      <c r="B67">
        <f t="shared" si="0"/>
        <v>64</v>
      </c>
      <c r="C67">
        <f t="shared" si="1"/>
        <v>1.7888584644879868</v>
      </c>
      <c r="D67">
        <f t="shared" si="2"/>
        <v>5.0252266119395648</v>
      </c>
      <c r="E67" s="4">
        <f>Input!I68</f>
        <v>6679.0194588571439</v>
      </c>
      <c r="F67">
        <f t="shared" si="3"/>
        <v>4216.1969134285719</v>
      </c>
      <c r="G67">
        <f t="shared" si="4"/>
        <v>574.48101474962436</v>
      </c>
      <c r="H67">
        <f t="shared" si="5"/>
        <v>13262094.686691012</v>
      </c>
      <c r="I67">
        <f t="shared" si="6"/>
        <v>33821137.595615149</v>
      </c>
      <c r="N67">
        <f>Input!J68</f>
        <v>95.710080857143112</v>
      </c>
      <c r="O67">
        <f t="shared" si="7"/>
        <v>32.360898714285213</v>
      </c>
      <c r="P67">
        <f t="shared" si="8"/>
        <v>1.4814408412403171</v>
      </c>
      <c r="Q67">
        <f t="shared" si="9"/>
        <v>953.54091853315435</v>
      </c>
      <c r="R67">
        <f t="shared" si="10"/>
        <v>13950.486283590171</v>
      </c>
    </row>
    <row r="68" spans="1:18" x14ac:dyDescent="0.25">
      <c r="A68">
        <f>Input!G69</f>
        <v>207</v>
      </c>
      <c r="B68">
        <f t="shared" ref="B68:B83" si="11">A68-$A$3</f>
        <v>65</v>
      </c>
      <c r="C68">
        <f t="shared" ref="C68:C83" si="12">B68*$AA$3</f>
        <v>1.8168093779956116</v>
      </c>
      <c r="D68">
        <f t="shared" ref="D68:D83" si="13">POWER(C68,$AB$3)</f>
        <v>5.2462338747199277</v>
      </c>
      <c r="E68" s="4">
        <f>Input!I69</f>
        <v>6777.6911065714294</v>
      </c>
      <c r="F68">
        <f t="shared" ref="F68:F83" si="14">E68-$E$3</f>
        <v>4314.8685611428573</v>
      </c>
      <c r="G68">
        <f t="shared" ref="G68:G83" si="15">$Z$3*(1-EXP(-1*D68))</f>
        <v>575.23438627093901</v>
      </c>
      <c r="H68">
        <f t="shared" ref="H68:H83" si="16">(F68-G68)^2</f>
        <v>13984863.761869973</v>
      </c>
      <c r="I68">
        <f t="shared" ref="I68:I83" si="17">(G68-$J$4)^2</f>
        <v>33812375.556864426</v>
      </c>
      <c r="N68">
        <f>Input!J69</f>
        <v>98.671647714285427</v>
      </c>
      <c r="O68">
        <f t="shared" ref="O68:O83" si="18">N68-$N$3</f>
        <v>35.322465571427529</v>
      </c>
      <c r="P68">
        <f t="shared" ref="P68:P83" si="19">POWER(C68,$AB$3)*EXP(-D68)*$Z$3*$AA$3*$AB$3</f>
        <v>1.2399211699089256</v>
      </c>
      <c r="Q68">
        <f t="shared" ref="Q68:Q83" si="20">(O68-P68)^2</f>
        <v>1161.6198328814871</v>
      </c>
      <c r="R68">
        <f t="shared" ref="R68:R83" si="21">(P68-$S$4)^2</f>
        <v>14007.597443532952</v>
      </c>
    </row>
    <row r="69" spans="1:18" x14ac:dyDescent="0.25">
      <c r="A69">
        <f>Input!G70</f>
        <v>208</v>
      </c>
      <c r="B69">
        <f t="shared" si="11"/>
        <v>66</v>
      </c>
      <c r="C69">
        <f t="shared" si="12"/>
        <v>1.8447602915032364</v>
      </c>
      <c r="D69">
        <f t="shared" si="13"/>
        <v>5.4733630818443686</v>
      </c>
      <c r="E69" s="4">
        <f>Input!I70</f>
        <v>6878.749911428572</v>
      </c>
      <c r="F69">
        <f t="shared" si="14"/>
        <v>4415.9273659999999</v>
      </c>
      <c r="G69">
        <f t="shared" si="15"/>
        <v>575.85327652449848</v>
      </c>
      <c r="H69">
        <f t="shared" si="16"/>
        <v>14746169.012661099</v>
      </c>
      <c r="I69">
        <f t="shared" si="17"/>
        <v>33805178.443079539</v>
      </c>
      <c r="N69">
        <f>Input!J70</f>
        <v>101.0588048571426</v>
      </c>
      <c r="O69">
        <f t="shared" si="18"/>
        <v>37.709622714284706</v>
      </c>
      <c r="P69">
        <f t="shared" si="19"/>
        <v>1.0307651456869917</v>
      </c>
      <c r="Q69">
        <f t="shared" si="20"/>
        <v>1345.3385925374778</v>
      </c>
      <c r="R69">
        <f t="shared" si="21"/>
        <v>14057.149966943252</v>
      </c>
    </row>
    <row r="70" spans="1:18" x14ac:dyDescent="0.25">
      <c r="A70">
        <f>Input!G71</f>
        <v>209</v>
      </c>
      <c r="B70">
        <f t="shared" si="11"/>
        <v>67</v>
      </c>
      <c r="C70">
        <f t="shared" si="12"/>
        <v>1.8727112050108612</v>
      </c>
      <c r="D70">
        <f t="shared" si="13"/>
        <v>5.7066871971697486</v>
      </c>
      <c r="E70" s="4">
        <f>Input!I71</f>
        <v>6984.6650891428571</v>
      </c>
      <c r="F70">
        <f t="shared" si="14"/>
        <v>4521.8425437142851</v>
      </c>
      <c r="G70">
        <f t="shared" si="15"/>
        <v>576.3583629413813</v>
      </c>
      <c r="H70">
        <f t="shared" si="16"/>
        <v>15566845.420729229</v>
      </c>
      <c r="I70">
        <f t="shared" si="17"/>
        <v>33799305.328992993</v>
      </c>
      <c r="N70">
        <f>Input!J71</f>
        <v>105.91517771428516</v>
      </c>
      <c r="O70">
        <f t="shared" si="18"/>
        <v>42.565995571427266</v>
      </c>
      <c r="P70">
        <f t="shared" si="19"/>
        <v>0.85105604069835972</v>
      </c>
      <c r="Q70">
        <f t="shared" si="20"/>
        <v>1740.1361800523691</v>
      </c>
      <c r="R70">
        <f t="shared" si="21"/>
        <v>14099.795910481618</v>
      </c>
    </row>
    <row r="71" spans="1:18" x14ac:dyDescent="0.25">
      <c r="A71">
        <f>Input!G72</f>
        <v>210</v>
      </c>
      <c r="B71">
        <f t="shared" si="11"/>
        <v>68</v>
      </c>
      <c r="C71">
        <f t="shared" si="12"/>
        <v>1.900662118518486</v>
      </c>
      <c r="D71">
        <f t="shared" si="13"/>
        <v>5.9462789373363485</v>
      </c>
      <c r="E71" s="4">
        <f>Input!I72</f>
        <v>7096.5481595714291</v>
      </c>
      <c r="F71">
        <f t="shared" si="14"/>
        <v>4633.725614142857</v>
      </c>
      <c r="G71">
        <f t="shared" si="15"/>
        <v>576.76784899651318</v>
      </c>
      <c r="H71">
        <f t="shared" si="16"/>
        <v>16458906.308181215</v>
      </c>
      <c r="I71">
        <f t="shared" si="17"/>
        <v>33794544.224593773</v>
      </c>
      <c r="N71">
        <f>Input!J72</f>
        <v>111.88307042857195</v>
      </c>
      <c r="O71">
        <f t="shared" si="18"/>
        <v>48.533888285714056</v>
      </c>
      <c r="P71">
        <f t="shared" si="19"/>
        <v>0.69785629087188539</v>
      </c>
      <c r="Q71">
        <f t="shared" si="20"/>
        <v>2288.2859570115643</v>
      </c>
      <c r="R71">
        <f t="shared" si="21"/>
        <v>14136.202042074654</v>
      </c>
    </row>
    <row r="72" spans="1:18" x14ac:dyDescent="0.25">
      <c r="A72">
        <f>Input!G73</f>
        <v>211</v>
      </c>
      <c r="B72">
        <f t="shared" si="11"/>
        <v>69</v>
      </c>
      <c r="C72">
        <f t="shared" si="12"/>
        <v>1.9286130320261108</v>
      </c>
      <c r="D72">
        <f t="shared" si="13"/>
        <v>6.1922107762772844</v>
      </c>
      <c r="E72" s="4">
        <f>Input!I73</f>
        <v>7216.2193301428561</v>
      </c>
      <c r="F72">
        <f t="shared" si="14"/>
        <v>4753.3967847142849</v>
      </c>
      <c r="G72">
        <f t="shared" si="15"/>
        <v>577.09761628619526</v>
      </c>
      <c r="H72">
        <f t="shared" si="16"/>
        <v>17441474.744213153</v>
      </c>
      <c r="I72">
        <f t="shared" si="17"/>
        <v>33790710.256015845</v>
      </c>
      <c r="N72">
        <f>Input!J73</f>
        <v>119.67117057142696</v>
      </c>
      <c r="O72">
        <f t="shared" si="18"/>
        <v>56.321988428569057</v>
      </c>
      <c r="P72">
        <f t="shared" si="19"/>
        <v>0.5682763864234921</v>
      </c>
      <c r="Q72">
        <f t="shared" si="20"/>
        <v>3108.4764064784877</v>
      </c>
      <c r="R72">
        <f t="shared" si="21"/>
        <v>14167.031835789234</v>
      </c>
    </row>
    <row r="73" spans="1:18" x14ac:dyDescent="0.25">
      <c r="A73">
        <f>Input!G74</f>
        <v>212</v>
      </c>
      <c r="B73">
        <f t="shared" si="11"/>
        <v>70</v>
      </c>
      <c r="C73">
        <f t="shared" si="12"/>
        <v>1.9565639455337356</v>
      </c>
      <c r="D73">
        <f t="shared" si="13"/>
        <v>6.4445549495806453</v>
      </c>
      <c r="E73" s="4">
        <f>Input!I74</f>
        <v>7342.1791678571417</v>
      </c>
      <c r="F73">
        <f t="shared" si="14"/>
        <v>4879.3566224285696</v>
      </c>
      <c r="G73">
        <f t="shared" si="15"/>
        <v>577.36139794518022</v>
      </c>
      <c r="H73">
        <f t="shared" si="16"/>
        <v>18507162.911477886</v>
      </c>
      <c r="I73">
        <f t="shared" si="17"/>
        <v>33787643.611770526</v>
      </c>
      <c r="N73">
        <f>Input!J74</f>
        <v>125.95983771428564</v>
      </c>
      <c r="O73">
        <f t="shared" si="18"/>
        <v>62.610655571427742</v>
      </c>
      <c r="P73">
        <f t="shared" si="19"/>
        <v>0.45953133239554417</v>
      </c>
      <c r="Q73">
        <f t="shared" si="20"/>
        <v>3862.7622441756157</v>
      </c>
      <c r="R73">
        <f t="shared" si="21"/>
        <v>14192.930495584036</v>
      </c>
    </row>
    <row r="74" spans="1:18" x14ac:dyDescent="0.25">
      <c r="A74">
        <f>Input!G75</f>
        <v>213</v>
      </c>
      <c r="B74">
        <f t="shared" si="11"/>
        <v>71</v>
      </c>
      <c r="C74">
        <f t="shared" si="12"/>
        <v>1.9845148590413604</v>
      </c>
      <c r="D74">
        <f t="shared" si="13"/>
        <v>6.7033834587112402</v>
      </c>
      <c r="E74" s="4">
        <f>Input!I75</f>
        <v>7478.9781908571413</v>
      </c>
      <c r="F74">
        <f t="shared" si="14"/>
        <v>5016.1556454285692</v>
      </c>
      <c r="G74">
        <f t="shared" si="15"/>
        <v>577.5709652856558</v>
      </c>
      <c r="H74">
        <f t="shared" si="16"/>
        <v>19701033.96279937</v>
      </c>
      <c r="I74">
        <f t="shared" si="17"/>
        <v>33785207.345676795</v>
      </c>
      <c r="N74">
        <f>Input!J75</f>
        <v>136.79902299999958</v>
      </c>
      <c r="O74">
        <f t="shared" si="18"/>
        <v>73.44984085714168</v>
      </c>
      <c r="P74">
        <f t="shared" si="19"/>
        <v>0.36898479259708888</v>
      </c>
      <c r="Q74">
        <f t="shared" si="20"/>
        <v>5340.8115231266838</v>
      </c>
      <c r="R74">
        <f t="shared" si="21"/>
        <v>14214.513052815491</v>
      </c>
    </row>
    <row r="75" spans="1:18" x14ac:dyDescent="0.25">
      <c r="A75">
        <f>Input!G76</f>
        <v>214</v>
      </c>
      <c r="B75">
        <f t="shared" si="11"/>
        <v>72</v>
      </c>
      <c r="C75">
        <f t="shared" si="12"/>
        <v>2.012465772548985</v>
      </c>
      <c r="D75">
        <f t="shared" si="13"/>
        <v>6.968768075098394</v>
      </c>
      <c r="E75" s="4">
        <f>Input!I76</f>
        <v>7623.5727738571431</v>
      </c>
      <c r="F75">
        <f t="shared" si="14"/>
        <v>5160.7502284285711</v>
      </c>
      <c r="G75">
        <f t="shared" si="15"/>
        <v>577.73632051027005</v>
      </c>
      <c r="H75">
        <f t="shared" si="16"/>
        <v>21004016.480172575</v>
      </c>
      <c r="I75">
        <f t="shared" si="17"/>
        <v>33783285.117079422</v>
      </c>
      <c r="N75">
        <f>Input!J76</f>
        <v>144.59458300000188</v>
      </c>
      <c r="O75">
        <f t="shared" si="18"/>
        <v>81.245400857143977</v>
      </c>
      <c r="P75">
        <f t="shared" si="19"/>
        <v>0.29418148827923685</v>
      </c>
      <c r="Q75">
        <f t="shared" si="20"/>
        <v>6553.0999173060618</v>
      </c>
      <c r="R75">
        <f t="shared" si="21"/>
        <v>14232.355441320417</v>
      </c>
    </row>
    <row r="76" spans="1:18" x14ac:dyDescent="0.25">
      <c r="A76">
        <f>Input!G77</f>
        <v>215</v>
      </c>
      <c r="B76">
        <f t="shared" si="11"/>
        <v>73</v>
      </c>
      <c r="C76">
        <f t="shared" si="12"/>
        <v>2.0404166860566098</v>
      </c>
      <c r="D76">
        <f t="shared" si="13"/>
        <v>7.2407803440958736</v>
      </c>
      <c r="E76" s="4">
        <f>Input!I77</f>
        <v>7771.7331727142864</v>
      </c>
      <c r="F76">
        <f t="shared" si="14"/>
        <v>5308.9106272857152</v>
      </c>
      <c r="G76">
        <f t="shared" si="15"/>
        <v>577.86588941650643</v>
      </c>
      <c r="H76">
        <f t="shared" si="16"/>
        <v>22382784.311719932</v>
      </c>
      <c r="I76">
        <f t="shared" si="17"/>
        <v>33781778.937043324</v>
      </c>
      <c r="N76">
        <f>Input!J77</f>
        <v>148.16039885714326</v>
      </c>
      <c r="O76">
        <f t="shared" si="18"/>
        <v>84.811216714285365</v>
      </c>
      <c r="P76">
        <f t="shared" si="19"/>
        <v>0.23286878384955506</v>
      </c>
      <c r="Q76">
        <f t="shared" si="20"/>
        <v>7153.4969386418552</v>
      </c>
      <c r="R76">
        <f t="shared" si="21"/>
        <v>14246.988342690192</v>
      </c>
    </row>
    <row r="77" spans="1:18" x14ac:dyDescent="0.25">
      <c r="A77">
        <f>Input!G78</f>
        <v>216</v>
      </c>
      <c r="B77">
        <f t="shared" si="11"/>
        <v>74</v>
      </c>
      <c r="C77">
        <f t="shared" si="12"/>
        <v>2.0683675995642345</v>
      </c>
      <c r="D77">
        <f t="shared" si="13"/>
        <v>7.5194915888196752</v>
      </c>
      <c r="E77" s="4">
        <f>Input!I78</f>
        <v>7927.263919142858</v>
      </c>
      <c r="F77">
        <f t="shared" si="14"/>
        <v>5464.4413737142859</v>
      </c>
      <c r="G77">
        <f t="shared" si="15"/>
        <v>577.96670911038177</v>
      </c>
      <c r="H77">
        <f t="shared" si="16"/>
        <v>23877634.647815835</v>
      </c>
      <c r="I77">
        <f t="shared" si="17"/>
        <v>33780606.976848684</v>
      </c>
      <c r="N77">
        <f>Input!J78</f>
        <v>155.53074642857155</v>
      </c>
      <c r="O77">
        <f t="shared" si="18"/>
        <v>92.181564285713648</v>
      </c>
      <c r="P77">
        <f t="shared" si="19"/>
        <v>0.1830086529580584</v>
      </c>
      <c r="Q77">
        <f t="shared" si="20"/>
        <v>8463.7342385132233</v>
      </c>
      <c r="R77">
        <f t="shared" si="21"/>
        <v>14258.893513835028</v>
      </c>
    </row>
    <row r="78" spans="1:18" x14ac:dyDescent="0.25">
      <c r="A78">
        <f>Input!G79</f>
        <v>217</v>
      </c>
      <c r="B78">
        <f t="shared" si="11"/>
        <v>75</v>
      </c>
      <c r="C78">
        <f t="shared" si="12"/>
        <v>2.0963185130718593</v>
      </c>
      <c r="D78">
        <f t="shared" si="13"/>
        <v>7.8049729138690331</v>
      </c>
      <c r="E78" s="4">
        <f>Input!I79</f>
        <v>8090.6872040000007</v>
      </c>
      <c r="F78">
        <f t="shared" si="14"/>
        <v>5627.8646585714287</v>
      </c>
      <c r="G78">
        <f t="shared" si="15"/>
        <v>578.04460683183049</v>
      </c>
      <c r="H78">
        <f t="shared" si="16"/>
        <v>25500682.554951318</v>
      </c>
      <c r="I78">
        <f t="shared" si="17"/>
        <v>33779701.482875213</v>
      </c>
      <c r="N78">
        <f>Input!J79</f>
        <v>163.42328485714279</v>
      </c>
      <c r="O78">
        <f t="shared" si="18"/>
        <v>100.07410271428489</v>
      </c>
      <c r="P78">
        <f t="shared" si="19"/>
        <v>0.14278138244866692</v>
      </c>
      <c r="Q78">
        <f t="shared" si="20"/>
        <v>9986.2689831267071</v>
      </c>
      <c r="R78">
        <f t="shared" si="21"/>
        <v>14268.502257798787</v>
      </c>
    </row>
    <row r="79" spans="1:18" x14ac:dyDescent="0.25">
      <c r="A79">
        <f>Input!G80</f>
        <v>218</v>
      </c>
      <c r="B79">
        <f t="shared" si="11"/>
        <v>76</v>
      </c>
      <c r="C79">
        <f t="shared" si="12"/>
        <v>2.1242694265794841</v>
      </c>
      <c r="D79">
        <f t="shared" si="13"/>
        <v>8.0972952089357406</v>
      </c>
      <c r="E79" s="4">
        <f>Input!I80</f>
        <v>8260.697550428571</v>
      </c>
      <c r="F79">
        <f t="shared" si="14"/>
        <v>5797.8750049999999</v>
      </c>
      <c r="G79">
        <f t="shared" si="15"/>
        <v>578.10436702000379</v>
      </c>
      <c r="H79">
        <f t="shared" si="16"/>
        <v>27246005.513118099</v>
      </c>
      <c r="I79">
        <f t="shared" si="17"/>
        <v>33779006.83034347</v>
      </c>
      <c r="N79">
        <f>Input!J80</f>
        <v>170.0103464285703</v>
      </c>
      <c r="O79">
        <f t="shared" si="18"/>
        <v>106.6611642857124</v>
      </c>
      <c r="P79">
        <f t="shared" si="19"/>
        <v>0.11058244693084768</v>
      </c>
      <c r="Q79">
        <f t="shared" si="20"/>
        <v>11353.026490182885</v>
      </c>
      <c r="R79">
        <f t="shared" si="21"/>
        <v>14276.195674111956</v>
      </c>
    </row>
    <row r="80" spans="1:18" x14ac:dyDescent="0.25">
      <c r="A80">
        <f>Input!G81</f>
        <v>219</v>
      </c>
      <c r="B80">
        <f t="shared" si="11"/>
        <v>77</v>
      </c>
      <c r="C80">
        <f t="shared" si="12"/>
        <v>2.1522203400871089</v>
      </c>
      <c r="D80">
        <f t="shared" si="13"/>
        <v>8.3965291523066234</v>
      </c>
      <c r="E80" s="4">
        <f>Input!I81</f>
        <v>8436.9741842857147</v>
      </c>
      <c r="F80">
        <f t="shared" si="14"/>
        <v>5974.1516388571436</v>
      </c>
      <c r="G80">
        <f t="shared" si="15"/>
        <v>578.14988468193644</v>
      </c>
      <c r="H80">
        <f t="shared" si="16"/>
        <v>29116834.931061909</v>
      </c>
      <c r="I80">
        <f t="shared" si="17"/>
        <v>33778477.737753622</v>
      </c>
      <c r="N80">
        <f>Input!J81</f>
        <v>176.27663385714368</v>
      </c>
      <c r="O80">
        <f t="shared" si="18"/>
        <v>112.92745171428578</v>
      </c>
      <c r="P80">
        <f t="shared" si="19"/>
        <v>8.5013984684731564E-2</v>
      </c>
      <c r="Q80">
        <f t="shared" si="20"/>
        <v>12733.415752758889</v>
      </c>
      <c r="R80">
        <f t="shared" si="21"/>
        <v>14282.306322801671</v>
      </c>
    </row>
    <row r="81" spans="1:18" x14ac:dyDescent="0.25">
      <c r="A81">
        <f>Input!G82</f>
        <v>220</v>
      </c>
      <c r="B81">
        <f t="shared" si="11"/>
        <v>78</v>
      </c>
      <c r="C81">
        <f t="shared" si="12"/>
        <v>2.1801712535947337</v>
      </c>
      <c r="D81">
        <f t="shared" si="13"/>
        <v>8.7027452142635955</v>
      </c>
      <c r="E81" s="4">
        <f>Input!I82</f>
        <v>8616.4958598571429</v>
      </c>
      <c r="F81">
        <f t="shared" si="14"/>
        <v>6153.6733144285718</v>
      </c>
      <c r="G81">
        <f t="shared" si="15"/>
        <v>578.18430395060182</v>
      </c>
      <c r="H81">
        <f t="shared" si="16"/>
        <v>31086077.705960609</v>
      </c>
      <c r="I81">
        <f t="shared" si="17"/>
        <v>33778077.654489465</v>
      </c>
      <c r="N81">
        <f>Input!J82</f>
        <v>179.5216755714282</v>
      </c>
      <c r="O81">
        <f t="shared" si="18"/>
        <v>116.17249342857031</v>
      </c>
      <c r="P81">
        <f t="shared" si="19"/>
        <v>6.4872240189787114E-2</v>
      </c>
      <c r="Q81">
        <f t="shared" si="20"/>
        <v>13480.979698024468</v>
      </c>
      <c r="R81">
        <f t="shared" si="21"/>
        <v>14287.120952006904</v>
      </c>
    </row>
    <row r="82" spans="1:18" x14ac:dyDescent="0.25">
      <c r="A82">
        <f>Input!G83</f>
        <v>221</v>
      </c>
      <c r="B82">
        <f t="shared" si="11"/>
        <v>79</v>
      </c>
      <c r="C82">
        <f t="shared" si="12"/>
        <v>2.2081221671023585</v>
      </c>
      <c r="D82">
        <f t="shared" si="13"/>
        <v>9.0160136603856849</v>
      </c>
      <c r="E82" s="4">
        <f>Input!I83</f>
        <v>8803.7757961428579</v>
      </c>
      <c r="F82">
        <f t="shared" si="14"/>
        <v>6340.9532507142867</v>
      </c>
      <c r="G82">
        <f t="shared" si="15"/>
        <v>578.21014141570799</v>
      </c>
      <c r="H82">
        <f t="shared" si="16"/>
        <v>33209208.143768255</v>
      </c>
      <c r="I82">
        <f t="shared" si="17"/>
        <v>33777777.326092295</v>
      </c>
      <c r="N82">
        <f>Input!J83</f>
        <v>187.27993628571494</v>
      </c>
      <c r="O82">
        <f t="shared" si="18"/>
        <v>123.93075414285704</v>
      </c>
      <c r="P82">
        <f t="shared" si="19"/>
        <v>4.9132224752952591E-2</v>
      </c>
      <c r="Q82">
        <f t="shared" si="20"/>
        <v>15346.656249060086</v>
      </c>
      <c r="R82">
        <f t="shared" si="21"/>
        <v>14290.883968347194</v>
      </c>
    </row>
    <row r="83" spans="1:18" x14ac:dyDescent="0.25">
      <c r="A83">
        <f>Input!G84</f>
        <v>222</v>
      </c>
      <c r="B83">
        <f t="shared" si="11"/>
        <v>80</v>
      </c>
      <c r="C83">
        <f t="shared" si="12"/>
        <v>2.2360730806099833</v>
      </c>
      <c r="D83">
        <f t="shared" si="13"/>
        <v>9.3364045547569994</v>
      </c>
      <c r="E83" s="4">
        <f>Input!I84</f>
        <v>8994.0172992857151</v>
      </c>
      <c r="F83">
        <f t="shared" si="14"/>
        <v>6531.194753857144</v>
      </c>
      <c r="G83">
        <f t="shared" si="15"/>
        <v>578.229394378449</v>
      </c>
      <c r="H83">
        <f t="shared" si="16"/>
        <v>35437796.571153305</v>
      </c>
      <c r="I83">
        <f t="shared" si="17"/>
        <v>33777553.535213925</v>
      </c>
      <c r="N83">
        <f>Input!J84</f>
        <v>190.24150314285725</v>
      </c>
      <c r="O83">
        <f t="shared" si="18"/>
        <v>126.89232099999936</v>
      </c>
      <c r="P83">
        <f t="shared" si="19"/>
        <v>3.6930699455514852E-2</v>
      </c>
      <c r="Q83">
        <f t="shared" si="20"/>
        <v>16092.290048303314</v>
      </c>
      <c r="R83">
        <f t="shared" si="21"/>
        <v>14293.801367347805</v>
      </c>
    </row>
    <row r="84" spans="1:18" x14ac:dyDescent="0.25">
      <c r="A84">
        <f>Input!G85</f>
        <v>223</v>
      </c>
      <c r="E84" s="4">
        <f>Input!I85</f>
        <v>9186.4296234285721</v>
      </c>
      <c r="N84">
        <f>Input!J85</f>
        <v>192.41232414285696</v>
      </c>
    </row>
    <row r="85" spans="1:18" x14ac:dyDescent="0.25">
      <c r="A85">
        <f>Input!G86</f>
        <v>224</v>
      </c>
      <c r="E85" s="4">
        <f>Input!I86</f>
        <v>9385.0485559999997</v>
      </c>
      <c r="N85">
        <f>Input!J86</f>
        <v>198.61893257142765</v>
      </c>
    </row>
    <row r="86" spans="1:18" x14ac:dyDescent="0.25">
      <c r="A86">
        <f>Input!G87</f>
        <v>225</v>
      </c>
      <c r="E86" s="4">
        <f>Input!I87</f>
        <v>9590.2993095714282</v>
      </c>
      <c r="N86">
        <f>Input!J87</f>
        <v>205.2507535714285</v>
      </c>
    </row>
    <row r="87" spans="1:18" x14ac:dyDescent="0.25">
      <c r="A87">
        <f>Input!G88</f>
        <v>226</v>
      </c>
      <c r="E87" s="4">
        <f>Input!I88</f>
        <v>9803.0248488571415</v>
      </c>
      <c r="N87">
        <f>Input!J88</f>
        <v>212.72553928571324</v>
      </c>
    </row>
    <row r="88" spans="1:18" x14ac:dyDescent="0.25">
      <c r="A88">
        <f>Input!G89</f>
        <v>227</v>
      </c>
      <c r="E88" s="4">
        <f>Input!I89</f>
        <v>10021.785419714286</v>
      </c>
      <c r="N88">
        <f>Input!J89</f>
        <v>218.76057085714456</v>
      </c>
    </row>
    <row r="89" spans="1:18" x14ac:dyDescent="0.25">
      <c r="A89">
        <f>Input!G90</f>
        <v>228</v>
      </c>
      <c r="E89" s="4">
        <f>Input!I90</f>
        <v>10240.061099285715</v>
      </c>
      <c r="N89">
        <f>Input!J90</f>
        <v>218.27567957142855</v>
      </c>
    </row>
    <row r="90" spans="1:18" x14ac:dyDescent="0.25">
      <c r="A90">
        <f>Input!G91</f>
        <v>229</v>
      </c>
      <c r="E90" s="4">
        <f>Input!I91</f>
        <v>10461.156608142859</v>
      </c>
      <c r="N90">
        <f>Input!J91</f>
        <v>221.09550885714452</v>
      </c>
    </row>
    <row r="91" spans="1:18" x14ac:dyDescent="0.25">
      <c r="A91">
        <f>Input!G92</f>
        <v>230</v>
      </c>
      <c r="E91" s="4">
        <f>Input!I92</f>
        <v>10692.128979714285</v>
      </c>
      <c r="N91">
        <f>Input!J92</f>
        <v>230.97237157142627</v>
      </c>
    </row>
    <row r="92" spans="1:18" x14ac:dyDescent="0.25">
      <c r="A92">
        <f>Input!G93</f>
        <v>231</v>
      </c>
      <c r="E92" s="4">
        <f>Input!I93</f>
        <v>10926.793985</v>
      </c>
      <c r="N92">
        <f>Input!J93</f>
        <v>234.66500528571487</v>
      </c>
    </row>
    <row r="93" spans="1:18" x14ac:dyDescent="0.25">
      <c r="A93">
        <f>Input!G94</f>
        <v>232</v>
      </c>
      <c r="E93" s="4">
        <f>Input!I94</f>
        <v>11173.238118571429</v>
      </c>
      <c r="N93">
        <f>Input!J94</f>
        <v>246.44413357142912</v>
      </c>
    </row>
    <row r="94" spans="1:18" x14ac:dyDescent="0.25">
      <c r="A94">
        <f>Input!G95</f>
        <v>233</v>
      </c>
      <c r="E94" s="4">
        <f>Input!I95</f>
        <v>11431.006328857144</v>
      </c>
      <c r="N94">
        <f>Input!J95</f>
        <v>257.7682102857143</v>
      </c>
    </row>
    <row r="95" spans="1:18" x14ac:dyDescent="0.25">
      <c r="A95">
        <f>Input!G96</f>
        <v>234</v>
      </c>
      <c r="E95" s="4">
        <f>Input!I96</f>
        <v>11696.174726285715</v>
      </c>
      <c r="N95">
        <f>Input!J96</f>
        <v>265.16839742857155</v>
      </c>
    </row>
    <row r="96" spans="1:18" x14ac:dyDescent="0.25">
      <c r="A96">
        <f>Input!G97</f>
        <v>235</v>
      </c>
      <c r="E96" s="4">
        <f>Input!I97</f>
        <v>11972.301666714286</v>
      </c>
      <c r="N96">
        <f>Input!J97</f>
        <v>276.12694042857038</v>
      </c>
    </row>
    <row r="97" spans="1:14" x14ac:dyDescent="0.25">
      <c r="A97">
        <f>Input!G98</f>
        <v>236</v>
      </c>
      <c r="E97" s="4">
        <f>Input!I98</f>
        <v>12257.358066857143</v>
      </c>
      <c r="N97">
        <f>Input!J98</f>
        <v>285.05640014285746</v>
      </c>
    </row>
    <row r="98" spans="1:14" x14ac:dyDescent="0.25">
      <c r="A98">
        <f>Input!G99</f>
        <v>237</v>
      </c>
      <c r="E98" s="4">
        <f>Input!I99</f>
        <v>12564.861203857145</v>
      </c>
      <c r="N98">
        <f>Input!J99</f>
        <v>307.50313700000152</v>
      </c>
    </row>
    <row r="99" spans="1:14" x14ac:dyDescent="0.25">
      <c r="A99">
        <f>Input!G100</f>
        <v>238</v>
      </c>
      <c r="E99" s="4">
        <f>Input!I100</f>
        <v>12897.041577571426</v>
      </c>
      <c r="N99">
        <f>Input!J100</f>
        <v>332.18037371428181</v>
      </c>
    </row>
    <row r="100" spans="1:14" x14ac:dyDescent="0.25">
      <c r="A100">
        <f>Input!G101</f>
        <v>239</v>
      </c>
      <c r="E100" s="4">
        <f>Input!I101</f>
        <v>13253.339698142858</v>
      </c>
      <c r="N100">
        <f>Input!J101</f>
        <v>356.29812057143135</v>
      </c>
    </row>
    <row r="101" spans="1:14" x14ac:dyDescent="0.25">
      <c r="A101">
        <f>Input!G102</f>
        <v>240</v>
      </c>
      <c r="E101" s="4">
        <f>Input!I102</f>
        <v>13637.343761</v>
      </c>
      <c r="N101">
        <f>Input!J102</f>
        <v>384.00406285714234</v>
      </c>
    </row>
    <row r="102" spans="1:14" x14ac:dyDescent="0.25">
      <c r="A102">
        <f>Input!G103</f>
        <v>241</v>
      </c>
      <c r="E102" s="4">
        <f>Input!I103</f>
        <v>14052.559903285714</v>
      </c>
      <c r="N102">
        <f>Input!J103</f>
        <v>415.21614228571343</v>
      </c>
    </row>
    <row r="103" spans="1:14" x14ac:dyDescent="0.25">
      <c r="A103">
        <f>Input!G104</f>
        <v>242</v>
      </c>
      <c r="E103" s="4">
        <f>Input!I104</f>
        <v>14478.428734428571</v>
      </c>
      <c r="N103">
        <f>Input!J104</f>
        <v>425.86883114285774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C1" workbookViewId="0">
      <selection activeCell="D1" sqref="D1:L1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8" t="s">
        <v>18</v>
      </c>
      <c r="E1" s="38"/>
      <c r="F1" s="38"/>
      <c r="G1" s="38"/>
      <c r="H1" s="38"/>
      <c r="I1" s="38"/>
      <c r="J1" s="38"/>
      <c r="K1" s="38"/>
      <c r="L1" s="38"/>
      <c r="N1" s="39" t="s">
        <v>19</v>
      </c>
      <c r="O1" s="39"/>
      <c r="P1" s="39"/>
      <c r="Q1" s="39"/>
      <c r="R1" s="39"/>
      <c r="S1" s="39"/>
      <c r="T1" s="39"/>
      <c r="U1" s="39"/>
    </row>
    <row r="2" spans="1:27" ht="14.45" x14ac:dyDescent="0.3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142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2462.8225454285716</v>
      </c>
      <c r="F3">
        <f>E3-$E$3</f>
        <v>0</v>
      </c>
      <c r="G3">
        <f>P3</f>
        <v>0</v>
      </c>
      <c r="H3">
        <f>(F3-G3)^2</f>
        <v>0</v>
      </c>
      <c r="I3">
        <f>(G3-$J$4)^2</f>
        <v>7389924.6599893318</v>
      </c>
      <c r="J3" s="2" t="s">
        <v>11</v>
      </c>
      <c r="K3" s="23">
        <f>SUM(H3:H161)</f>
        <v>837235528.7854799</v>
      </c>
      <c r="L3">
        <f>1-(K3/K5)</f>
        <v>-0.43810107617269134</v>
      </c>
      <c r="N3" s="4">
        <f>Input!J4</f>
        <v>63.349182142857899</v>
      </c>
      <c r="O3">
        <f>N3-$N$3</f>
        <v>0</v>
      </c>
      <c r="P3" s="4">
        <v>0</v>
      </c>
      <c r="Q3">
        <f>(O3-P3)^2</f>
        <v>0</v>
      </c>
      <c r="R3">
        <f>(O3-$S$4)^2</f>
        <v>377.08113764412019</v>
      </c>
      <c r="S3" s="2" t="s">
        <v>11</v>
      </c>
      <c r="T3" s="23">
        <f>SUM(Q4:Q167)</f>
        <v>142887.44642229815</v>
      </c>
      <c r="U3">
        <f>1-(T3/T5)</f>
        <v>-0.29875242883890163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143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2525.7315955714289</v>
      </c>
      <c r="F4">
        <f t="shared" ref="F4:F67" si="3">E4-$E$3</f>
        <v>62.909050142857268</v>
      </c>
      <c r="G4">
        <f>P4</f>
        <v>2.1370326615924773</v>
      </c>
      <c r="H4">
        <f>(F4-G4)^2</f>
        <v>3693.2381087431531</v>
      </c>
      <c r="I4">
        <f t="shared" ref="I4:I67" si="4">(G4-$J$4)^2</f>
        <v>7378310.4299793551</v>
      </c>
      <c r="J4">
        <f>AVERAGE(F3:F161)</f>
        <v>2718.4415866428567</v>
      </c>
      <c r="K4" t="s">
        <v>5</v>
      </c>
      <c r="L4" t="s">
        <v>6</v>
      </c>
      <c r="N4" s="4">
        <f>Input!J5</f>
        <v>62.909050142857268</v>
      </c>
      <c r="O4">
        <f>N4-$N$3</f>
        <v>-0.4401320000006308</v>
      </c>
      <c r="P4">
        <f>$Y$3*((1/$AA$3)*(1/SQRT(2*PI()))*EXP(-1*D4*D4/2))</f>
        <v>2.1370326615924773</v>
      </c>
      <c r="Q4">
        <f>(O4-P4)^2</f>
        <v>6.6417776929643191</v>
      </c>
      <c r="R4">
        <f t="shared" ref="R4:R67" si="5">(O4-$S$4)^2</f>
        <v>394.36832819784655</v>
      </c>
      <c r="S4">
        <f>AVERAGE(O3:O167)</f>
        <v>19.41857712717696</v>
      </c>
      <c r="T4" t="s">
        <v>5</v>
      </c>
      <c r="U4" t="s">
        <v>6</v>
      </c>
    </row>
    <row r="5" spans="1:27" ht="14.45" x14ac:dyDescent="0.3">
      <c r="A5">
        <f>Input!G6</f>
        <v>144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2588.3049517142854</v>
      </c>
      <c r="F5">
        <f t="shared" si="3"/>
        <v>125.48240628571375</v>
      </c>
      <c r="G5">
        <f>G4+P5</f>
        <v>7.4644130315874202</v>
      </c>
      <c r="H5">
        <f t="shared" ref="H5:H68" si="6">(F5-G5)^2</f>
        <v>13928.246731731007</v>
      </c>
      <c r="I5">
        <f t="shared" si="4"/>
        <v>7349397.235841346</v>
      </c>
      <c r="K5">
        <f>SUM(I3:I161)</f>
        <v>582181282.42673135</v>
      </c>
      <c r="L5">
        <f>1-((1-L3)*(W3-1)/(W3-1-1))</f>
        <v>-0.45630488726348473</v>
      </c>
      <c r="N5" s="4">
        <f>Input!J6</f>
        <v>62.573356142856483</v>
      </c>
      <c r="O5">
        <f t="shared" ref="O5:O68" si="7">N5-$N$3</f>
        <v>-0.77582600000141611</v>
      </c>
      <c r="P5">
        <f t="shared" ref="P5:P68" si="8">$Y$3*((1/$AA$3)*(1/SQRT(2*PI()))*EXP(-1*D5*D5/2))</f>
        <v>5.3273803699949429</v>
      </c>
      <c r="Q5">
        <f t="shared" ref="Q5:Q68" si="9">(O5-P5)^2</f>
        <v>37.24912799476413</v>
      </c>
      <c r="R5">
        <f t="shared" si="5"/>
        <v>407.81391766299174</v>
      </c>
      <c r="T5">
        <f>SUM(R4:R167)</f>
        <v>110019.00227439115</v>
      </c>
      <c r="U5">
        <f>1-((1-U3)*(Y3-1)/(Y3-1-1))</f>
        <v>-0.29941555784551643</v>
      </c>
    </row>
    <row r="6" spans="1:27" x14ac:dyDescent="0.25">
      <c r="A6">
        <f>Input!G7</f>
        <v>145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2648.7820855714285</v>
      </c>
      <c r="F6">
        <f t="shared" si="3"/>
        <v>185.95954014285689</v>
      </c>
      <c r="G6">
        <f t="shared" ref="G6:G69" si="10">G5+P6</f>
        <v>38.418442554684681</v>
      </c>
      <c r="H6">
        <f t="shared" si="6"/>
        <v>21768.375477522557</v>
      </c>
      <c r="I6">
        <f t="shared" si="4"/>
        <v>7182524.0528482515</v>
      </c>
      <c r="N6" s="4">
        <f>Input!J7</f>
        <v>60.477133857143144</v>
      </c>
      <c r="O6">
        <f t="shared" si="7"/>
        <v>-2.8720482857147545</v>
      </c>
      <c r="P6">
        <f t="shared" si="8"/>
        <v>30.954029523097262</v>
      </c>
      <c r="Q6">
        <f t="shared" si="9"/>
        <v>1144.2035399278047</v>
      </c>
      <c r="R6">
        <f t="shared" si="5"/>
        <v>496.87198129785389</v>
      </c>
    </row>
    <row r="7" spans="1:27" x14ac:dyDescent="0.25">
      <c r="A7">
        <f>Input!G8</f>
        <v>146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2709.8634684285717</v>
      </c>
      <c r="F7">
        <f t="shared" si="3"/>
        <v>247.04092300000002</v>
      </c>
      <c r="G7">
        <f t="shared" si="10"/>
        <v>56.070544748267977</v>
      </c>
      <c r="H7">
        <f t="shared" si="6"/>
        <v>36469.685369609608</v>
      </c>
      <c r="I7">
        <f t="shared" si="4"/>
        <v>7088219.5647188788</v>
      </c>
      <c r="N7" s="4">
        <f>Input!J8</f>
        <v>61.081382857143126</v>
      </c>
      <c r="O7">
        <f t="shared" si="7"/>
        <v>-2.2677992857147729</v>
      </c>
      <c r="P7">
        <f t="shared" si="8"/>
        <v>17.652102193583296</v>
      </c>
      <c r="Q7">
        <f t="shared" si="9"/>
        <v>396.80247494494142</v>
      </c>
      <c r="R7">
        <f t="shared" si="5"/>
        <v>470.29892192162691</v>
      </c>
      <c r="T7" s="17"/>
      <c r="U7" s="18"/>
    </row>
    <row r="8" spans="1:27" x14ac:dyDescent="0.25">
      <c r="A8">
        <f>Input!G9</f>
        <v>147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2771.8922544285711</v>
      </c>
      <c r="F8">
        <f t="shared" si="3"/>
        <v>309.06970899999942</v>
      </c>
      <c r="G8">
        <f t="shared" si="10"/>
        <v>56.070544748267977</v>
      </c>
      <c r="H8">
        <f t="shared" si="6"/>
        <v>64008.577112074578</v>
      </c>
      <c r="I8">
        <f t="shared" si="4"/>
        <v>7088219.5647188788</v>
      </c>
      <c r="N8" s="4">
        <f>Input!J9</f>
        <v>62.0287859999994</v>
      </c>
      <c r="O8">
        <f t="shared" si="7"/>
        <v>-1.3203961428584989</v>
      </c>
      <c r="P8">
        <f t="shared" si="8"/>
        <v>2.7037687730027737E-17</v>
      </c>
      <c r="Q8">
        <f t="shared" si="9"/>
        <v>1.7434459740756014</v>
      </c>
      <c r="R8">
        <f t="shared" si="5"/>
        <v>430.10501229524522</v>
      </c>
      <c r="T8" s="19" t="s">
        <v>28</v>
      </c>
      <c r="U8" s="24">
        <f>SQRT((U5-L5)^2)</f>
        <v>0.15688932941796829</v>
      </c>
    </row>
    <row r="9" spans="1:27" x14ac:dyDescent="0.25">
      <c r="A9">
        <f>Input!G10</f>
        <v>148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2833.8389817142856</v>
      </c>
      <c r="F9">
        <f t="shared" si="3"/>
        <v>371.01643628571401</v>
      </c>
      <c r="G9">
        <f t="shared" si="10"/>
        <v>56.070544748267977</v>
      </c>
      <c r="H9">
        <f t="shared" si="6"/>
        <v>99190.91459631671</v>
      </c>
      <c r="I9">
        <f t="shared" si="4"/>
        <v>7088219.5647188788</v>
      </c>
      <c r="N9" s="4">
        <f>Input!J10</f>
        <v>61.946727285714587</v>
      </c>
      <c r="O9">
        <f t="shared" si="7"/>
        <v>-1.4024548571433115</v>
      </c>
      <c r="P9">
        <f t="shared" si="8"/>
        <v>1.8654066528481725E-192</v>
      </c>
      <c r="Q9">
        <f t="shared" si="9"/>
        <v>1.9668796263248662</v>
      </c>
      <c r="R9">
        <f t="shared" si="5"/>
        <v>433.51537289208773</v>
      </c>
      <c r="T9" s="21"/>
      <c r="U9" s="22"/>
    </row>
    <row r="10" spans="1:27" x14ac:dyDescent="0.25">
      <c r="A10">
        <f>Input!G11</f>
        <v>149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2896.4048779999998</v>
      </c>
      <c r="F10">
        <f t="shared" si="3"/>
        <v>433.5823325714282</v>
      </c>
      <c r="G10">
        <f t="shared" si="10"/>
        <v>56.070544748267977</v>
      </c>
      <c r="H10">
        <f t="shared" si="6"/>
        <v>142515.14994543872</v>
      </c>
      <c r="I10">
        <f t="shared" si="4"/>
        <v>7088219.5647188788</v>
      </c>
      <c r="N10" s="4">
        <f>Input!J11</f>
        <v>62.565896285714189</v>
      </c>
      <c r="O10">
        <f t="shared" si="7"/>
        <v>-0.78328585714371002</v>
      </c>
      <c r="P10">
        <f t="shared" si="8"/>
        <v>0</v>
      </c>
      <c r="Q10">
        <f t="shared" si="9"/>
        <v>0.61353673400135644</v>
      </c>
      <c r="R10">
        <f t="shared" si="5"/>
        <v>408.11526803726565</v>
      </c>
    </row>
    <row r="11" spans="1:27" x14ac:dyDescent="0.25">
      <c r="A11">
        <f>Input!G12</f>
        <v>150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2959.9032575714286</v>
      </c>
      <c r="F11">
        <f t="shared" si="3"/>
        <v>497.08071214285701</v>
      </c>
      <c r="G11">
        <f t="shared" si="10"/>
        <v>56.070544748267977</v>
      </c>
      <c r="H11">
        <f t="shared" si="6"/>
        <v>194489.96774540344</v>
      </c>
      <c r="I11">
        <f t="shared" si="4"/>
        <v>7088219.5647188788</v>
      </c>
      <c r="N11" s="4">
        <f>Input!J12</f>
        <v>63.498379571428814</v>
      </c>
      <c r="O11">
        <f t="shared" si="7"/>
        <v>0.14919742857091478</v>
      </c>
      <c r="P11">
        <f t="shared" si="8"/>
        <v>0</v>
      </c>
      <c r="Q11">
        <f t="shared" si="9"/>
        <v>2.2259872692173218E-2</v>
      </c>
      <c r="R11">
        <f t="shared" si="5"/>
        <v>371.30899396905079</v>
      </c>
    </row>
    <row r="12" spans="1:27" x14ac:dyDescent="0.25">
      <c r="A12">
        <f>Input!G13</f>
        <v>151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3023.9238277142858</v>
      </c>
      <c r="F12">
        <f t="shared" si="3"/>
        <v>561.10128228571421</v>
      </c>
      <c r="G12">
        <f t="shared" si="10"/>
        <v>56.070544748267977</v>
      </c>
      <c r="H12">
        <f t="shared" si="6"/>
        <v>255056.04585761687</v>
      </c>
      <c r="I12">
        <f t="shared" si="4"/>
        <v>7088219.5647188788</v>
      </c>
      <c r="N12" s="4">
        <f>Input!J13</f>
        <v>64.020570142857196</v>
      </c>
      <c r="O12">
        <f t="shared" si="7"/>
        <v>0.67138799999929688</v>
      </c>
      <c r="P12">
        <f t="shared" si="8"/>
        <v>0</v>
      </c>
      <c r="Q12">
        <f t="shared" si="9"/>
        <v>0.45076184654305584</v>
      </c>
      <c r="R12">
        <f t="shared" si="5"/>
        <v>351.45710017016836</v>
      </c>
    </row>
    <row r="13" spans="1:27" x14ac:dyDescent="0.25">
      <c r="A13">
        <f>Input!G14</f>
        <v>152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3087.6161637142859</v>
      </c>
      <c r="F13">
        <f t="shared" si="3"/>
        <v>624.79361828571427</v>
      </c>
      <c r="G13">
        <f t="shared" si="10"/>
        <v>56.070544748267977</v>
      </c>
      <c r="H13">
        <f t="shared" si="6"/>
        <v>323445.93437387957</v>
      </c>
      <c r="I13">
        <f t="shared" si="4"/>
        <v>7088219.5647188788</v>
      </c>
      <c r="N13" s="4">
        <f>Input!J14</f>
        <v>63.692336000000068</v>
      </c>
      <c r="O13">
        <f t="shared" si="7"/>
        <v>0.34315385714216973</v>
      </c>
      <c r="P13">
        <f t="shared" si="8"/>
        <v>0</v>
      </c>
      <c r="Q13">
        <f t="shared" si="9"/>
        <v>0.11775456967154863</v>
      </c>
      <c r="R13">
        <f t="shared" si="5"/>
        <v>363.87177293098478</v>
      </c>
    </row>
    <row r="14" spans="1:27" x14ac:dyDescent="0.25">
      <c r="A14">
        <f>Input!G15</f>
        <v>153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3151.1816821428574</v>
      </c>
      <c r="F14">
        <f t="shared" si="3"/>
        <v>688.3591367142858</v>
      </c>
      <c r="G14">
        <f t="shared" si="10"/>
        <v>56.070544748267977</v>
      </c>
      <c r="H14">
        <f t="shared" si="6"/>
        <v>399788.86353036942</v>
      </c>
      <c r="I14">
        <f t="shared" si="4"/>
        <v>7088219.5647188788</v>
      </c>
      <c r="N14" s="4">
        <f>Input!J15</f>
        <v>63.565518428571522</v>
      </c>
      <c r="O14">
        <f t="shared" si="7"/>
        <v>0.21633628571362351</v>
      </c>
      <c r="P14">
        <f t="shared" si="8"/>
        <v>0</v>
      </c>
      <c r="Q14">
        <f t="shared" si="9"/>
        <v>4.6801388516366546E-2</v>
      </c>
      <c r="R14">
        <f t="shared" si="5"/>
        <v>368.72605333356256</v>
      </c>
    </row>
    <row r="15" spans="1:27" x14ac:dyDescent="0.25">
      <c r="A15">
        <f>Input!G16</f>
        <v>154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3215.5379461428574</v>
      </c>
      <c r="F15">
        <f t="shared" si="3"/>
        <v>752.71540071428581</v>
      </c>
      <c r="G15">
        <f t="shared" si="10"/>
        <v>56.070544748267977</v>
      </c>
      <c r="H15">
        <f t="shared" si="6"/>
        <v>485314.05534391379</v>
      </c>
      <c r="I15">
        <f t="shared" si="4"/>
        <v>7088219.5647188788</v>
      </c>
      <c r="N15" s="4">
        <f>Input!J16</f>
        <v>64.35626400000001</v>
      </c>
      <c r="O15">
        <f t="shared" si="7"/>
        <v>1.0070818571421114</v>
      </c>
      <c r="P15">
        <f t="shared" si="8"/>
        <v>0</v>
      </c>
      <c r="Q15">
        <f t="shared" si="9"/>
        <v>1.014213866984804</v>
      </c>
      <c r="R15">
        <f t="shared" si="5"/>
        <v>338.9831580785156</v>
      </c>
    </row>
    <row r="16" spans="1:27" x14ac:dyDescent="0.25">
      <c r="A16">
        <f>Input!G17</f>
        <v>155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3280.7073357142863</v>
      </c>
      <c r="F16">
        <f t="shared" si="3"/>
        <v>817.88479028571464</v>
      </c>
      <c r="G16">
        <f t="shared" si="10"/>
        <v>56.070544748267977</v>
      </c>
      <c r="H16">
        <f t="shared" si="6"/>
        <v>580360.9447037892</v>
      </c>
      <c r="I16">
        <f t="shared" si="4"/>
        <v>7088219.5647188788</v>
      </c>
      <c r="N16" s="4">
        <f>Input!J17</f>
        <v>65.169389571428837</v>
      </c>
      <c r="O16">
        <f t="shared" si="7"/>
        <v>1.8202074285709386</v>
      </c>
      <c r="P16">
        <f t="shared" si="8"/>
        <v>0</v>
      </c>
      <c r="Q16">
        <f t="shared" si="9"/>
        <v>3.3131550830248289</v>
      </c>
      <c r="R16">
        <f t="shared" si="5"/>
        <v>309.70261604881455</v>
      </c>
    </row>
    <row r="17" spans="1:18" x14ac:dyDescent="0.25">
      <c r="A17">
        <f>Input!G18</f>
        <v>156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3346.1527402857141</v>
      </c>
      <c r="F17">
        <f t="shared" si="3"/>
        <v>883.33019485714249</v>
      </c>
      <c r="G17">
        <f t="shared" si="10"/>
        <v>56.070544748267977</v>
      </c>
      <c r="H17">
        <f t="shared" si="6"/>
        <v>684358.52869825752</v>
      </c>
      <c r="I17">
        <f t="shared" si="4"/>
        <v>7088219.5647188788</v>
      </c>
      <c r="N17" s="4">
        <f>Input!J18</f>
        <v>65.445404571427844</v>
      </c>
      <c r="O17">
        <f t="shared" si="7"/>
        <v>2.0962224285699449</v>
      </c>
      <c r="P17">
        <f t="shared" si="8"/>
        <v>0</v>
      </c>
      <c r="Q17">
        <f t="shared" si="9"/>
        <v>4.3941484700396778</v>
      </c>
      <c r="R17">
        <f t="shared" si="5"/>
        <v>300.06397230435255</v>
      </c>
    </row>
    <row r="18" spans="1:18" x14ac:dyDescent="0.25">
      <c r="A18">
        <f>Input!G19</f>
        <v>157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3411.434027714286</v>
      </c>
      <c r="F18">
        <f t="shared" si="3"/>
        <v>948.61148228571437</v>
      </c>
      <c r="G18">
        <f t="shared" si="10"/>
        <v>56.070544748267977</v>
      </c>
      <c r="H18">
        <f t="shared" si="6"/>
        <v>796629.32518022391</v>
      </c>
      <c r="I18">
        <f t="shared" si="4"/>
        <v>7088219.5647188788</v>
      </c>
      <c r="N18" s="4">
        <f>Input!J19</f>
        <v>65.281287428571886</v>
      </c>
      <c r="O18">
        <f t="shared" si="7"/>
        <v>1.9321052857139875</v>
      </c>
      <c r="P18">
        <f t="shared" si="8"/>
        <v>0</v>
      </c>
      <c r="Q18">
        <f t="shared" si="9"/>
        <v>3.7330308350839294</v>
      </c>
      <c r="R18">
        <f t="shared" si="5"/>
        <v>305.77669746227741</v>
      </c>
    </row>
    <row r="19" spans="1:18" x14ac:dyDescent="0.25">
      <c r="A19">
        <f>Input!G20</f>
        <v>158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3476.2826429999996</v>
      </c>
      <c r="F19">
        <f t="shared" si="3"/>
        <v>1013.4600975714279</v>
      </c>
      <c r="G19">
        <f t="shared" si="10"/>
        <v>56.070544748267977</v>
      </c>
      <c r="H19">
        <f t="shared" si="6"/>
        <v>916594.75585493026</v>
      </c>
      <c r="I19">
        <f t="shared" si="4"/>
        <v>7088219.5647188788</v>
      </c>
      <c r="N19" s="4">
        <f>Input!J20</f>
        <v>64.848615285713549</v>
      </c>
      <c r="O19">
        <f t="shared" si="7"/>
        <v>1.4994331428556507</v>
      </c>
      <c r="P19">
        <f t="shared" si="8"/>
        <v>0</v>
      </c>
      <c r="Q19">
        <f t="shared" si="9"/>
        <v>2.2482997498939739</v>
      </c>
      <c r="R19">
        <f t="shared" si="5"/>
        <v>321.09572113083857</v>
      </c>
    </row>
    <row r="20" spans="1:18" x14ac:dyDescent="0.25">
      <c r="A20">
        <f>Input!G21</f>
        <v>159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3540.7881044285714</v>
      </c>
      <c r="F20">
        <f t="shared" si="3"/>
        <v>1077.9655589999998</v>
      </c>
      <c r="G20">
        <f t="shared" si="10"/>
        <v>56.070544748267977</v>
      </c>
      <c r="H20">
        <f t="shared" si="6"/>
        <v>1044269.4201525472</v>
      </c>
      <c r="I20">
        <f t="shared" si="4"/>
        <v>7088219.5647188788</v>
      </c>
      <c r="N20" s="4">
        <f>Input!J21</f>
        <v>64.505461428571834</v>
      </c>
      <c r="O20">
        <f t="shared" si="7"/>
        <v>1.1562792857139357</v>
      </c>
      <c r="P20">
        <f t="shared" si="8"/>
        <v>0</v>
      </c>
      <c r="Q20">
        <f t="shared" si="9"/>
        <v>1.3369817865711293</v>
      </c>
      <c r="R20">
        <f t="shared" si="5"/>
        <v>333.51152245030505</v>
      </c>
    </row>
    <row r="21" spans="1:18" x14ac:dyDescent="0.25">
      <c r="A21">
        <f>Input!G22</f>
        <v>160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3603.7941327142858</v>
      </c>
      <c r="F21">
        <f t="shared" si="3"/>
        <v>1140.9715872857141</v>
      </c>
      <c r="G21">
        <f t="shared" si="10"/>
        <v>56.070544748267977</v>
      </c>
      <c r="H21">
        <f t="shared" si="6"/>
        <v>1177010.2720988374</v>
      </c>
      <c r="I21">
        <f t="shared" si="4"/>
        <v>7088219.5647188788</v>
      </c>
      <c r="N21" s="4">
        <f>Input!J22</f>
        <v>63.006028285714365</v>
      </c>
      <c r="O21">
        <f t="shared" si="7"/>
        <v>-0.34315385714353397</v>
      </c>
      <c r="P21">
        <f t="shared" si="8"/>
        <v>0</v>
      </c>
      <c r="Q21">
        <f t="shared" si="9"/>
        <v>0.11775456967248492</v>
      </c>
      <c r="R21">
        <f t="shared" si="5"/>
        <v>390.52601149665264</v>
      </c>
    </row>
    <row r="22" spans="1:18" x14ac:dyDescent="0.25">
      <c r="A22">
        <f>Input!G23</f>
        <v>161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3666.7554019999998</v>
      </c>
      <c r="F22">
        <f t="shared" si="3"/>
        <v>1203.9328565714281</v>
      </c>
      <c r="G22">
        <f t="shared" si="10"/>
        <v>56.070544748267977</v>
      </c>
      <c r="H22">
        <f t="shared" si="6"/>
        <v>1317587.8869040096</v>
      </c>
      <c r="I22">
        <f t="shared" si="4"/>
        <v>7088219.5647188788</v>
      </c>
      <c r="N22" s="4">
        <f>Input!J23</f>
        <v>62.961269285714025</v>
      </c>
      <c r="O22">
        <f t="shared" si="7"/>
        <v>-0.38791285714387413</v>
      </c>
      <c r="P22">
        <f t="shared" si="8"/>
        <v>0</v>
      </c>
      <c r="Q22">
        <f t="shared" si="9"/>
        <v>0.1504763847375237</v>
      </c>
      <c r="R22">
        <f t="shared" si="5"/>
        <v>392.29704549900151</v>
      </c>
    </row>
    <row r="23" spans="1:18" x14ac:dyDescent="0.25">
      <c r="A23">
        <f>Input!G24</f>
        <v>162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3728.9110055714291</v>
      </c>
      <c r="F23">
        <f t="shared" si="3"/>
        <v>1266.0884601428575</v>
      </c>
      <c r="G23">
        <f t="shared" si="10"/>
        <v>56.070544748267977</v>
      </c>
      <c r="H23">
        <f t="shared" si="6"/>
        <v>1464143.3555758677</v>
      </c>
      <c r="I23">
        <f t="shared" si="4"/>
        <v>7088219.5647188788</v>
      </c>
      <c r="N23" s="4">
        <f>Input!J24</f>
        <v>62.15560357142931</v>
      </c>
      <c r="O23">
        <f t="shared" si="7"/>
        <v>-1.1935785714285885</v>
      </c>
      <c r="P23">
        <f t="shared" si="8"/>
        <v>0</v>
      </c>
      <c r="Q23">
        <f t="shared" si="9"/>
        <v>1.4246298061735101</v>
      </c>
      <c r="R23">
        <f t="shared" si="5"/>
        <v>424.86096254355715</v>
      </c>
    </row>
    <row r="24" spans="1:18" x14ac:dyDescent="0.25">
      <c r="A24">
        <f>Input!G25</f>
        <v>163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3790.895032285714</v>
      </c>
      <c r="F24">
        <f t="shared" si="3"/>
        <v>1328.0724868571424</v>
      </c>
      <c r="G24">
        <f t="shared" si="10"/>
        <v>56.070544748267977</v>
      </c>
      <c r="H24">
        <f t="shared" si="6"/>
        <v>1617988.9407287482</v>
      </c>
      <c r="I24">
        <f t="shared" si="4"/>
        <v>7088219.5647188788</v>
      </c>
      <c r="N24" s="4">
        <f>Input!J25</f>
        <v>61.984026714284937</v>
      </c>
      <c r="O24">
        <f t="shared" si="7"/>
        <v>-1.3651554285729617</v>
      </c>
      <c r="P24">
        <f t="shared" si="8"/>
        <v>0</v>
      </c>
      <c r="Q24">
        <f t="shared" si="9"/>
        <v>1.8636493441622266</v>
      </c>
      <c r="R24">
        <f t="shared" si="5"/>
        <v>431.96353894893917</v>
      </c>
    </row>
    <row r="25" spans="1:18" x14ac:dyDescent="0.25">
      <c r="A25">
        <f>Input!G26</f>
        <v>164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3851.8421375714283</v>
      </c>
      <c r="F25">
        <f t="shared" si="3"/>
        <v>1389.0195921428567</v>
      </c>
      <c r="G25">
        <f t="shared" si="10"/>
        <v>56.070544748267977</v>
      </c>
      <c r="H25">
        <f t="shared" si="6"/>
        <v>1776753.1629501414</v>
      </c>
      <c r="I25">
        <f t="shared" si="4"/>
        <v>7088219.5647188788</v>
      </c>
      <c r="N25" s="4">
        <f>Input!J26</f>
        <v>60.947105285714315</v>
      </c>
      <c r="O25">
        <f t="shared" si="7"/>
        <v>-2.4020768571435838</v>
      </c>
      <c r="P25">
        <f t="shared" si="8"/>
        <v>0</v>
      </c>
      <c r="Q25">
        <f t="shared" si="9"/>
        <v>5.7699732276247966</v>
      </c>
      <c r="R25">
        <f t="shared" si="5"/>
        <v>476.14094030344398</v>
      </c>
    </row>
    <row r="26" spans="1:18" x14ac:dyDescent="0.25">
      <c r="A26">
        <f>Input!G27</f>
        <v>165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3911.8492997142857</v>
      </c>
      <c r="F26">
        <f t="shared" si="3"/>
        <v>1449.0267542857141</v>
      </c>
      <c r="G26">
        <f t="shared" si="10"/>
        <v>56.070544748267977</v>
      </c>
      <c r="H26">
        <f t="shared" si="6"/>
        <v>1940327.0016889293</v>
      </c>
      <c r="I26">
        <f t="shared" si="4"/>
        <v>7088219.5647188788</v>
      </c>
      <c r="N26" s="4">
        <f>Input!J27</f>
        <v>60.007162142857396</v>
      </c>
      <c r="O26">
        <f t="shared" si="7"/>
        <v>-3.3420200000005025</v>
      </c>
      <c r="P26">
        <f t="shared" si="8"/>
        <v>0</v>
      </c>
      <c r="Q26">
        <f t="shared" si="9"/>
        <v>11.169097680403359</v>
      </c>
      <c r="R26">
        <f t="shared" si="5"/>
        <v>518.04478158567895</v>
      </c>
    </row>
    <row r="27" spans="1:18" x14ac:dyDescent="0.25">
      <c r="A27">
        <f>Input!G28</f>
        <v>166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3972.5427695714288</v>
      </c>
      <c r="F27">
        <f t="shared" si="3"/>
        <v>1509.7202241428572</v>
      </c>
      <c r="G27">
        <f t="shared" si="10"/>
        <v>56.070544748267977</v>
      </c>
      <c r="H27">
        <f t="shared" si="6"/>
        <v>2113097.390403992</v>
      </c>
      <c r="I27">
        <f t="shared" si="4"/>
        <v>7088219.5647188788</v>
      </c>
      <c r="N27" s="4">
        <f>Input!J28</f>
        <v>60.6934698571431</v>
      </c>
      <c r="O27">
        <f t="shared" si="7"/>
        <v>-2.6557122857147988</v>
      </c>
      <c r="P27">
        <f t="shared" si="8"/>
        <v>0</v>
      </c>
      <c r="Q27">
        <f t="shared" si="9"/>
        <v>7.0528077444965209</v>
      </c>
      <c r="R27">
        <f t="shared" si="5"/>
        <v>487.27425308410517</v>
      </c>
    </row>
    <row r="28" spans="1:18" x14ac:dyDescent="0.25">
      <c r="A28">
        <f>Input!G29</f>
        <v>167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4033.579393285715</v>
      </c>
      <c r="F28">
        <f t="shared" si="3"/>
        <v>1570.7568478571434</v>
      </c>
      <c r="G28">
        <f t="shared" si="10"/>
        <v>56.070544748267977</v>
      </c>
      <c r="H28">
        <f t="shared" si="6"/>
        <v>2294274.5968256318</v>
      </c>
      <c r="I28">
        <f t="shared" si="4"/>
        <v>7088219.5647188788</v>
      </c>
      <c r="N28" s="4">
        <f>Input!J29</f>
        <v>61.036623714286179</v>
      </c>
      <c r="O28">
        <f t="shared" si="7"/>
        <v>-2.3125584285717196</v>
      </c>
      <c r="P28">
        <f t="shared" si="8"/>
        <v>0</v>
      </c>
      <c r="Q28">
        <f t="shared" si="9"/>
        <v>5.3479264855581006</v>
      </c>
      <c r="R28">
        <f t="shared" si="5"/>
        <v>472.24225254232448</v>
      </c>
    </row>
    <row r="29" spans="1:18" x14ac:dyDescent="0.25">
      <c r="A29">
        <f>Input!G30</f>
        <v>168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4093.4746574285718</v>
      </c>
      <c r="F29">
        <f t="shared" si="3"/>
        <v>1630.6521120000002</v>
      </c>
      <c r="G29">
        <f t="shared" si="10"/>
        <v>56.070544748267977</v>
      </c>
      <c r="H29">
        <f t="shared" si="6"/>
        <v>2479307.1119289212</v>
      </c>
      <c r="I29">
        <f t="shared" si="4"/>
        <v>7088219.5647188788</v>
      </c>
      <c r="N29" s="4">
        <f>Input!J30</f>
        <v>59.895264142856831</v>
      </c>
      <c r="O29">
        <f t="shared" si="7"/>
        <v>-3.4539180000010674</v>
      </c>
      <c r="P29">
        <f t="shared" si="8"/>
        <v>0</v>
      </c>
      <c r="Q29">
        <f t="shared" si="9"/>
        <v>11.929549550731373</v>
      </c>
      <c r="R29">
        <f t="shared" si="5"/>
        <v>523.15103334278263</v>
      </c>
    </row>
    <row r="30" spans="1:18" x14ac:dyDescent="0.25">
      <c r="A30">
        <f>Input!G31</f>
        <v>169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4154.5485805714288</v>
      </c>
      <c r="F30">
        <f t="shared" si="3"/>
        <v>1691.7260351428572</v>
      </c>
      <c r="G30">
        <f t="shared" si="10"/>
        <v>56.070544748267977</v>
      </c>
      <c r="H30">
        <f t="shared" si="6"/>
        <v>2675368.8832579637</v>
      </c>
      <c r="I30">
        <f t="shared" si="4"/>
        <v>7088219.5647188788</v>
      </c>
      <c r="N30" s="4">
        <f>Input!J31</f>
        <v>61.073923142856984</v>
      </c>
      <c r="O30">
        <f t="shared" si="7"/>
        <v>-2.275259000000915</v>
      </c>
      <c r="P30">
        <f t="shared" si="8"/>
        <v>0</v>
      </c>
      <c r="Q30">
        <f t="shared" si="9"/>
        <v>5.1768035170851636</v>
      </c>
      <c r="R30">
        <f t="shared" si="5"/>
        <v>470.62252591284795</v>
      </c>
    </row>
    <row r="31" spans="1:18" x14ac:dyDescent="0.25">
      <c r="A31">
        <f>Input!G32</f>
        <v>170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4215.0704734285728</v>
      </c>
      <c r="F31">
        <f t="shared" si="3"/>
        <v>1752.2479280000011</v>
      </c>
      <c r="G31">
        <f t="shared" si="10"/>
        <v>56.070544748267977</v>
      </c>
      <c r="H31">
        <f t="shared" si="6"/>
        <v>2877017.7154546967</v>
      </c>
      <c r="I31">
        <f t="shared" si="4"/>
        <v>7088219.5647188788</v>
      </c>
      <c r="N31" s="4">
        <f>Input!J32</f>
        <v>60.521892857143939</v>
      </c>
      <c r="O31">
        <f t="shared" si="7"/>
        <v>-2.8272892857139595</v>
      </c>
      <c r="P31">
        <f t="shared" si="8"/>
        <v>0</v>
      </c>
      <c r="Q31">
        <f t="shared" si="9"/>
        <v>7.9935647051129513</v>
      </c>
      <c r="R31">
        <f t="shared" si="5"/>
        <v>494.87857246018831</v>
      </c>
    </row>
    <row r="32" spans="1:18" x14ac:dyDescent="0.25">
      <c r="A32">
        <f>Input!G33</f>
        <v>171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4276.9053028571425</v>
      </c>
      <c r="F32">
        <f t="shared" si="3"/>
        <v>1814.0827574285709</v>
      </c>
      <c r="G32">
        <f t="shared" si="10"/>
        <v>56.070544748267977</v>
      </c>
      <c r="H32">
        <f t="shared" si="6"/>
        <v>3090606.9399330942</v>
      </c>
      <c r="I32">
        <f t="shared" si="4"/>
        <v>7088219.5647188788</v>
      </c>
      <c r="N32" s="4">
        <f>Input!J33</f>
        <v>61.834829428569719</v>
      </c>
      <c r="O32">
        <f t="shared" si="7"/>
        <v>-1.5143527142881794</v>
      </c>
      <c r="P32">
        <f t="shared" si="8"/>
        <v>0</v>
      </c>
      <c r="Q32">
        <f t="shared" si="9"/>
        <v>2.2932641432719763</v>
      </c>
      <c r="R32">
        <f t="shared" si="5"/>
        <v>438.18755174770172</v>
      </c>
    </row>
    <row r="33" spans="1:18" x14ac:dyDescent="0.25">
      <c r="A33">
        <f>Input!G34</f>
        <v>172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4338.6729934285713</v>
      </c>
      <c r="F33">
        <f t="shared" si="3"/>
        <v>1875.8504479999997</v>
      </c>
      <c r="G33">
        <f t="shared" si="10"/>
        <v>56.070544748267977</v>
      </c>
      <c r="H33">
        <f t="shared" si="6"/>
        <v>3311598.8962788819</v>
      </c>
      <c r="I33">
        <f t="shared" si="4"/>
        <v>7088219.5647188788</v>
      </c>
      <c r="N33" s="4">
        <f>Input!J34</f>
        <v>61.76769057142883</v>
      </c>
      <c r="O33">
        <f t="shared" si="7"/>
        <v>-1.5814915714290692</v>
      </c>
      <c r="P33">
        <f t="shared" si="8"/>
        <v>0</v>
      </c>
      <c r="Q33">
        <f t="shared" si="9"/>
        <v>2.5011155905011866</v>
      </c>
      <c r="R33">
        <f t="shared" si="5"/>
        <v>441.00288534617272</v>
      </c>
    </row>
    <row r="34" spans="1:18" x14ac:dyDescent="0.25">
      <c r="A34">
        <f>Input!G35</f>
        <v>173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4399.9184934285713</v>
      </c>
      <c r="F34">
        <f t="shared" si="3"/>
        <v>1937.0959479999997</v>
      </c>
      <c r="G34">
        <f t="shared" si="10"/>
        <v>56.070544748267977</v>
      </c>
      <c r="H34">
        <f t="shared" si="6"/>
        <v>3538256.5676783398</v>
      </c>
      <c r="I34">
        <f t="shared" si="4"/>
        <v>7088219.5647188788</v>
      </c>
      <c r="N34" s="4">
        <f>Input!J35</f>
        <v>61.245499999999993</v>
      </c>
      <c r="O34">
        <f t="shared" si="7"/>
        <v>-2.103682142857906</v>
      </c>
      <c r="P34">
        <f t="shared" si="8"/>
        <v>0</v>
      </c>
      <c r="Q34">
        <f t="shared" si="9"/>
        <v>4.4254785581792309</v>
      </c>
      <c r="R34">
        <f t="shared" si="5"/>
        <v>463.2076440866017</v>
      </c>
    </row>
    <row r="35" spans="1:18" x14ac:dyDescent="0.25">
      <c r="A35">
        <f>Input!G36</f>
        <v>174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4461.1117744285712</v>
      </c>
      <c r="F35">
        <f t="shared" si="3"/>
        <v>1998.2892289999995</v>
      </c>
      <c r="G35">
        <f t="shared" si="10"/>
        <v>56.070544748267977</v>
      </c>
      <c r="H35">
        <f t="shared" si="6"/>
        <v>3772213.4174565268</v>
      </c>
      <c r="I35">
        <f t="shared" si="4"/>
        <v>7088219.5647188788</v>
      </c>
      <c r="N35" s="4">
        <f>Input!J36</f>
        <v>61.193280999999843</v>
      </c>
      <c r="O35">
        <f t="shared" si="7"/>
        <v>-2.1559011428580561</v>
      </c>
      <c r="P35">
        <f t="shared" si="8"/>
        <v>0</v>
      </c>
      <c r="Q35">
        <f t="shared" si="9"/>
        <v>4.6479097377766729</v>
      </c>
      <c r="R35">
        <f t="shared" si="5"/>
        <v>465.45811262421307</v>
      </c>
    </row>
    <row r="36" spans="1:18" x14ac:dyDescent="0.25">
      <c r="A36">
        <f>Input!G37</f>
        <v>175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4522.6183697142851</v>
      </c>
      <c r="F36">
        <f t="shared" si="3"/>
        <v>2059.7958242857135</v>
      </c>
      <c r="G36">
        <f t="shared" si="10"/>
        <v>56.070544748267977</v>
      </c>
      <c r="H36">
        <f t="shared" si="6"/>
        <v>4014914.9958574139</v>
      </c>
      <c r="I36">
        <f t="shared" si="4"/>
        <v>7088219.5647188788</v>
      </c>
      <c r="N36" s="4">
        <f>Input!J37</f>
        <v>61.506595285713956</v>
      </c>
      <c r="O36">
        <f t="shared" si="7"/>
        <v>-1.8425868571439423</v>
      </c>
      <c r="P36">
        <f t="shared" si="8"/>
        <v>0</v>
      </c>
      <c r="Q36">
        <f t="shared" si="9"/>
        <v>3.3951263261195908</v>
      </c>
      <c r="R36">
        <f t="shared" si="5"/>
        <v>452.03709396818425</v>
      </c>
    </row>
    <row r="37" spans="1:18" x14ac:dyDescent="0.25">
      <c r="A37">
        <f>Input!G38</f>
        <v>176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4583.0880435714289</v>
      </c>
      <c r="F37">
        <f t="shared" si="3"/>
        <v>2120.2654981428573</v>
      </c>
      <c r="G37">
        <f t="shared" si="10"/>
        <v>56.070544748267977</v>
      </c>
      <c r="H37">
        <f t="shared" si="6"/>
        <v>4260900.8056196915</v>
      </c>
      <c r="I37">
        <f t="shared" si="4"/>
        <v>7088219.5647188788</v>
      </c>
      <c r="N37" s="4">
        <f>Input!J38</f>
        <v>60.469673857143789</v>
      </c>
      <c r="O37">
        <f t="shared" si="7"/>
        <v>-2.8795082857141097</v>
      </c>
      <c r="P37">
        <f t="shared" si="8"/>
        <v>0</v>
      </c>
      <c r="Q37">
        <f t="shared" si="9"/>
        <v>8.2915679674962099</v>
      </c>
      <c r="R37">
        <f t="shared" si="5"/>
        <v>497.20461308058549</v>
      </c>
    </row>
    <row r="38" spans="1:18" x14ac:dyDescent="0.25">
      <c r="A38">
        <f>Input!G39</f>
        <v>177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4643.7143747142854</v>
      </c>
      <c r="F38">
        <f t="shared" si="3"/>
        <v>2180.8918292857138</v>
      </c>
      <c r="G38">
        <f t="shared" si="10"/>
        <v>56.070544748267977</v>
      </c>
      <c r="H38">
        <f t="shared" si="6"/>
        <v>4514865.4912233623</v>
      </c>
      <c r="I38">
        <f t="shared" si="4"/>
        <v>7088219.5647188788</v>
      </c>
      <c r="N38" s="4">
        <f>Input!J39</f>
        <v>60.626331142856543</v>
      </c>
      <c r="O38">
        <f t="shared" si="7"/>
        <v>-2.7228510000013557</v>
      </c>
      <c r="P38">
        <f t="shared" si="8"/>
        <v>0</v>
      </c>
      <c r="Q38">
        <f t="shared" si="9"/>
        <v>7.4139175682083831</v>
      </c>
      <c r="R38">
        <f t="shared" si="5"/>
        <v>490.24283951100301</v>
      </c>
    </row>
    <row r="39" spans="1:18" x14ac:dyDescent="0.25">
      <c r="A39">
        <f>Input!G40</f>
        <v>178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4703.6245587142857</v>
      </c>
      <c r="F39">
        <f t="shared" si="3"/>
        <v>2240.8020132857141</v>
      </c>
      <c r="G39">
        <f t="shared" si="10"/>
        <v>56.070544748267977</v>
      </c>
      <c r="H39">
        <f t="shared" si="6"/>
        <v>4773051.5896177869</v>
      </c>
      <c r="I39">
        <f t="shared" si="4"/>
        <v>7088219.5647188788</v>
      </c>
      <c r="N39" s="4">
        <f>Input!J40</f>
        <v>59.910184000000299</v>
      </c>
      <c r="O39">
        <f t="shared" si="7"/>
        <v>-3.4389981428575993</v>
      </c>
      <c r="P39">
        <f t="shared" si="8"/>
        <v>0</v>
      </c>
      <c r="Q39">
        <f t="shared" si="9"/>
        <v>11.826708226578017</v>
      </c>
      <c r="R39">
        <f t="shared" si="5"/>
        <v>522.46874722529549</v>
      </c>
    </row>
    <row r="40" spans="1:18" x14ac:dyDescent="0.25">
      <c r="A40">
        <f>Input!G41</f>
        <v>179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4765.0117961428559</v>
      </c>
      <c r="F40">
        <f t="shared" si="3"/>
        <v>2302.1892507142843</v>
      </c>
      <c r="G40">
        <f t="shared" si="10"/>
        <v>56.070544748267977</v>
      </c>
      <c r="H40">
        <f t="shared" si="6"/>
        <v>5045049.241290452</v>
      </c>
      <c r="I40">
        <f t="shared" si="4"/>
        <v>7088219.5647188788</v>
      </c>
      <c r="N40" s="4">
        <f>Input!J41</f>
        <v>61.387237428570188</v>
      </c>
      <c r="O40">
        <f t="shared" si="7"/>
        <v>-1.9619447142877107</v>
      </c>
      <c r="P40">
        <f t="shared" si="8"/>
        <v>0</v>
      </c>
      <c r="Q40">
        <f t="shared" si="9"/>
        <v>3.8492270619214866</v>
      </c>
      <c r="R40">
        <f t="shared" si="5"/>
        <v>457.12671421334784</v>
      </c>
    </row>
    <row r="41" spans="1:18" x14ac:dyDescent="0.25">
      <c r="A41">
        <f>Input!G42</f>
        <v>180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4827.3538964285708</v>
      </c>
      <c r="F41">
        <f t="shared" si="3"/>
        <v>2364.5313509999992</v>
      </c>
      <c r="G41">
        <f t="shared" si="10"/>
        <v>56.070544748267977</v>
      </c>
      <c r="H41">
        <f t="shared" si="6"/>
        <v>5328991.2940003937</v>
      </c>
      <c r="I41">
        <f t="shared" si="4"/>
        <v>7088219.5647188788</v>
      </c>
      <c r="N41" s="4">
        <f>Input!J42</f>
        <v>62.342100285714878</v>
      </c>
      <c r="O41">
        <f t="shared" si="7"/>
        <v>-1.0070818571430209</v>
      </c>
      <c r="P41">
        <f t="shared" si="8"/>
        <v>0</v>
      </c>
      <c r="Q41">
        <f t="shared" si="9"/>
        <v>1.0142138669866358</v>
      </c>
      <c r="R41">
        <f t="shared" si="5"/>
        <v>417.20754494373153</v>
      </c>
    </row>
    <row r="42" spans="1:18" x14ac:dyDescent="0.25">
      <c r="A42">
        <f>Input!G43</f>
        <v>181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4890.3151655714291</v>
      </c>
      <c r="F42">
        <f t="shared" si="3"/>
        <v>2427.4926201428575</v>
      </c>
      <c r="G42">
        <f t="shared" si="10"/>
        <v>56.070544748267977</v>
      </c>
      <c r="H42">
        <f t="shared" si="6"/>
        <v>5623642.6596687827</v>
      </c>
      <c r="I42">
        <f t="shared" si="4"/>
        <v>7088219.5647188788</v>
      </c>
      <c r="N42" s="4">
        <f>Input!J43</f>
        <v>62.961269142858328</v>
      </c>
      <c r="O42">
        <f t="shared" si="7"/>
        <v>-0.38791299999957118</v>
      </c>
      <c r="P42">
        <f t="shared" si="8"/>
        <v>0</v>
      </c>
      <c r="Q42">
        <f t="shared" si="9"/>
        <v>0.15047649556866732</v>
      </c>
      <c r="R42">
        <f t="shared" si="5"/>
        <v>392.29705115794138</v>
      </c>
    </row>
    <row r="43" spans="1:18" x14ac:dyDescent="0.25">
      <c r="A43">
        <f>Input!G44</f>
        <v>182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4953.0750184285716</v>
      </c>
      <c r="F43">
        <f t="shared" si="3"/>
        <v>2490.252473</v>
      </c>
      <c r="G43">
        <f t="shared" si="10"/>
        <v>56.070544748267977</v>
      </c>
      <c r="H43">
        <f t="shared" si="6"/>
        <v>5925241.6598273208</v>
      </c>
      <c r="I43">
        <f t="shared" si="4"/>
        <v>7088219.5647188788</v>
      </c>
      <c r="N43" s="4">
        <f>Input!J44</f>
        <v>62.759852857142505</v>
      </c>
      <c r="O43">
        <f t="shared" si="7"/>
        <v>-0.58932928571539378</v>
      </c>
      <c r="P43">
        <f t="shared" si="8"/>
        <v>0</v>
      </c>
      <c r="Q43">
        <f t="shared" si="9"/>
        <v>0.34730900700181622</v>
      </c>
      <c r="R43">
        <f t="shared" si="5"/>
        <v>400.31631902705897</v>
      </c>
    </row>
    <row r="44" spans="1:18" x14ac:dyDescent="0.25">
      <c r="A44">
        <f>Input!G45</f>
        <v>183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5015.9467691428572</v>
      </c>
      <c r="F44">
        <f t="shared" si="3"/>
        <v>2553.1242237142856</v>
      </c>
      <c r="G44">
        <f t="shared" si="10"/>
        <v>56.070544748267977</v>
      </c>
      <c r="H44">
        <f t="shared" si="6"/>
        <v>6235277.0756377243</v>
      </c>
      <c r="I44">
        <f t="shared" si="4"/>
        <v>7088219.5647188788</v>
      </c>
      <c r="N44" s="4">
        <f>Input!J45</f>
        <v>62.871750714285554</v>
      </c>
      <c r="O44">
        <f t="shared" si="7"/>
        <v>-0.47743142857234488</v>
      </c>
      <c r="P44">
        <f t="shared" si="8"/>
        <v>0</v>
      </c>
      <c r="Q44">
        <f t="shared" si="9"/>
        <v>0.22794076898863005</v>
      </c>
      <c r="R44">
        <f t="shared" si="5"/>
        <v>395.85115645044954</v>
      </c>
    </row>
    <row r="45" spans="1:18" x14ac:dyDescent="0.25">
      <c r="A45">
        <f>Input!G46</f>
        <v>184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5079.2064330000003</v>
      </c>
      <c r="F45">
        <f t="shared" si="3"/>
        <v>2616.3838875714287</v>
      </c>
      <c r="G45">
        <f t="shared" si="10"/>
        <v>56.070544748267977</v>
      </c>
      <c r="H45">
        <f t="shared" si="6"/>
        <v>6555204.4134383081</v>
      </c>
      <c r="I45">
        <f t="shared" si="4"/>
        <v>7088219.5647188788</v>
      </c>
      <c r="N45" s="4">
        <f>Input!J46</f>
        <v>63.259663857143096</v>
      </c>
      <c r="O45">
        <f t="shared" si="7"/>
        <v>-8.9518285714802914E-2</v>
      </c>
      <c r="P45">
        <f t="shared" si="8"/>
        <v>0</v>
      </c>
      <c r="Q45">
        <f t="shared" si="9"/>
        <v>8.0135234773170867E-3</v>
      </c>
      <c r="R45">
        <f t="shared" si="5"/>
        <v>380.56578663848865</v>
      </c>
    </row>
    <row r="46" spans="1:18" x14ac:dyDescent="0.25">
      <c r="A46">
        <f>Input!G47</f>
        <v>185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5142.7794111428584</v>
      </c>
      <c r="F46">
        <f t="shared" si="3"/>
        <v>2679.9568657142868</v>
      </c>
      <c r="G46">
        <f t="shared" si="10"/>
        <v>56.070544748267977</v>
      </c>
      <c r="H46">
        <f t="shared" si="6"/>
        <v>6884779.4253525902</v>
      </c>
      <c r="I46">
        <f t="shared" si="4"/>
        <v>7088219.5647188788</v>
      </c>
      <c r="N46" s="4">
        <f>Input!J47</f>
        <v>63.572978142858119</v>
      </c>
      <c r="O46">
        <f t="shared" si="7"/>
        <v>0.22379600000022037</v>
      </c>
      <c r="P46">
        <f t="shared" si="8"/>
        <v>0</v>
      </c>
      <c r="Q46">
        <f t="shared" si="9"/>
        <v>5.0084649616098639E-2</v>
      </c>
      <c r="R46">
        <f t="shared" si="5"/>
        <v>368.43962252022033</v>
      </c>
    </row>
    <row r="47" spans="1:18" x14ac:dyDescent="0.25">
      <c r="A47">
        <f>Input!G48</f>
        <v>186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5206.0465348571433</v>
      </c>
      <c r="F47">
        <f t="shared" si="3"/>
        <v>2743.2239894285717</v>
      </c>
      <c r="G47">
        <f t="shared" si="10"/>
        <v>56.070544748267977</v>
      </c>
      <c r="H47">
        <f t="shared" si="6"/>
        <v>7220793.6352572227</v>
      </c>
      <c r="I47">
        <f t="shared" si="4"/>
        <v>7088219.5647188788</v>
      </c>
      <c r="N47" s="4">
        <f>Input!J48</f>
        <v>63.267123714284935</v>
      </c>
      <c r="O47">
        <f t="shared" si="7"/>
        <v>-8.2058428572963749E-2</v>
      </c>
      <c r="P47">
        <f t="shared" si="8"/>
        <v>0</v>
      </c>
      <c r="Q47">
        <f t="shared" si="9"/>
        <v>6.7335856998641938E-3</v>
      </c>
      <c r="R47">
        <f t="shared" si="5"/>
        <v>380.27478707817812</v>
      </c>
    </row>
    <row r="48" spans="1:18" x14ac:dyDescent="0.25">
      <c r="A48">
        <f>Input!G49</f>
        <v>187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5267.8888241428567</v>
      </c>
      <c r="F48">
        <f t="shared" si="3"/>
        <v>2805.0662787142851</v>
      </c>
      <c r="G48">
        <f t="shared" si="10"/>
        <v>56.070544748267977</v>
      </c>
      <c r="H48">
        <f t="shared" si="6"/>
        <v>7556977.5453633619</v>
      </c>
      <c r="I48">
        <f t="shared" si="4"/>
        <v>7088219.5647188788</v>
      </c>
      <c r="N48" s="4">
        <f>Input!J49</f>
        <v>61.842289285713377</v>
      </c>
      <c r="O48">
        <f t="shared" si="7"/>
        <v>-1.5068928571445213</v>
      </c>
      <c r="P48">
        <f t="shared" si="8"/>
        <v>0</v>
      </c>
      <c r="Q48">
        <f t="shared" si="9"/>
        <v>2.2707260829131783</v>
      </c>
      <c r="R48">
        <f t="shared" si="5"/>
        <v>437.87529406473925</v>
      </c>
    </row>
    <row r="49" spans="1:18" x14ac:dyDescent="0.25">
      <c r="A49">
        <f>Input!G50</f>
        <v>188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5329.5446167142863</v>
      </c>
      <c r="F49">
        <f t="shared" si="3"/>
        <v>2866.7220712857147</v>
      </c>
      <c r="G49">
        <f t="shared" si="10"/>
        <v>56.070544748267977</v>
      </c>
      <c r="H49">
        <f t="shared" si="6"/>
        <v>7899762.0036272807</v>
      </c>
      <c r="I49">
        <f t="shared" si="4"/>
        <v>7088219.5647188788</v>
      </c>
      <c r="N49" s="4">
        <f>Input!J50</f>
        <v>61.655792571429629</v>
      </c>
      <c r="O49">
        <f t="shared" si="7"/>
        <v>-1.6933895714282698</v>
      </c>
      <c r="P49">
        <f t="shared" si="8"/>
        <v>0</v>
      </c>
      <c r="Q49">
        <f t="shared" si="9"/>
        <v>2.8675682406220195</v>
      </c>
      <c r="R49">
        <f t="shared" si="5"/>
        <v>445.71513788301621</v>
      </c>
    </row>
    <row r="50" spans="1:18" x14ac:dyDescent="0.25">
      <c r="A50">
        <f>Input!G51</f>
        <v>189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5394.4976699999997</v>
      </c>
      <c r="F50">
        <f t="shared" si="3"/>
        <v>2931.6751245714281</v>
      </c>
      <c r="G50">
        <f t="shared" si="10"/>
        <v>56.070544748267977</v>
      </c>
      <c r="H50">
        <f t="shared" si="6"/>
        <v>8269101.699499934</v>
      </c>
      <c r="I50">
        <f t="shared" si="4"/>
        <v>7088219.5647188788</v>
      </c>
      <c r="N50" s="4">
        <f>Input!J51</f>
        <v>64.953053285713395</v>
      </c>
      <c r="O50">
        <f t="shared" si="7"/>
        <v>1.6038711428554961</v>
      </c>
      <c r="P50">
        <f t="shared" si="8"/>
        <v>0</v>
      </c>
      <c r="Q50">
        <f t="shared" si="9"/>
        <v>2.5724026428845952</v>
      </c>
      <c r="R50">
        <f t="shared" si="5"/>
        <v>317.36374930781898</v>
      </c>
    </row>
    <row r="51" spans="1:18" x14ac:dyDescent="0.25">
      <c r="A51">
        <f>Input!G52</f>
        <v>190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5461.6812234285708</v>
      </c>
      <c r="F51">
        <f t="shared" si="3"/>
        <v>2998.8586779999991</v>
      </c>
      <c r="G51">
        <f t="shared" si="10"/>
        <v>56.070544748267977</v>
      </c>
      <c r="H51">
        <f t="shared" si="6"/>
        <v>8660001.9972072095</v>
      </c>
      <c r="I51">
        <f t="shared" si="4"/>
        <v>7088219.5647188788</v>
      </c>
      <c r="N51" s="4">
        <f>Input!J52</f>
        <v>67.183553428571031</v>
      </c>
      <c r="O51">
        <f t="shared" si="7"/>
        <v>3.8343712857131322</v>
      </c>
      <c r="P51">
        <f t="shared" si="8"/>
        <v>0</v>
      </c>
      <c r="Q51">
        <f t="shared" si="9"/>
        <v>14.702403156701379</v>
      </c>
      <c r="R51">
        <f t="shared" si="5"/>
        <v>242.86747170911528</v>
      </c>
    </row>
    <row r="52" spans="1:18" x14ac:dyDescent="0.25">
      <c r="A52">
        <f>Input!G53</f>
        <v>191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5529.8793184285705</v>
      </c>
      <c r="F52">
        <f t="shared" si="3"/>
        <v>3067.0567729999989</v>
      </c>
      <c r="G52">
        <f t="shared" si="10"/>
        <v>56.070544748267977</v>
      </c>
      <c r="H52">
        <f t="shared" si="6"/>
        <v>9066038.0667215846</v>
      </c>
      <c r="I52">
        <f t="shared" si="4"/>
        <v>7088219.5647188788</v>
      </c>
      <c r="N52" s="4">
        <f>Input!J53</f>
        <v>68.198094999999739</v>
      </c>
      <c r="O52">
        <f t="shared" si="7"/>
        <v>4.8489128571418405</v>
      </c>
      <c r="P52">
        <f t="shared" si="8"/>
        <v>0</v>
      </c>
      <c r="Q52">
        <f t="shared" si="9"/>
        <v>23.511955896155445</v>
      </c>
      <c r="R52">
        <f t="shared" si="5"/>
        <v>212.27511694153799</v>
      </c>
    </row>
    <row r="53" spans="1:18" x14ac:dyDescent="0.25">
      <c r="A53">
        <f>Input!G54</f>
        <v>192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5598.2415305714285</v>
      </c>
      <c r="F53">
        <f t="shared" si="3"/>
        <v>3135.4189851428569</v>
      </c>
      <c r="G53">
        <f t="shared" si="10"/>
        <v>56.070544748267977</v>
      </c>
      <c r="H53">
        <f t="shared" si="6"/>
        <v>9482386.8173605874</v>
      </c>
      <c r="I53">
        <f t="shared" si="4"/>
        <v>7088219.5647188788</v>
      </c>
      <c r="N53" s="4">
        <f>Input!J54</f>
        <v>68.36221214285797</v>
      </c>
      <c r="O53">
        <f t="shared" si="7"/>
        <v>5.0130300000000716</v>
      </c>
      <c r="P53">
        <f t="shared" si="8"/>
        <v>0</v>
      </c>
      <c r="Q53">
        <f t="shared" si="9"/>
        <v>25.130469780900718</v>
      </c>
      <c r="R53">
        <f t="shared" si="5"/>
        <v>207.51978803331428</v>
      </c>
    </row>
    <row r="54" spans="1:18" x14ac:dyDescent="0.25">
      <c r="A54">
        <f>Input!G55</f>
        <v>193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5667.513846428571</v>
      </c>
      <c r="F54">
        <f t="shared" si="3"/>
        <v>3204.6913009999994</v>
      </c>
      <c r="G54">
        <f t="shared" si="10"/>
        <v>56.070544748267977</v>
      </c>
      <c r="H54">
        <f t="shared" si="6"/>
        <v>9913812.6666992251</v>
      </c>
      <c r="I54">
        <f t="shared" si="4"/>
        <v>7088219.5647188788</v>
      </c>
      <c r="N54" s="4">
        <f>Input!J55</f>
        <v>69.27231585714253</v>
      </c>
      <c r="O54">
        <f t="shared" si="7"/>
        <v>5.9231337142846314</v>
      </c>
      <c r="P54">
        <f t="shared" si="8"/>
        <v>0</v>
      </c>
      <c r="Q54">
        <f t="shared" si="9"/>
        <v>35.083512997295252</v>
      </c>
      <c r="R54">
        <f t="shared" si="5"/>
        <v>182.12699291057893</v>
      </c>
    </row>
    <row r="55" spans="1:18" x14ac:dyDescent="0.25">
      <c r="A55">
        <f>Input!G56</f>
        <v>194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5737.6515067142855</v>
      </c>
      <c r="F55">
        <f t="shared" si="3"/>
        <v>3274.8289612857138</v>
      </c>
      <c r="G55">
        <f t="shared" si="10"/>
        <v>56.070544748267977</v>
      </c>
      <c r="H55">
        <f t="shared" si="6"/>
        <v>10360405.744030647</v>
      </c>
      <c r="I55">
        <f t="shared" si="4"/>
        <v>7088219.5647188788</v>
      </c>
      <c r="N55" s="4">
        <f>Input!J56</f>
        <v>70.137660285714446</v>
      </c>
      <c r="O55">
        <f t="shared" si="7"/>
        <v>6.7884781428565475</v>
      </c>
      <c r="P55">
        <f t="shared" si="8"/>
        <v>0</v>
      </c>
      <c r="Q55">
        <f t="shared" si="9"/>
        <v>46.083435496041083</v>
      </c>
      <c r="R55">
        <f t="shared" si="5"/>
        <v>159.5194003537315</v>
      </c>
    </row>
    <row r="56" spans="1:18" x14ac:dyDescent="0.25">
      <c r="A56">
        <f>Input!G57</f>
        <v>195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5807.4012538571424</v>
      </c>
      <c r="F56">
        <f t="shared" si="3"/>
        <v>3344.5787084285707</v>
      </c>
      <c r="G56">
        <f t="shared" si="10"/>
        <v>56.070544748267977</v>
      </c>
      <c r="H56">
        <f t="shared" si="6"/>
        <v>10814285.942591999</v>
      </c>
      <c r="I56">
        <f t="shared" si="4"/>
        <v>7088219.5647188788</v>
      </c>
      <c r="N56" s="4">
        <f>Input!J57</f>
        <v>69.749747142856904</v>
      </c>
      <c r="O56">
        <f t="shared" si="7"/>
        <v>6.4005649999990055</v>
      </c>
      <c r="P56">
        <f t="shared" si="8"/>
        <v>0</v>
      </c>
      <c r="Q56">
        <f t="shared" si="9"/>
        <v>40.967232319212272</v>
      </c>
      <c r="R56">
        <f t="shared" si="5"/>
        <v>169.46863974335227</v>
      </c>
    </row>
    <row r="57" spans="1:18" x14ac:dyDescent="0.25">
      <c r="A57">
        <f>Input!G58</f>
        <v>196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5877.5538338571423</v>
      </c>
      <c r="F57">
        <f t="shared" si="3"/>
        <v>3414.7312884285707</v>
      </c>
      <c r="G57">
        <f t="shared" si="10"/>
        <v>56.070544748267977</v>
      </c>
      <c r="H57">
        <f t="shared" si="6"/>
        <v>11280601.991139125</v>
      </c>
      <c r="I57">
        <f t="shared" si="4"/>
        <v>7088219.5647188788</v>
      </c>
      <c r="N57" s="4">
        <f>Input!J58</f>
        <v>70.152579999999944</v>
      </c>
      <c r="O57">
        <f t="shared" si="7"/>
        <v>6.8033978571420448</v>
      </c>
      <c r="P57">
        <f t="shared" si="8"/>
        <v>0</v>
      </c>
      <c r="Q57">
        <f t="shared" si="9"/>
        <v>46.286222402564967</v>
      </c>
      <c r="R57">
        <f t="shared" si="5"/>
        <v>159.14274801511866</v>
      </c>
    </row>
    <row r="58" spans="1:18" x14ac:dyDescent="0.25">
      <c r="A58">
        <f>Input!G59</f>
        <v>197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5947.4080191428575</v>
      </c>
      <c r="F58">
        <f t="shared" si="3"/>
        <v>3484.5854737142859</v>
      </c>
      <c r="G58">
        <f t="shared" si="10"/>
        <v>56.070544748267977</v>
      </c>
      <c r="H58">
        <f t="shared" si="6"/>
        <v>11754714.61814286</v>
      </c>
      <c r="I58">
        <f t="shared" si="4"/>
        <v>7088219.5647188788</v>
      </c>
      <c r="N58" s="4">
        <f>Input!J59</f>
        <v>69.854185285715175</v>
      </c>
      <c r="O58">
        <f t="shared" si="7"/>
        <v>6.5050031428572765</v>
      </c>
      <c r="P58">
        <f t="shared" si="8"/>
        <v>0</v>
      </c>
      <c r="Q58">
        <f t="shared" si="9"/>
        <v>42.315065888583042</v>
      </c>
      <c r="R58">
        <f t="shared" si="5"/>
        <v>166.76039304849814</v>
      </c>
    </row>
    <row r="59" spans="1:18" x14ac:dyDescent="0.25">
      <c r="A59">
        <f>Input!G60</f>
        <v>198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6018.0231108571434</v>
      </c>
      <c r="F59">
        <f t="shared" si="3"/>
        <v>3555.2005654285717</v>
      </c>
      <c r="G59">
        <f t="shared" si="10"/>
        <v>56.070544748267977</v>
      </c>
      <c r="H59">
        <f t="shared" si="6"/>
        <v>12243910.901626144</v>
      </c>
      <c r="I59">
        <f t="shared" si="4"/>
        <v>7088219.5647188788</v>
      </c>
      <c r="N59" s="4">
        <f>Input!J60</f>
        <v>70.615091714285882</v>
      </c>
      <c r="O59">
        <f t="shared" si="7"/>
        <v>7.2659095714279829</v>
      </c>
      <c r="P59">
        <f t="shared" si="8"/>
        <v>0</v>
      </c>
      <c r="Q59">
        <f t="shared" si="9"/>
        <v>52.793441900168773</v>
      </c>
      <c r="R59">
        <f t="shared" si="5"/>
        <v>147.68732872055381</v>
      </c>
    </row>
    <row r="60" spans="1:18" x14ac:dyDescent="0.25">
      <c r="A60">
        <f>Input!G61</f>
        <v>199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6090.2719132857146</v>
      </c>
      <c r="F60">
        <f t="shared" si="3"/>
        <v>3627.449367857143</v>
      </c>
      <c r="G60">
        <f t="shared" si="10"/>
        <v>56.070544748267977</v>
      </c>
      <c r="H60">
        <f t="shared" si="6"/>
        <v>12754746.698150534</v>
      </c>
      <c r="I60">
        <f t="shared" si="4"/>
        <v>7088219.5647188788</v>
      </c>
      <c r="N60" s="4">
        <f>Input!J61</f>
        <v>72.248802428571253</v>
      </c>
      <c r="O60">
        <f t="shared" si="7"/>
        <v>8.899620285713354</v>
      </c>
      <c r="P60">
        <f t="shared" si="8"/>
        <v>0</v>
      </c>
      <c r="Q60">
        <f t="shared" si="9"/>
        <v>79.203241229880646</v>
      </c>
      <c r="R60">
        <f t="shared" si="5"/>
        <v>110.648453032574</v>
      </c>
    </row>
    <row r="61" spans="1:18" x14ac:dyDescent="0.25">
      <c r="A61">
        <f>Input!G62</f>
        <v>200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6164.0649078571432</v>
      </c>
      <c r="F61">
        <f t="shared" si="3"/>
        <v>3701.2423624285716</v>
      </c>
      <c r="G61">
        <f t="shared" si="10"/>
        <v>56.070544748267977</v>
      </c>
      <c r="H61">
        <f t="shared" si="6"/>
        <v>13287277.58041073</v>
      </c>
      <c r="I61">
        <f t="shared" si="4"/>
        <v>7088219.5647188788</v>
      </c>
      <c r="N61" s="4">
        <f>Input!J62</f>
        <v>73.792994571428608</v>
      </c>
      <c r="O61">
        <f t="shared" si="7"/>
        <v>10.443812428570709</v>
      </c>
      <c r="P61">
        <f t="shared" si="8"/>
        <v>0</v>
      </c>
      <c r="Q61">
        <f t="shared" si="9"/>
        <v>109.07321804316801</v>
      </c>
      <c r="R61">
        <f t="shared" si="5"/>
        <v>80.546401395348937</v>
      </c>
    </row>
    <row r="62" spans="1:18" x14ac:dyDescent="0.25">
      <c r="A62">
        <f>Input!G63</f>
        <v>201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6241.3118204285711</v>
      </c>
      <c r="F62">
        <f t="shared" si="3"/>
        <v>3778.4892749999995</v>
      </c>
      <c r="G62">
        <f t="shared" si="10"/>
        <v>56.070544748267977</v>
      </c>
      <c r="H62">
        <f t="shared" si="6"/>
        <v>13856401.203328913</v>
      </c>
      <c r="I62">
        <f t="shared" si="4"/>
        <v>7088219.5647188788</v>
      </c>
      <c r="N62" s="4">
        <f>Input!J63</f>
        <v>77.246912571427856</v>
      </c>
      <c r="O62">
        <f t="shared" si="7"/>
        <v>13.897730428569957</v>
      </c>
      <c r="P62">
        <f t="shared" si="8"/>
        <v>0</v>
      </c>
      <c r="Q62">
        <f t="shared" si="9"/>
        <v>193.1469110651993</v>
      </c>
      <c r="R62">
        <f t="shared" si="5"/>
        <v>30.479748269519835</v>
      </c>
    </row>
    <row r="63" spans="1:18" x14ac:dyDescent="0.25">
      <c r="A63">
        <f>Input!G64</f>
        <v>202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6321.6247379999995</v>
      </c>
      <c r="F63">
        <f t="shared" si="3"/>
        <v>3858.8021925714279</v>
      </c>
      <c r="G63">
        <f t="shared" si="10"/>
        <v>56.070544748267977</v>
      </c>
      <c r="H63">
        <f t="shared" si="6"/>
        <v>14460767.985355847</v>
      </c>
      <c r="I63">
        <f t="shared" si="4"/>
        <v>7088219.5647188788</v>
      </c>
      <c r="N63" s="4">
        <f>Input!J64</f>
        <v>80.312917571428443</v>
      </c>
      <c r="O63">
        <f t="shared" si="7"/>
        <v>16.963735428570544</v>
      </c>
      <c r="P63">
        <f t="shared" si="8"/>
        <v>0</v>
      </c>
      <c r="Q63">
        <f t="shared" si="9"/>
        <v>287.76831969053944</v>
      </c>
      <c r="R63">
        <f t="shared" si="5"/>
        <v>6.0262477652168309</v>
      </c>
    </row>
    <row r="64" spans="1:18" x14ac:dyDescent="0.25">
      <c r="A64">
        <f>Input!G65</f>
        <v>203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6404.8544631428576</v>
      </c>
      <c r="F64">
        <f t="shared" si="3"/>
        <v>3942.031917714286</v>
      </c>
      <c r="G64">
        <f t="shared" si="10"/>
        <v>56.070544748267977</v>
      </c>
      <c r="H64">
        <f t="shared" si="6"/>
        <v>15100695.792183941</v>
      </c>
      <c r="I64">
        <f t="shared" si="4"/>
        <v>7088219.5647188788</v>
      </c>
      <c r="N64" s="4">
        <f>Input!J65</f>
        <v>83.229725142858115</v>
      </c>
      <c r="O64">
        <f t="shared" si="7"/>
        <v>19.880543000000216</v>
      </c>
      <c r="P64">
        <f t="shared" si="8"/>
        <v>0</v>
      </c>
      <c r="Q64">
        <f t="shared" si="9"/>
        <v>395.2359899748576</v>
      </c>
      <c r="R64">
        <f t="shared" si="5"/>
        <v>0.21341246765335323</v>
      </c>
    </row>
    <row r="65" spans="1:18" x14ac:dyDescent="0.25">
      <c r="A65">
        <f>Input!G66</f>
        <v>204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6491.4187484285712</v>
      </c>
      <c r="F65">
        <f t="shared" si="3"/>
        <v>4028.5962029999996</v>
      </c>
      <c r="G65">
        <f t="shared" si="10"/>
        <v>56.070544748267977</v>
      </c>
      <c r="H65">
        <f t="shared" si="6"/>
        <v>15780960.105468355</v>
      </c>
      <c r="I65">
        <f t="shared" si="4"/>
        <v>7088219.5647188788</v>
      </c>
      <c r="N65" s="4">
        <f>Input!J66</f>
        <v>86.564285285713595</v>
      </c>
      <c r="O65">
        <f t="shared" si="7"/>
        <v>23.215103142855696</v>
      </c>
      <c r="P65">
        <f t="shared" si="8"/>
        <v>0</v>
      </c>
      <c r="Q65">
        <f t="shared" si="9"/>
        <v>538.94101393342839</v>
      </c>
      <c r="R65">
        <f t="shared" si="5"/>
        <v>14.413609787725463</v>
      </c>
    </row>
    <row r="66" spans="1:18" x14ac:dyDescent="0.25">
      <c r="A66">
        <f>Input!G67</f>
        <v>205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6583.3093780000008</v>
      </c>
      <c r="F66">
        <f t="shared" si="3"/>
        <v>4120.4868325714287</v>
      </c>
      <c r="G66">
        <f t="shared" si="10"/>
        <v>56.070544748267977</v>
      </c>
      <c r="H66">
        <f t="shared" si="6"/>
        <v>16519479.760722203</v>
      </c>
      <c r="I66">
        <f t="shared" si="4"/>
        <v>7088219.5647188788</v>
      </c>
      <c r="N66" s="4">
        <f>Input!J67</f>
        <v>91.890629571429599</v>
      </c>
      <c r="O66">
        <f t="shared" si="7"/>
        <v>28.541447428571701</v>
      </c>
      <c r="P66">
        <f t="shared" si="8"/>
        <v>0</v>
      </c>
      <c r="Q66">
        <f t="shared" si="9"/>
        <v>814.6142213179221</v>
      </c>
      <c r="R66">
        <f t="shared" si="5"/>
        <v>83.226762536070169</v>
      </c>
    </row>
    <row r="67" spans="1:18" x14ac:dyDescent="0.25">
      <c r="A67">
        <f>Input!G68</f>
        <v>206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6679.0194588571439</v>
      </c>
      <c r="F67">
        <f t="shared" si="3"/>
        <v>4216.1969134285719</v>
      </c>
      <c r="G67">
        <f t="shared" si="10"/>
        <v>56.070544748267977</v>
      </c>
      <c r="H67">
        <f t="shared" si="6"/>
        <v>17306651.403389174</v>
      </c>
      <c r="I67">
        <f t="shared" si="4"/>
        <v>7088219.5647188788</v>
      </c>
      <c r="N67" s="4">
        <f>Input!J68</f>
        <v>95.710080857143112</v>
      </c>
      <c r="O67">
        <f t="shared" si="7"/>
        <v>32.360898714285213</v>
      </c>
      <c r="P67">
        <f t="shared" si="8"/>
        <v>0</v>
      </c>
      <c r="Q67">
        <f t="shared" si="9"/>
        <v>1047.2277655962264</v>
      </c>
      <c r="R67">
        <f t="shared" si="5"/>
        <v>167.50368806412828</v>
      </c>
    </row>
    <row r="68" spans="1:18" x14ac:dyDescent="0.25">
      <c r="A68">
        <f>Input!G69</f>
        <v>207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6777.6911065714294</v>
      </c>
      <c r="F68">
        <f t="shared" ref="F68:F84" si="14">E68-$E$3</f>
        <v>4314.8685611428573</v>
      </c>
      <c r="G68">
        <f t="shared" si="10"/>
        <v>56.070544748267977</v>
      </c>
      <c r="H68">
        <f t="shared" si="6"/>
        <v>18137360.544446491</v>
      </c>
      <c r="I68">
        <f t="shared" ref="I68:I84" si="15">(G68-$J$4)^2</f>
        <v>7088219.5647188788</v>
      </c>
      <c r="N68" s="4">
        <f>Input!J69</f>
        <v>98.671647714285427</v>
      </c>
      <c r="O68">
        <f t="shared" si="7"/>
        <v>35.322465571427529</v>
      </c>
      <c r="P68">
        <f t="shared" si="8"/>
        <v>0</v>
      </c>
      <c r="Q68">
        <f t="shared" si="9"/>
        <v>1247.6765740446831</v>
      </c>
      <c r="R68">
        <f t="shared" ref="R68:R84" si="16">(O68-$S$4)^2</f>
        <v>252.93366764716677</v>
      </c>
    </row>
    <row r="69" spans="1:18" x14ac:dyDescent="0.25">
      <c r="A69">
        <f>Input!G70</f>
        <v>208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6878.749911428572</v>
      </c>
      <c r="F69">
        <f t="shared" si="14"/>
        <v>4415.9273659999999</v>
      </c>
      <c r="G69">
        <f t="shared" si="10"/>
        <v>56.070544748267977</v>
      </c>
      <c r="H69">
        <f t="shared" ref="H69:H84" si="17">(F69-G69)^2</f>
        <v>19008351.501815259</v>
      </c>
      <c r="I69">
        <f t="shared" si="15"/>
        <v>7088219.5647188788</v>
      </c>
      <c r="N69" s="4">
        <f>Input!J70</f>
        <v>101.0588048571426</v>
      </c>
      <c r="O69">
        <f t="shared" ref="O69:O84" si="18">N69-$N$3</f>
        <v>37.709622714284706</v>
      </c>
      <c r="P69">
        <f t="shared" ref="P69:P84" si="19">$Y$3*((1/$AA$3)*(1/SQRT(2*PI()))*EXP(-1*D69*D69/2))</f>
        <v>0</v>
      </c>
      <c r="Q69">
        <f t="shared" ref="Q69:Q84" si="20">(O69-P69)^2</f>
        <v>1422.0156452536969</v>
      </c>
      <c r="R69">
        <f t="shared" si="16"/>
        <v>334.56234866965377</v>
      </c>
    </row>
    <row r="70" spans="1:18" x14ac:dyDescent="0.25">
      <c r="A70">
        <f>Input!G71</f>
        <v>209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6984.6650891428571</v>
      </c>
      <c r="F70">
        <f t="shared" si="14"/>
        <v>4521.8425437142851</v>
      </c>
      <c r="G70">
        <f t="shared" ref="G70:G84" si="21">G69+P70</f>
        <v>56.070544748267977</v>
      </c>
      <c r="H70">
        <f t="shared" si="17"/>
        <v>19943119.546748936</v>
      </c>
      <c r="I70">
        <f t="shared" si="15"/>
        <v>7088219.5647188788</v>
      </c>
      <c r="N70" s="4">
        <f>Input!J71</f>
        <v>105.91517771428516</v>
      </c>
      <c r="O70">
        <f t="shared" si="18"/>
        <v>42.565995571427266</v>
      </c>
      <c r="P70">
        <f t="shared" si="19"/>
        <v>0</v>
      </c>
      <c r="Q70">
        <f t="shared" si="20"/>
        <v>1811.8639789867657</v>
      </c>
      <c r="R70">
        <f t="shared" si="16"/>
        <v>535.80298063321925</v>
      </c>
    </row>
    <row r="71" spans="1:18" x14ac:dyDescent="0.25">
      <c r="A71">
        <f>Input!G72</f>
        <v>210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7096.5481595714291</v>
      </c>
      <c r="F71">
        <f t="shared" si="14"/>
        <v>4633.725614142857</v>
      </c>
      <c r="G71">
        <f t="shared" si="21"/>
        <v>56.070544748267977</v>
      </c>
      <c r="H71">
        <f t="shared" si="17"/>
        <v>20954925.934353981</v>
      </c>
      <c r="I71">
        <f t="shared" si="15"/>
        <v>7088219.5647188788</v>
      </c>
      <c r="N71" s="4">
        <f>Input!J72</f>
        <v>111.88307042857195</v>
      </c>
      <c r="O71">
        <f t="shared" si="18"/>
        <v>48.533888285714056</v>
      </c>
      <c r="P71">
        <f t="shared" si="19"/>
        <v>0</v>
      </c>
      <c r="Q71">
        <f t="shared" si="20"/>
        <v>2355.538312130172</v>
      </c>
      <c r="R71">
        <f t="shared" si="16"/>
        <v>847.70134385843471</v>
      </c>
    </row>
    <row r="72" spans="1:18" x14ac:dyDescent="0.25">
      <c r="A72">
        <f>Input!G73</f>
        <v>211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7216.2193301428561</v>
      </c>
      <c r="F72">
        <f t="shared" si="14"/>
        <v>4753.3967847142849</v>
      </c>
      <c r="G72">
        <f t="shared" si="21"/>
        <v>56.070544748267977</v>
      </c>
      <c r="H72">
        <f t="shared" si="17"/>
        <v>22064873.804673281</v>
      </c>
      <c r="I72">
        <f t="shared" si="15"/>
        <v>7088219.5647188788</v>
      </c>
      <c r="N72" s="4">
        <f>Input!J73</f>
        <v>119.67117057142696</v>
      </c>
      <c r="O72">
        <f t="shared" si="18"/>
        <v>56.321988428569057</v>
      </c>
      <c r="P72">
        <f t="shared" si="19"/>
        <v>0</v>
      </c>
      <c r="Q72">
        <f t="shared" si="20"/>
        <v>3172.1663805478665</v>
      </c>
      <c r="R72">
        <f t="shared" si="16"/>
        <v>1361.8617656797139</v>
      </c>
    </row>
    <row r="73" spans="1:18" x14ac:dyDescent="0.25">
      <c r="A73">
        <f>Input!G74</f>
        <v>212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7342.1791678571417</v>
      </c>
      <c r="F73">
        <f t="shared" si="14"/>
        <v>4879.3566224285696</v>
      </c>
      <c r="G73">
        <f t="shared" si="21"/>
        <v>56.070544748267977</v>
      </c>
      <c r="H73">
        <f t="shared" si="17"/>
        <v>23264088.587144632</v>
      </c>
      <c r="I73">
        <f t="shared" si="15"/>
        <v>7088219.5647188788</v>
      </c>
      <c r="N73" s="4">
        <f>Input!J74</f>
        <v>125.95983771428564</v>
      </c>
      <c r="O73">
        <f t="shared" si="18"/>
        <v>62.610655571427742</v>
      </c>
      <c r="P73">
        <f t="shared" si="19"/>
        <v>0</v>
      </c>
      <c r="Q73">
        <f t="shared" si="20"/>
        <v>3920.0941910839556</v>
      </c>
      <c r="R73">
        <f t="shared" si="16"/>
        <v>1865.555640334313</v>
      </c>
    </row>
    <row r="74" spans="1:18" x14ac:dyDescent="0.25">
      <c r="A74">
        <f>Input!G75</f>
        <v>213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7478.9781908571413</v>
      </c>
      <c r="F74">
        <f t="shared" si="14"/>
        <v>5016.1556454285692</v>
      </c>
      <c r="G74">
        <f t="shared" si="21"/>
        <v>56.070544748267977</v>
      </c>
      <c r="H74">
        <f t="shared" si="17"/>
        <v>24602444.205990717</v>
      </c>
      <c r="I74">
        <f t="shared" si="15"/>
        <v>7088219.5647188788</v>
      </c>
      <c r="N74" s="4">
        <f>Input!J75</f>
        <v>136.79902299999958</v>
      </c>
      <c r="O74">
        <f t="shared" si="18"/>
        <v>73.44984085714168</v>
      </c>
      <c r="P74">
        <f t="shared" si="19"/>
        <v>0</v>
      </c>
      <c r="Q74">
        <f t="shared" si="20"/>
        <v>5394.8791219394388</v>
      </c>
      <c r="R74">
        <f t="shared" si="16"/>
        <v>2919.3774602570011</v>
      </c>
    </row>
    <row r="75" spans="1:18" x14ac:dyDescent="0.25">
      <c r="A75">
        <f>Input!G76</f>
        <v>214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7623.5727738571431</v>
      </c>
      <c r="F75">
        <f t="shared" si="14"/>
        <v>5160.7502284285711</v>
      </c>
      <c r="G75">
        <f t="shared" si="21"/>
        <v>56.070544748267977</v>
      </c>
      <c r="H75">
        <f t="shared" si="17"/>
        <v>26057754.672978442</v>
      </c>
      <c r="I75">
        <f t="shared" si="15"/>
        <v>7088219.5647188788</v>
      </c>
      <c r="N75" s="4">
        <f>Input!J76</f>
        <v>144.59458300000188</v>
      </c>
      <c r="O75">
        <f t="shared" si="18"/>
        <v>81.245400857143977</v>
      </c>
      <c r="P75">
        <f t="shared" si="19"/>
        <v>0</v>
      </c>
      <c r="Q75">
        <f t="shared" si="20"/>
        <v>6600.8151604380109</v>
      </c>
      <c r="R75">
        <f t="shared" si="16"/>
        <v>3822.5561325364129</v>
      </c>
    </row>
    <row r="76" spans="1:18" x14ac:dyDescent="0.25">
      <c r="A76">
        <f>Input!G77</f>
        <v>215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7771.7331727142864</v>
      </c>
      <c r="F76">
        <f t="shared" si="14"/>
        <v>5308.9106272857152</v>
      </c>
      <c r="G76">
        <f t="shared" si="21"/>
        <v>56.070544748267977</v>
      </c>
      <c r="H76">
        <f t="shared" si="17"/>
        <v>27592328.932712018</v>
      </c>
      <c r="I76">
        <f t="shared" si="15"/>
        <v>7088219.5647188788</v>
      </c>
      <c r="N76" s="4">
        <f>Input!J77</f>
        <v>148.16039885714326</v>
      </c>
      <c r="O76">
        <f t="shared" si="18"/>
        <v>84.811216714285365</v>
      </c>
      <c r="P76">
        <f t="shared" si="19"/>
        <v>0</v>
      </c>
      <c r="Q76">
        <f t="shared" si="20"/>
        <v>7192.9424805574772</v>
      </c>
      <c r="R76">
        <f t="shared" si="16"/>
        <v>4276.1973121694573</v>
      </c>
    </row>
    <row r="77" spans="1:18" x14ac:dyDescent="0.25">
      <c r="A77">
        <f>Input!G78</f>
        <v>216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7927.263919142858</v>
      </c>
      <c r="F77">
        <f t="shared" si="14"/>
        <v>5464.4413737142859</v>
      </c>
      <c r="G77">
        <f t="shared" si="21"/>
        <v>56.070544748267977</v>
      </c>
      <c r="H77">
        <f t="shared" si="17"/>
        <v>29250475.023610573</v>
      </c>
      <c r="I77">
        <f t="shared" si="15"/>
        <v>7088219.5647188788</v>
      </c>
      <c r="N77" s="4">
        <f>Input!J78</f>
        <v>155.53074642857155</v>
      </c>
      <c r="O77">
        <f t="shared" si="18"/>
        <v>92.181564285713648</v>
      </c>
      <c r="P77">
        <f t="shared" si="19"/>
        <v>0</v>
      </c>
      <c r="Q77">
        <f t="shared" si="20"/>
        <v>8497.4407941611571</v>
      </c>
      <c r="R77">
        <f t="shared" si="16"/>
        <v>5294.4523002333754</v>
      </c>
    </row>
    <row r="78" spans="1:18" x14ac:dyDescent="0.25">
      <c r="A78">
        <f>Input!G79</f>
        <v>217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8090.6872040000007</v>
      </c>
      <c r="F78">
        <f t="shared" si="14"/>
        <v>5627.8646585714287</v>
      </c>
      <c r="G78">
        <f t="shared" si="21"/>
        <v>56.070544748267977</v>
      </c>
      <c r="H78">
        <f t="shared" si="17"/>
        <v>31044889.646834422</v>
      </c>
      <c r="I78">
        <f t="shared" si="15"/>
        <v>7088219.5647188788</v>
      </c>
      <c r="N78" s="4">
        <f>Input!J79</f>
        <v>163.42328485714279</v>
      </c>
      <c r="O78">
        <f t="shared" si="18"/>
        <v>100.07410271428489</v>
      </c>
      <c r="P78">
        <f t="shared" si="19"/>
        <v>0</v>
      </c>
      <c r="Q78">
        <f t="shared" si="20"/>
        <v>10014.826034069243</v>
      </c>
      <c r="R78">
        <f t="shared" si="16"/>
        <v>6505.3138077326221</v>
      </c>
    </row>
    <row r="79" spans="1:18" x14ac:dyDescent="0.25">
      <c r="A79">
        <f>Input!G80</f>
        <v>218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8260.697550428571</v>
      </c>
      <c r="F79">
        <f t="shared" si="14"/>
        <v>5797.8750049999999</v>
      </c>
      <c r="G79">
        <f t="shared" si="21"/>
        <v>56.070544748267977</v>
      </c>
      <c r="H79">
        <f t="shared" si="17"/>
        <v>32968318.459766682</v>
      </c>
      <c r="I79">
        <f t="shared" si="15"/>
        <v>7088219.5647188788</v>
      </c>
      <c r="N79" s="4">
        <f>Input!J80</f>
        <v>170.0103464285703</v>
      </c>
      <c r="O79">
        <f t="shared" si="18"/>
        <v>106.6611642857124</v>
      </c>
      <c r="P79">
        <f t="shared" si="19"/>
        <v>0</v>
      </c>
      <c r="Q79">
        <f t="shared" si="20"/>
        <v>11376.60396678373</v>
      </c>
      <c r="R79">
        <f t="shared" si="16"/>
        <v>7611.2690141146531</v>
      </c>
    </row>
    <row r="80" spans="1:18" x14ac:dyDescent="0.25">
      <c r="A80">
        <f>Input!G81</f>
        <v>219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8436.9741842857147</v>
      </c>
      <c r="F80">
        <f t="shared" si="14"/>
        <v>5974.1516388571436</v>
      </c>
      <c r="G80">
        <f t="shared" si="21"/>
        <v>56.070544748267977</v>
      </c>
      <c r="H80">
        <f t="shared" si="17"/>
        <v>35023683.836448908</v>
      </c>
      <c r="I80">
        <f t="shared" si="15"/>
        <v>7088219.5647188788</v>
      </c>
      <c r="N80" s="4">
        <f>Input!J81</f>
        <v>176.27663385714368</v>
      </c>
      <c r="O80">
        <f t="shared" si="18"/>
        <v>112.92745171428578</v>
      </c>
      <c r="P80">
        <f t="shared" si="19"/>
        <v>0</v>
      </c>
      <c r="Q80">
        <f t="shared" si="20"/>
        <v>12752.609350682347</v>
      </c>
      <c r="R80">
        <f t="shared" si="16"/>
        <v>8743.9096265476455</v>
      </c>
    </row>
    <row r="81" spans="1:18" x14ac:dyDescent="0.25">
      <c r="A81">
        <f>Input!G82</f>
        <v>220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8616.4958598571429</v>
      </c>
      <c r="F81">
        <f t="shared" si="14"/>
        <v>6153.6733144285718</v>
      </c>
      <c r="G81">
        <f t="shared" si="21"/>
        <v>56.070544748267977</v>
      </c>
      <c r="H81">
        <f t="shared" si="17"/>
        <v>37180759.536812916</v>
      </c>
      <c r="I81">
        <f t="shared" si="15"/>
        <v>7088219.5647188788</v>
      </c>
      <c r="N81" s="4">
        <f>Input!J82</f>
        <v>179.5216755714282</v>
      </c>
      <c r="O81">
        <f t="shared" si="18"/>
        <v>116.17249342857031</v>
      </c>
      <c r="P81">
        <f t="shared" si="19"/>
        <v>0</v>
      </c>
      <c r="Q81">
        <f t="shared" si="20"/>
        <v>13496.048229411212</v>
      </c>
      <c r="R81">
        <f t="shared" si="16"/>
        <v>9361.3203196570284</v>
      </c>
    </row>
    <row r="82" spans="1:18" x14ac:dyDescent="0.25">
      <c r="A82">
        <f>Input!G83</f>
        <v>221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8803.7757961428579</v>
      </c>
      <c r="F82">
        <f t="shared" si="14"/>
        <v>6340.9532507142867</v>
      </c>
      <c r="G82">
        <f t="shared" si="21"/>
        <v>56.070544748267977</v>
      </c>
      <c r="H82">
        <f t="shared" si="17"/>
        <v>39499750.627750747</v>
      </c>
      <c r="I82">
        <f t="shared" si="15"/>
        <v>7088219.5647188788</v>
      </c>
      <c r="N82" s="4">
        <f>Input!J83</f>
        <v>187.27993628571494</v>
      </c>
      <c r="O82">
        <f t="shared" si="18"/>
        <v>123.93075414285704</v>
      </c>
      <c r="P82">
        <f t="shared" si="19"/>
        <v>0</v>
      </c>
      <c r="Q82">
        <f t="shared" si="20"/>
        <v>15358.831822417278</v>
      </c>
      <c r="R82">
        <f t="shared" si="16"/>
        <v>10922.795144556847</v>
      </c>
    </row>
    <row r="83" spans="1:18" x14ac:dyDescent="0.25">
      <c r="A83">
        <f>Input!G84</f>
        <v>222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8994.0172992857151</v>
      </c>
      <c r="F83">
        <f t="shared" si="14"/>
        <v>6531.194753857144</v>
      </c>
      <c r="G83">
        <f t="shared" si="21"/>
        <v>56.070544748267977</v>
      </c>
      <c r="H83">
        <f t="shared" si="17"/>
        <v>41927233.523387849</v>
      </c>
      <c r="I83">
        <f t="shared" si="15"/>
        <v>7088219.5647188788</v>
      </c>
      <c r="N83" s="4">
        <f>Input!J84</f>
        <v>190.24150314285725</v>
      </c>
      <c r="O83">
        <f t="shared" si="18"/>
        <v>126.89232099999936</v>
      </c>
      <c r="P83">
        <f t="shared" si="19"/>
        <v>0</v>
      </c>
      <c r="Q83">
        <f t="shared" si="20"/>
        <v>16101.661128766878</v>
      </c>
      <c r="R83">
        <f t="shared" si="16"/>
        <v>11550.60562204103</v>
      </c>
    </row>
    <row r="84" spans="1:18" x14ac:dyDescent="0.25">
      <c r="A84">
        <f>Input!G85</f>
        <v>223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9186.4296234285721</v>
      </c>
      <c r="F84">
        <f t="shared" si="14"/>
        <v>6723.6070780000009</v>
      </c>
      <c r="G84">
        <f t="shared" si="21"/>
        <v>56.070544748267977</v>
      </c>
      <c r="H84">
        <f t="shared" si="17"/>
        <v>44456043.422246538</v>
      </c>
      <c r="I84">
        <f t="shared" si="15"/>
        <v>7088219.5647188788</v>
      </c>
      <c r="N84" s="4">
        <f>Input!J85</f>
        <v>192.41232414285696</v>
      </c>
      <c r="O84">
        <f t="shared" si="18"/>
        <v>129.06314199999906</v>
      </c>
      <c r="P84">
        <f t="shared" si="19"/>
        <v>0</v>
      </c>
      <c r="Q84">
        <f t="shared" si="20"/>
        <v>16657.294622911922</v>
      </c>
      <c r="R84">
        <f t="shared" si="16"/>
        <v>12021.930606150494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Input</vt:lpstr>
      <vt:lpstr>Extreme_Type1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2021-08-17T22:14:12Z</dcterms:modified>
</cp:coreProperties>
</file>