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logistic!$J$5</definedName>
    <definedName name="solver_lhs1" localSheetId="2" hidden="1">LogNormal!$L$5</definedName>
    <definedName name="solver_lhs1" localSheetId="3" hidden="1">NORMAL!$T$5</definedName>
    <definedName name="solver_lhs1" localSheetId="6" hidden="1">'power_normal!'!$L$5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2</definedName>
    <definedName name="solver_num" localSheetId="1" hidden="1">0</definedName>
    <definedName name="solver_num" localSheetId="2" hidden="1">2</definedName>
    <definedName name="solver_num" localSheetId="3" hidden="1">0</definedName>
    <definedName name="solver_num" localSheetId="6" hidden="1">2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Cauchy!$W$6</definedName>
    <definedName name="solver_opt" localSheetId="1" hidden="1">logistic!$I$3</definedName>
    <definedName name="solver_opt" localSheetId="2" hidden="1">LogNormal!$U$8</definedName>
    <definedName name="solver_opt" localSheetId="3" hidden="1">NORMAL!$J$3</definedName>
    <definedName name="solver_opt" localSheetId="6" hidden="1">'power_normal!'!$U$8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0.999</definedName>
    <definedName name="solver_rhs1" localSheetId="3" hidden="1">0.95</definedName>
    <definedName name="solver_rhs1" localSheetId="6" hidden="1">0.95</definedName>
    <definedName name="solver_rhs1" localSheetId="5" hidden="1">0.96</definedName>
    <definedName name="solver_rhs2" localSheetId="4" hidden="1">0.95</definedName>
    <definedName name="solver_rhs2" localSheetId="1" hidden="1">0.95</definedName>
    <definedName name="solver_rhs2" localSheetId="2" hidden="1">0.99</definedName>
    <definedName name="solver_rhs2" localSheetId="3" hidden="1">0.95</definedName>
    <definedName name="solver_rhs2" localSheetId="6" hidden="1">0.95</definedName>
    <definedName name="solver_rhs2" localSheetId="5" hidden="1">0.96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" i="5" l="1"/>
  <c r="Z12" i="5" l="1"/>
  <c r="AA12" i="5" s="1"/>
  <c r="Z11" i="5"/>
  <c r="AA11" i="5" s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196" i="15" l="1"/>
  <c r="D43" i="15"/>
  <c r="D150" i="15"/>
  <c r="D350" i="15"/>
  <c r="D382" i="15"/>
  <c r="D398" i="15"/>
  <c r="D406" i="15"/>
  <c r="D414" i="15"/>
  <c r="E415" i="15" s="1"/>
  <c r="D195" i="15"/>
  <c r="D206" i="15"/>
  <c r="D415" i="15"/>
  <c r="D149" i="15"/>
  <c r="D183" i="15"/>
  <c r="D351" i="15"/>
  <c r="D391" i="15"/>
  <c r="D344" i="15"/>
  <c r="E344" i="15" s="1"/>
  <c r="D352" i="15"/>
  <c r="D156" i="15"/>
  <c r="D189" i="15"/>
  <c r="D240" i="15"/>
  <c r="D341" i="15"/>
  <c r="D369" i="15"/>
  <c r="D381" i="15"/>
  <c r="D385" i="1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H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H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H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F68" i="13"/>
  <c r="F64" i="13"/>
  <c r="F60" i="13"/>
  <c r="F56" i="13"/>
  <c r="F52" i="13"/>
  <c r="F48" i="13"/>
  <c r="H48" i="13" s="1"/>
  <c r="F44" i="13"/>
  <c r="F40" i="13"/>
  <c r="F36" i="13"/>
  <c r="F32" i="13"/>
  <c r="F28" i="13"/>
  <c r="F24" i="13"/>
  <c r="F20" i="13"/>
  <c r="F16" i="13"/>
  <c r="H16" i="13" s="1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E189" i="15" s="1"/>
  <c r="D333" i="15"/>
  <c r="D356" i="15"/>
  <c r="D362" i="15"/>
  <c r="D386" i="15"/>
  <c r="D399" i="15"/>
  <c r="D407" i="15"/>
  <c r="E407" i="15" s="1"/>
  <c r="E150" i="15"/>
  <c r="D157" i="15"/>
  <c r="E157" i="15" s="1"/>
  <c r="D321" i="15"/>
  <c r="D329" i="15"/>
  <c r="D337" i="15"/>
  <c r="D342" i="15"/>
  <c r="D355" i="15"/>
  <c r="D363" i="15"/>
  <c r="D379" i="15"/>
  <c r="D387" i="15"/>
  <c r="E387" i="15" s="1"/>
  <c r="D392" i="15"/>
  <c r="D400" i="15"/>
  <c r="D408" i="15"/>
  <c r="E408" i="15" s="1"/>
  <c r="D416" i="15"/>
  <c r="D53" i="15"/>
  <c r="D52" i="15"/>
  <c r="E52" i="15" s="1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E402" i="15" s="1"/>
  <c r="D418" i="15"/>
  <c r="E418" i="15" s="1"/>
  <c r="D109" i="15"/>
  <c r="D191" i="15"/>
  <c r="D252" i="15"/>
  <c r="E252" i="15" s="1"/>
  <c r="D268" i="15"/>
  <c r="D319" i="15"/>
  <c r="D332" i="15"/>
  <c r="D340" i="15"/>
  <c r="E340" i="15" s="1"/>
  <c r="D354" i="15"/>
  <c r="D366" i="15"/>
  <c r="E366" i="15" s="1"/>
  <c r="D374" i="15"/>
  <c r="D395" i="15"/>
  <c r="D419" i="15"/>
  <c r="D349" i="15"/>
  <c r="D205" i="15"/>
  <c r="D301" i="15"/>
  <c r="D317" i="15"/>
  <c r="D345" i="15"/>
  <c r="D348" i="15"/>
  <c r="D353" i="15"/>
  <c r="D367" i="15"/>
  <c r="E367" i="15" s="1"/>
  <c r="D383" i="15"/>
  <c r="D389" i="15"/>
  <c r="D396" i="15"/>
  <c r="E396" i="15" s="1"/>
  <c r="D412" i="15"/>
  <c r="D420" i="15"/>
  <c r="D90" i="15"/>
  <c r="D154" i="15"/>
  <c r="D334" i="15"/>
  <c r="E334" i="15" s="1"/>
  <c r="D376" i="15"/>
  <c r="D384" i="15"/>
  <c r="E385" i="15" s="1"/>
  <c r="D388" i="15"/>
  <c r="D397" i="15"/>
  <c r="D405" i="15"/>
  <c r="E406" i="15" s="1"/>
  <c r="D413" i="15"/>
  <c r="E414" i="15" s="1"/>
  <c r="E399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E54" i="15" s="1"/>
  <c r="D105" i="15"/>
  <c r="D204" i="15"/>
  <c r="D254" i="15"/>
  <c r="E254" i="15" s="1"/>
  <c r="D255" i="15"/>
  <c r="D324" i="15"/>
  <c r="D331" i="15"/>
  <c r="D335" i="15"/>
  <c r="E335" i="15" s="1"/>
  <c r="D357" i="15"/>
  <c r="E357" i="15" s="1"/>
  <c r="D360" i="15"/>
  <c r="D368" i="15"/>
  <c r="D375" i="15"/>
  <c r="D393" i="15"/>
  <c r="D401" i="15"/>
  <c r="E401" i="15" s="1"/>
  <c r="D44" i="15"/>
  <c r="D48" i="15"/>
  <c r="D58" i="15"/>
  <c r="D57" i="15"/>
  <c r="D96" i="15"/>
  <c r="D327" i="15"/>
  <c r="D37" i="15"/>
  <c r="D46" i="15"/>
  <c r="E47" i="15" s="1"/>
  <c r="D55" i="15"/>
  <c r="D80" i="15"/>
  <c r="D108" i="15"/>
  <c r="E109" i="15" s="1"/>
  <c r="D110" i="15"/>
  <c r="E110" i="15" s="1"/>
  <c r="D120" i="15"/>
  <c r="D225" i="15"/>
  <c r="D256" i="15"/>
  <c r="D313" i="15"/>
  <c r="E313" i="15" s="1"/>
  <c r="D346" i="15"/>
  <c r="D390" i="15"/>
  <c r="E391" i="15" s="1"/>
  <c r="D62" i="15"/>
  <c r="D325" i="15"/>
  <c r="D328" i="15"/>
  <c r="D336" i="15"/>
  <c r="D361" i="15"/>
  <c r="D394" i="15"/>
  <c r="D42" i="15"/>
  <c r="E43" i="15" s="1"/>
  <c r="D50" i="15"/>
  <c r="D49" i="15"/>
  <c r="D97" i="15"/>
  <c r="D129" i="15"/>
  <c r="D242" i="15"/>
  <c r="D306" i="15"/>
  <c r="D34" i="15"/>
  <c r="D51" i="15"/>
  <c r="D56" i="15"/>
  <c r="E56" i="15" s="1"/>
  <c r="D84" i="15"/>
  <c r="D92" i="15"/>
  <c r="D100" i="15"/>
  <c r="D227" i="15"/>
  <c r="D258" i="15"/>
  <c r="D270" i="15"/>
  <c r="E271" i="15" s="1"/>
  <c r="D271" i="15"/>
  <c r="D36" i="15"/>
  <c r="D60" i="15"/>
  <c r="D95" i="15"/>
  <c r="D112" i="15"/>
  <c r="D228" i="15"/>
  <c r="E228" i="15" s="1"/>
  <c r="D236" i="15"/>
  <c r="D251" i="15"/>
  <c r="D265" i="15"/>
  <c r="E44" i="15"/>
  <c r="B46" i="15"/>
  <c r="E51" i="15"/>
  <c r="D39" i="15"/>
  <c r="D71" i="15"/>
  <c r="D119" i="15"/>
  <c r="E120" i="15" s="1"/>
  <c r="D127" i="15"/>
  <c r="D121" i="15"/>
  <c r="D125" i="15"/>
  <c r="D200" i="15"/>
  <c r="D203" i="15"/>
  <c r="E323" i="15"/>
  <c r="D65" i="15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E38" i="15" s="1"/>
  <c r="D68" i="15"/>
  <c r="D74" i="15"/>
  <c r="D40" i="15"/>
  <c r="E40" i="15" s="1"/>
  <c r="D64" i="15"/>
  <c r="D91" i="15"/>
  <c r="D94" i="15"/>
  <c r="D239" i="15"/>
  <c r="D238" i="15"/>
  <c r="D41" i="15"/>
  <c r="E42" i="15" s="1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392" i="15"/>
  <c r="E393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E19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E112" i="15" s="1"/>
  <c r="D158" i="15"/>
  <c r="D169" i="15"/>
  <c r="D168" i="15"/>
  <c r="D177" i="15"/>
  <c r="D176" i="15"/>
  <c r="D185" i="15"/>
  <c r="D184" i="15"/>
  <c r="D211" i="15"/>
  <c r="E206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6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E377" i="15"/>
  <c r="D223" i="15"/>
  <c r="D231" i="15"/>
  <c r="D246" i="15"/>
  <c r="D269" i="15"/>
  <c r="E270" i="15" s="1"/>
  <c r="D274" i="15"/>
  <c r="D277" i="15"/>
  <c r="D279" i="15"/>
  <c r="D276" i="15"/>
  <c r="D287" i="15"/>
  <c r="D302" i="15"/>
  <c r="E351" i="15"/>
  <c r="E364" i="15"/>
  <c r="D194" i="15"/>
  <c r="D202" i="15"/>
  <c r="D210" i="15"/>
  <c r="D249" i="15"/>
  <c r="D285" i="15"/>
  <c r="D290" i="15"/>
  <c r="D293" i="15"/>
  <c r="D295" i="15"/>
  <c r="D292" i="15"/>
  <c r="D318" i="15"/>
  <c r="E349" i="15"/>
  <c r="E332" i="15"/>
  <c r="E333" i="15"/>
  <c r="E345" i="15"/>
  <c r="D257" i="15"/>
  <c r="D273" i="15"/>
  <c r="D289" i="15"/>
  <c r="D305" i="15"/>
  <c r="E342" i="15"/>
  <c r="E374" i="15"/>
  <c r="E404" i="15"/>
  <c r="E322" i="15"/>
  <c r="E370" i="15"/>
  <c r="E352" i="15"/>
  <c r="E384" i="15"/>
  <c r="E400" i="15"/>
  <c r="E362" i="15" l="1"/>
  <c r="E62" i="15"/>
  <c r="E363" i="15"/>
  <c r="H71" i="13"/>
  <c r="E55" i="15"/>
  <c r="E337" i="15"/>
  <c r="E327" i="15"/>
  <c r="E48" i="15"/>
  <c r="E375" i="15"/>
  <c r="E253" i="15"/>
  <c r="E421" i="15"/>
  <c r="E350" i="15"/>
  <c r="E381" i="15"/>
  <c r="E123" i="15"/>
  <c r="E108" i="15"/>
  <c r="E90" i="15"/>
  <c r="E331" i="15"/>
  <c r="E205" i="15"/>
  <c r="E191" i="15"/>
  <c r="E403" i="15"/>
  <c r="E409" i="15"/>
  <c r="E386" i="15"/>
  <c r="H63" i="13"/>
  <c r="H79" i="13"/>
  <c r="E397" i="15"/>
  <c r="E348" i="15"/>
  <c r="E358" i="15"/>
  <c r="E417" i="15"/>
  <c r="E106" i="15"/>
  <c r="E50" i="15"/>
  <c r="E356" i="15"/>
  <c r="E341" i="15"/>
  <c r="E383" i="15"/>
  <c r="E419" i="15"/>
  <c r="E398" i="15"/>
  <c r="E412" i="15"/>
  <c r="E394" i="15"/>
  <c r="E360" i="15"/>
  <c r="E416" i="15"/>
  <c r="E336" i="15"/>
  <c r="E390" i="15"/>
  <c r="E275" i="15"/>
  <c r="E413" i="15"/>
  <c r="E368" i="15"/>
  <c r="E410" i="15"/>
  <c r="E359" i="15"/>
  <c r="E388" i="15"/>
  <c r="E353" i="15"/>
  <c r="E343" i="15"/>
  <c r="E324" i="15"/>
  <c r="E382" i="15"/>
  <c r="E372" i="15"/>
  <c r="E286" i="15"/>
  <c r="E317" i="15"/>
  <c r="E66" i="15"/>
  <c r="E49" i="15"/>
  <c r="E57" i="15"/>
  <c r="E365" i="15"/>
  <c r="H41" i="13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B108" i="15"/>
  <c r="F66" i="16" l="1"/>
  <c r="H66" i="16" s="1"/>
  <c r="G65" i="16"/>
  <c r="G65" i="17"/>
  <c r="I64" i="17"/>
  <c r="H64" i="17"/>
  <c r="B109" i="15"/>
  <c r="G66" i="16" l="1"/>
  <c r="F67" i="16"/>
  <c r="H67" i="16" s="1"/>
  <c r="I65" i="17"/>
  <c r="G66" i="17"/>
  <c r="H65" i="17"/>
  <c r="B110" i="15"/>
  <c r="F68" i="16" l="1"/>
  <c r="H68" i="16" s="1"/>
  <c r="G67" i="16"/>
  <c r="G67" i="17"/>
  <c r="I66" i="17"/>
  <c r="H66" i="17"/>
  <c r="B111" i="15"/>
  <c r="G68" i="16" l="1"/>
  <c r="F69" i="16"/>
  <c r="H69" i="16" s="1"/>
  <c r="G68" i="17"/>
  <c r="I67" i="17"/>
  <c r="H67" i="17"/>
  <c r="B112" i="15"/>
  <c r="F70" i="16" l="1"/>
  <c r="H70" i="16" s="1"/>
  <c r="G69" i="16"/>
  <c r="G69" i="17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O83" i="13" l="1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T14" i="2"/>
  <c r="T13" i="2"/>
  <c r="P78" i="5" l="1"/>
  <c r="P79" i="5" s="1"/>
  <c r="H4" i="2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72" i="2"/>
  <c r="F64" i="2"/>
  <c r="F56" i="2"/>
  <c r="F48" i="2"/>
  <c r="F40" i="2"/>
  <c r="F32" i="2"/>
  <c r="F23" i="2"/>
  <c r="F15" i="2"/>
  <c r="F7" i="2"/>
  <c r="F74" i="2"/>
  <c r="F66" i="2"/>
  <c r="F58" i="2"/>
  <c r="F50" i="2"/>
  <c r="F42" i="2"/>
  <c r="F34" i="2"/>
  <c r="F25" i="2"/>
  <c r="F17" i="2"/>
  <c r="F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73" i="2"/>
  <c r="F65" i="2"/>
  <c r="F57" i="2"/>
  <c r="F49" i="2"/>
  <c r="F41" i="2"/>
  <c r="F33" i="2"/>
  <c r="F24" i="2"/>
  <c r="F16" i="2"/>
  <c r="F8" i="2"/>
  <c r="F70" i="2"/>
  <c r="F62" i="2"/>
  <c r="F54" i="2"/>
  <c r="F46" i="2"/>
  <c r="F38" i="2"/>
  <c r="F30" i="2"/>
  <c r="F21" i="2"/>
  <c r="F13" i="2"/>
  <c r="F5" i="2"/>
  <c r="F6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F12" i="12" l="1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28" i="2"/>
  <c r="G46" i="2"/>
  <c r="G57" i="2"/>
  <c r="G10" i="2"/>
  <c r="G74" i="2"/>
  <c r="G27" i="2"/>
  <c r="G36" i="2"/>
  <c r="G54" i="2"/>
  <c r="G65" i="2"/>
  <c r="G18" i="2"/>
  <c r="G35" i="2"/>
  <c r="G44" i="2"/>
  <c r="G62" i="2"/>
  <c r="G9" i="2"/>
  <c r="G73" i="2"/>
  <c r="G26" i="2"/>
  <c r="G43" i="2"/>
  <c r="G52" i="2"/>
  <c r="G38" i="2"/>
  <c r="G70" i="2"/>
  <c r="G17" i="2"/>
  <c r="G34" i="2"/>
  <c r="G51" i="2"/>
  <c r="G60" i="2"/>
  <c r="G49" i="2"/>
  <c r="G14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I3" i="12" l="1"/>
  <c r="I5" i="12"/>
  <c r="J3" i="12" l="1"/>
  <c r="J5" i="12" s="1"/>
  <c r="W6" i="12" s="1"/>
  <c r="K3" i="5"/>
  <c r="K5" i="5"/>
  <c r="L3" i="5" l="1"/>
  <c r="L5" i="5" s="1"/>
  <c r="U8" i="5" l="1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9" i="2"/>
  <c r="P51" i="2"/>
  <c r="P11" i="2"/>
  <c r="P49" i="2"/>
  <c r="P44" i="2"/>
  <c r="P69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6" i="2"/>
  <c r="P7" i="2"/>
  <c r="P56" i="2"/>
  <c r="P52" i="2"/>
  <c r="P55" i="2"/>
  <c r="P18" i="2"/>
  <c r="P22" i="2"/>
  <c r="P58" i="2"/>
  <c r="P8" i="2"/>
  <c r="P35" i="2"/>
  <c r="P21" i="2"/>
  <c r="P19" i="2"/>
  <c r="P40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<sst xmlns="http://schemas.openxmlformats.org/spreadsheetml/2006/main" count="684" uniqueCount="467">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</sst>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0.32077428571428568</c:v>
                </c:pt>
                <c:pt idx="3">
                  <c:v>0.91756357142857126</c:v>
                </c:pt>
                <c:pt idx="4">
                  <c:v>1.7679882857142859</c:v>
                </c:pt>
                <c:pt idx="5">
                  <c:v>2.6333327142857139</c:v>
                </c:pt>
                <c:pt idx="6">
                  <c:v>3.7000935714285719</c:v>
                </c:pt>
                <c:pt idx="7">
                  <c:v>4.8862121428571434</c:v>
                </c:pt>
                <c:pt idx="8">
                  <c:v>6.4900832857142863</c:v>
                </c:pt>
                <c:pt idx="9">
                  <c:v>8.1909327142857151</c:v>
                </c:pt>
                <c:pt idx="10">
                  <c:v>9.824643285714286</c:v>
                </c:pt>
                <c:pt idx="11">
                  <c:v>11.644850571428572</c:v>
                </c:pt>
                <c:pt idx="12">
                  <c:v>13.897730142857142</c:v>
                </c:pt>
                <c:pt idx="13">
                  <c:v>17.015954142857144</c:v>
                </c:pt>
                <c:pt idx="14">
                  <c:v>21.56647242857143</c:v>
                </c:pt>
                <c:pt idx="15">
                  <c:v>26.385545857142858</c:v>
                </c:pt>
                <c:pt idx="16">
                  <c:v>31.99536514285715</c:v>
                </c:pt>
                <c:pt idx="17">
                  <c:v>39.335873285714285</c:v>
                </c:pt>
                <c:pt idx="18">
                  <c:v>47.429827857142854</c:v>
                </c:pt>
                <c:pt idx="19">
                  <c:v>57.739362714285718</c:v>
                </c:pt>
                <c:pt idx="20">
                  <c:v>69.175337285714292</c:v>
                </c:pt>
                <c:pt idx="21">
                  <c:v>79.999602857142861</c:v>
                </c:pt>
                <c:pt idx="22">
                  <c:v>91.592234714285723</c:v>
                </c:pt>
                <c:pt idx="23">
                  <c:v>104.3411457142857</c:v>
                </c:pt>
                <c:pt idx="24">
                  <c:v>118.44775242857143</c:v>
                </c:pt>
                <c:pt idx="25">
                  <c:v>134.56852285714285</c:v>
                </c:pt>
                <c:pt idx="26">
                  <c:v>149.8537882857143</c:v>
                </c:pt>
                <c:pt idx="27">
                  <c:v>164.38560728571429</c:v>
                </c:pt>
                <c:pt idx="28">
                  <c:v>180.58843628571429</c:v>
                </c:pt>
                <c:pt idx="29">
                  <c:v>197.75358800000001</c:v>
                </c:pt>
                <c:pt idx="30">
                  <c:v>216.1346978571429</c:v>
                </c:pt>
                <c:pt idx="31">
                  <c:v>233.17303171428574</c:v>
                </c:pt>
                <c:pt idx="32">
                  <c:v>250.9051332857143</c:v>
                </c:pt>
                <c:pt idx="33">
                  <c:v>269.07736685714281</c:v>
                </c:pt>
                <c:pt idx="34">
                  <c:v>288.29398171428568</c:v>
                </c:pt>
                <c:pt idx="35">
                  <c:v>306.66017185714281</c:v>
                </c:pt>
                <c:pt idx="36">
                  <c:v>324.97414285714279</c:v>
                </c:pt>
                <c:pt idx="37">
                  <c:v>343.66110728571431</c:v>
                </c:pt>
                <c:pt idx="38">
                  <c:v>363.056759</c:v>
                </c:pt>
                <c:pt idx="39">
                  <c:v>381.16931371428569</c:v>
                </c:pt>
                <c:pt idx="40">
                  <c:v>399.41614600000003</c:v>
                </c:pt>
                <c:pt idx="41">
                  <c:v>416.59621742857144</c:v>
                </c:pt>
                <c:pt idx="42">
                  <c:v>434.22388085714283</c:v>
                </c:pt>
                <c:pt idx="43">
                  <c:v>452.82878671428568</c:v>
                </c:pt>
                <c:pt idx="44">
                  <c:v>470.65040657142862</c:v>
                </c:pt>
                <c:pt idx="45">
                  <c:v>488.18109171428574</c:v>
                </c:pt>
                <c:pt idx="46">
                  <c:v>504.71961457142862</c:v>
                </c:pt>
                <c:pt idx="47">
                  <c:v>521.8027077142857</c:v>
                </c:pt>
                <c:pt idx="48">
                  <c:v>539.72876571428571</c:v>
                </c:pt>
                <c:pt idx="49">
                  <c:v>557.4384875714286</c:v>
                </c:pt>
                <c:pt idx="50">
                  <c:v>574.3574637142857</c:v>
                </c:pt>
                <c:pt idx="51">
                  <c:v>590.35141642857138</c:v>
                </c:pt>
                <c:pt idx="52">
                  <c:v>606.39012828571435</c:v>
                </c:pt>
                <c:pt idx="53">
                  <c:v>622.0334674285715</c:v>
                </c:pt>
                <c:pt idx="54">
                  <c:v>637.90060242857135</c:v>
                </c:pt>
                <c:pt idx="55">
                  <c:v>654.11089128571439</c:v>
                </c:pt>
                <c:pt idx="56">
                  <c:v>670.67925371428578</c:v>
                </c:pt>
                <c:pt idx="57">
                  <c:v>686.56130842857158</c:v>
                </c:pt>
                <c:pt idx="58">
                  <c:v>703.41314571428575</c:v>
                </c:pt>
                <c:pt idx="59">
                  <c:v>720.15308514285721</c:v>
                </c:pt>
                <c:pt idx="60">
                  <c:v>738.04930371428566</c:v>
                </c:pt>
                <c:pt idx="61">
                  <c:v>754.45354914285713</c:v>
                </c:pt>
                <c:pt idx="62">
                  <c:v>769.94023100000004</c:v>
                </c:pt>
                <c:pt idx="63">
                  <c:v>784.41983099999993</c:v>
                </c:pt>
                <c:pt idx="64">
                  <c:v>798.5562771428572</c:v>
                </c:pt>
                <c:pt idx="65">
                  <c:v>811.59612300000003</c:v>
                </c:pt>
                <c:pt idx="66">
                  <c:v>823.72586514285717</c:v>
                </c:pt>
                <c:pt idx="67">
                  <c:v>835.46023428571436</c:v>
                </c:pt>
                <c:pt idx="68">
                  <c:v>846.71717214285707</c:v>
                </c:pt>
                <c:pt idx="69">
                  <c:v>857.51905814285703</c:v>
                </c:pt>
                <c:pt idx="70">
                  <c:v>868.05984885714281</c:v>
                </c:pt>
                <c:pt idx="71">
                  <c:v>878.39176328571421</c:v>
                </c:pt>
                <c:pt idx="72">
                  <c:v>888.37306399999989</c:v>
                </c:pt>
                <c:pt idx="73">
                  <c:v>897.88439314285699</c:v>
                </c:pt>
                <c:pt idx="74">
                  <c:v>906.48561871428569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17.32021010003233</c:v>
                </c:pt>
                <c:pt idx="2">
                  <c:v>18.950040950440819</c:v>
                </c:pt>
                <c:pt idx="3">
                  <c:v>20.729769832825141</c:v>
                </c:pt>
                <c:pt idx="4">
                  <c:v>22.672502995691371</c:v>
                </c:pt>
                <c:pt idx="5">
                  <c:v>24.792359823193163</c:v>
                </c:pt>
                <c:pt idx="6">
                  <c:v>27.10452498320409</c:v>
                </c:pt>
                <c:pt idx="7">
                  <c:v>29.625297764424118</c:v>
                </c:pt>
                <c:pt idx="8">
                  <c:v>32.372137123530472</c:v>
                </c:pt>
                <c:pt idx="9">
                  <c:v>35.363700678212226</c:v>
                </c:pt>
                <c:pt idx="10">
                  <c:v>38.61987556619583</c:v>
                </c:pt>
                <c:pt idx="11">
                  <c:v>42.161798746284745</c:v>
                </c:pt>
                <c:pt idx="12">
                  <c:v>46.011863949447793</c:v>
                </c:pt>
                <c:pt idx="13">
                  <c:v>50.193712103436731</c:v>
                </c:pt>
                <c:pt idx="14">
                  <c:v>54.732201664269148</c:v>
                </c:pt>
                <c:pt idx="15">
                  <c:v>59.653354907590703</c:v>
                </c:pt>
                <c:pt idx="16">
                  <c:v>64.984275883098746</c:v>
                </c:pt>
                <c:pt idx="17">
                  <c:v>70.753035442556865</c:v>
                </c:pt>
                <c:pt idx="18">
                  <c:v>76.988518549782455</c:v>
                </c:pt>
                <c:pt idx="19">
                  <c:v>83.720229009623395</c:v>
                </c:pt>
                <c:pt idx="20">
                  <c:v>90.978046859440752</c:v>
                </c:pt>
                <c:pt idx="21">
                  <c:v>98.791934004029315</c:v>
                </c:pt>
                <c:pt idx="22">
                  <c:v>107.19158430049079</c:v>
                </c:pt>
                <c:pt idx="23">
                  <c:v>116.20601527181329</c:v>
                </c:pt>
                <c:pt idx="24">
                  <c:v>125.86310000216159</c:v>
                </c:pt>
                <c:pt idx="25">
                  <c:v>136.18903958940066</c:v>
                </c:pt>
                <c:pt idx="26">
                  <c:v>147.20777883074777</c:v>
                </c:pt>
                <c:pt idx="27">
                  <c:v>158.94037059962346</c:v>
                </c:pt>
                <c:pt idx="28">
                  <c:v>171.4042976041535</c:v>
                </c:pt>
                <c:pt idx="29">
                  <c:v>184.61276382329424</c:v>
                </c:pt>
                <c:pt idx="30">
                  <c:v>198.57397176400258</c:v>
                </c:pt>
                <c:pt idx="31">
                  <c:v>213.29040558114716</c:v>
                </c:pt>
                <c:pt idx="32">
                  <c:v>228.75814379921496</c:v>
                </c:pt>
                <c:pt idx="33">
                  <c:v>244.96622856511317</c:v>
                </c:pt>
                <c:pt idx="34">
                  <c:v>261.89612069884259</c:v>
                </c:pt>
                <c:pt idx="35">
                  <c:v>279.52127093315829</c:v>
                </c:pt>
                <c:pt idx="36">
                  <c:v>297.8068373036806</c:v>
                </c:pt>
                <c:pt idx="37">
                  <c:v>316.70957638771569</c:v>
                </c:pt>
                <c:pt idx="38">
                  <c:v>336.17793182033495</c:v>
                </c:pt>
                <c:pt idx="39">
                  <c:v>356.15233721669745</c:v>
                </c:pt>
                <c:pt idx="40">
                  <c:v>376.56574246001031</c:v>
                </c:pt>
                <c:pt idx="41">
                  <c:v>397.34436263449629</c:v>
                </c:pt>
                <c:pt idx="42">
                  <c:v>418.40863824502469</c:v>
                </c:pt>
                <c:pt idx="43">
                  <c:v>439.67438448216433</c:v>
                </c:pt>
                <c:pt idx="44">
                  <c:v>461.05409697593484</c:v>
                </c:pt>
                <c:pt idx="45">
                  <c:v>482.45837256560719</c:v>
                </c:pt>
                <c:pt idx="46">
                  <c:v>503.79739685650924</c:v>
                </c:pt>
                <c:pt idx="47">
                  <c:v>524.98244633602519</c:v>
                </c:pt>
                <c:pt idx="48">
                  <c:v>545.92735194209195</c:v>
                </c:pt>
                <c:pt idx="49">
                  <c:v>566.54987329889639</c:v>
                </c:pt>
                <c:pt idx="50">
                  <c:v>586.77293814439543</c:v>
                </c:pt>
                <c:pt idx="51">
                  <c:v>606.52570929588899</c:v>
                </c:pt>
                <c:pt idx="52">
                  <c:v>625.74445115122046</c:v>
                </c:pt>
                <c:pt idx="53">
                  <c:v>644.37317840000719</c:v>
                </c:pt>
                <c:pt idx="54">
                  <c:v>662.36408048735973</c:v>
                </c:pt>
                <c:pt idx="55">
                  <c:v>679.677725655725</c:v>
                </c:pt>
                <c:pt idx="56">
                  <c:v>696.28305744284478</c:v>
                </c:pt>
                <c:pt idx="57">
                  <c:v>712.15720386773319</c:v>
                </c:pt>
                <c:pt idx="58">
                  <c:v>727.28512492373159</c:v>
                </c:pt>
                <c:pt idx="59">
                  <c:v>741.65912734460733</c:v>
                </c:pt>
                <c:pt idx="60">
                  <c:v>755.27827701239937</c:v>
                </c:pt>
                <c:pt idx="61">
                  <c:v>768.14773906123048</c:v>
                </c:pt>
                <c:pt idx="62">
                  <c:v>780.27807401246343</c:v>
                </c:pt>
                <c:pt idx="63">
                  <c:v>791.68451550788041</c:v>
                </c:pt>
                <c:pt idx="64">
                  <c:v>802.38625174640208</c:v>
                </c:pt>
                <c:pt idx="65">
                  <c:v>812.40572890647013</c:v>
                </c:pt>
                <c:pt idx="66">
                  <c:v>821.76799093338286</c:v>
                </c:pt>
                <c:pt idx="67">
                  <c:v>830.50006631314068</c:v>
                </c:pt>
                <c:pt idx="68">
                  <c:v>838.63040900524436</c:v>
                </c:pt>
                <c:pt idx="69">
                  <c:v>846.18839767207976</c:v>
                </c:pt>
                <c:pt idx="70">
                  <c:v>853.20389477732192</c:v>
                </c:pt>
                <c:pt idx="71">
                  <c:v>859.70686504438993</c:v>
                </c:pt>
                <c:pt idx="72">
                  <c:v>865.72705115162626</c:v>
                </c:pt>
                <c:pt idx="73">
                  <c:v>871.29370335538613</c:v>
                </c:pt>
                <c:pt idx="74">
                  <c:v>876.43535892437046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8576"/>
        <c:axId val="492850928"/>
      </c:scatterChart>
      <c:valAx>
        <c:axId val="4928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928"/>
        <c:crosses val="autoZero"/>
        <c:crossBetween val="midCat"/>
      </c:valAx>
      <c:valAx>
        <c:axId val="4928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1.4919714285714258E-2</c:v>
                </c:pt>
                <c:pt idx="3">
                  <c:v>0.29093471428571416</c:v>
                </c:pt>
                <c:pt idx="4">
                  <c:v>0.54457014285714322</c:v>
                </c:pt>
                <c:pt idx="5">
                  <c:v>0.55948985714285659</c:v>
                </c:pt>
                <c:pt idx="6">
                  <c:v>0.76090628571428653</c:v>
                </c:pt>
                <c:pt idx="7">
                  <c:v>0.88026400000000016</c:v>
                </c:pt>
                <c:pt idx="8">
                  <c:v>1.2980165714285714</c:v>
                </c:pt>
                <c:pt idx="9">
                  <c:v>1.3949948571428574</c:v>
                </c:pt>
                <c:pt idx="10">
                  <c:v>1.3278559999999995</c:v>
                </c:pt>
                <c:pt idx="11">
                  <c:v>1.5143527142857145</c:v>
                </c:pt>
                <c:pt idx="12">
                  <c:v>1.9470249999999989</c:v>
                </c:pt>
                <c:pt idx="13">
                  <c:v>2.8123694285714302</c:v>
                </c:pt>
                <c:pt idx="14">
                  <c:v>4.2446637142857151</c:v>
                </c:pt>
                <c:pt idx="15">
                  <c:v>4.5132188571428573</c:v>
                </c:pt>
                <c:pt idx="16">
                  <c:v>5.30396471428572</c:v>
                </c:pt>
                <c:pt idx="17">
                  <c:v>7.0346535714285681</c:v>
                </c:pt>
                <c:pt idx="18">
                  <c:v>7.7880999999999974</c:v>
                </c:pt>
                <c:pt idx="19">
                  <c:v>10.003680285714285</c:v>
                </c:pt>
                <c:pt idx="20">
                  <c:v>11.130120000000002</c:v>
                </c:pt>
                <c:pt idx="21">
                  <c:v>10.518410999999997</c:v>
                </c:pt>
                <c:pt idx="22">
                  <c:v>11.28677728571429</c:v>
                </c:pt>
                <c:pt idx="23">
                  <c:v>12.443056428571406</c:v>
                </c:pt>
                <c:pt idx="24">
                  <c:v>13.80075214285716</c:v>
                </c:pt>
                <c:pt idx="25">
                  <c:v>15.814915857142847</c:v>
                </c:pt>
                <c:pt idx="26">
                  <c:v>14.979410857142877</c:v>
                </c:pt>
                <c:pt idx="27">
                  <c:v>14.225964428571412</c:v>
                </c:pt>
                <c:pt idx="28">
                  <c:v>15.896974428571436</c:v>
                </c:pt>
                <c:pt idx="29">
                  <c:v>16.859297142857141</c:v>
                </c:pt>
                <c:pt idx="30">
                  <c:v>18.075255285714316</c:v>
                </c:pt>
                <c:pt idx="31">
                  <c:v>16.732479285714273</c:v>
                </c:pt>
                <c:pt idx="32">
                  <c:v>17.426246999999986</c:v>
                </c:pt>
                <c:pt idx="33">
                  <c:v>17.866378999999963</c:v>
                </c:pt>
                <c:pt idx="34">
                  <c:v>18.9107602857143</c:v>
                </c:pt>
                <c:pt idx="35">
                  <c:v>18.060335571428563</c:v>
                </c:pt>
                <c:pt idx="36">
                  <c:v>18.008116428571409</c:v>
                </c:pt>
                <c:pt idx="37">
                  <c:v>18.381109857142942</c:v>
                </c:pt>
                <c:pt idx="38">
                  <c:v>19.089797142857119</c:v>
                </c:pt>
                <c:pt idx="39">
                  <c:v>17.806700142857121</c:v>
                </c:pt>
                <c:pt idx="40">
                  <c:v>17.940977714285761</c:v>
                </c:pt>
                <c:pt idx="41">
                  <c:v>16.874216857142837</c:v>
                </c:pt>
                <c:pt idx="42">
                  <c:v>17.321808857142823</c:v>
                </c:pt>
                <c:pt idx="43">
                  <c:v>18.299051285714281</c:v>
                </c:pt>
                <c:pt idx="44">
                  <c:v>17.515765285714362</c:v>
                </c:pt>
                <c:pt idx="45">
                  <c:v>17.224830571428551</c:v>
                </c:pt>
                <c:pt idx="46">
                  <c:v>16.232668285714308</c:v>
                </c:pt>
                <c:pt idx="47">
                  <c:v>16.777238571428509</c:v>
                </c:pt>
                <c:pt idx="48">
                  <c:v>17.62020342857144</c:v>
                </c:pt>
                <c:pt idx="49">
                  <c:v>17.403867285714309</c:v>
                </c:pt>
                <c:pt idx="50">
                  <c:v>16.613121571428533</c:v>
                </c:pt>
                <c:pt idx="51">
                  <c:v>15.688098142857111</c:v>
                </c:pt>
                <c:pt idx="52">
                  <c:v>15.732857285714399</c:v>
                </c:pt>
                <c:pt idx="53">
                  <c:v>15.337484571428572</c:v>
                </c:pt>
                <c:pt idx="54">
                  <c:v>15.561280428571276</c:v>
                </c:pt>
                <c:pt idx="55">
                  <c:v>15.904434285714469</c:v>
                </c:pt>
                <c:pt idx="56">
                  <c:v>16.262507857142818</c:v>
                </c:pt>
                <c:pt idx="57">
                  <c:v>15.576200142857228</c:v>
                </c:pt>
                <c:pt idx="58">
                  <c:v>16.545982714285596</c:v>
                </c:pt>
                <c:pt idx="59">
                  <c:v>16.434084857142889</c:v>
                </c:pt>
                <c:pt idx="60">
                  <c:v>17.590363999999877</c:v>
                </c:pt>
                <c:pt idx="61">
                  <c:v>16.098390857142899</c:v>
                </c:pt>
                <c:pt idx="62">
                  <c:v>15.18082728571434</c:v>
                </c:pt>
                <c:pt idx="63">
                  <c:v>14.173745428571319</c:v>
                </c:pt>
                <c:pt idx="64">
                  <c:v>13.830591571428695</c:v>
                </c:pt>
                <c:pt idx="65">
                  <c:v>12.733991285714264</c:v>
                </c:pt>
                <c:pt idx="66">
                  <c:v>11.823887571428568</c:v>
                </c:pt>
                <c:pt idx="67">
                  <c:v>11.428514571428618</c:v>
                </c:pt>
                <c:pt idx="68">
                  <c:v>10.95108328571413</c:v>
                </c:pt>
                <c:pt idx="69">
                  <c:v>10.496031428571396</c:v>
                </c:pt>
                <c:pt idx="70">
                  <c:v>10.234936142857205</c:v>
                </c:pt>
                <c:pt idx="71">
                  <c:v>10.026059857142823</c:v>
                </c:pt>
                <c:pt idx="72">
                  <c:v>9.6754461428571084</c:v>
                </c:pt>
                <c:pt idx="73">
                  <c:v>9.2054745714285353</c:v>
                </c:pt>
                <c:pt idx="74">
                  <c:v>8.2953710000001273</c:v>
                </c:pt>
                <c:pt idx="75">
                  <c:v>-0.30585457142857142</c:v>
                </c:pt>
                <c:pt idx="76">
                  <c:v>-0.30585457142857142</c:v>
                </c:pt>
                <c:pt idx="77">
                  <c:v>-0.30585457142857142</c:v>
                </c:pt>
                <c:pt idx="78">
                  <c:v>-0.30585457142857142</c:v>
                </c:pt>
                <c:pt idx="79">
                  <c:v>-0.30585457142857142</c:v>
                </c:pt>
                <c:pt idx="80">
                  <c:v>-0.30585457142857142</c:v>
                </c:pt>
                <c:pt idx="81">
                  <c:v>-0.30585457142857142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8.9424158218535492E-3</c:v>
                </c:pt>
                <c:pt idx="3">
                  <c:v>4.3824615514967684E-2</c:v>
                </c:pt>
                <c:pt idx="4">
                  <c:v>0.11094443002836958</c:v>
                </c:pt>
                <c:pt idx="5">
                  <c:v>0.21421285733913242</c:v>
                </c:pt>
                <c:pt idx="6">
                  <c:v>0.35641530255631243</c:v>
                </c:pt>
                <c:pt idx="7">
                  <c:v>0.53956413511106527</c:v>
                </c:pt>
                <c:pt idx="8">
                  <c:v>0.76505015509614449</c:v>
                </c:pt>
                <c:pt idx="9">
                  <c:v>1.0337196561414295</c:v>
                </c:pt>
                <c:pt idx="10">
                  <c:v>1.3459181927967148</c:v>
                </c:pt>
                <c:pt idx="11">
                  <c:v>1.7015181583811965</c:v>
                </c:pt>
                <c:pt idx="12">
                  <c:v>2.0999384631273461</c:v>
                </c:pt>
                <c:pt idx="13">
                  <c:v>2.5401607720257116</c:v>
                </c:pt>
                <c:pt idx="14">
                  <c:v>3.0207448841640558</c:v>
                </c:pt>
                <c:pt idx="15">
                  <c:v>3.5398448226938726</c:v>
                </c:pt>
                <c:pt idx="16">
                  <c:v>4.0952266118193927</c:v>
                </c:pt>
                <c:pt idx="17">
                  <c:v>4.6842883435745799</c:v>
                </c:pt>
                <c:pt idx="18">
                  <c:v>5.3040828849029662</c:v>
                </c:pt>
                <c:pt idx="19">
                  <c:v>5.9513433942334268</c:v>
                </c:pt>
                <c:pt idx="20">
                  <c:v>6.6225116790974514</c:v>
                </c:pt>
                <c:pt idx="21">
                  <c:v>7.3137693171351676</c:v>
                </c:pt>
                <c:pt idx="22">
                  <c:v>8.0210713733953689</c:v>
                </c:pt>
                <c:pt idx="23">
                  <c:v>8.7401824721375103</c:v>
                </c:pt>
                <c:pt idx="24">
                  <c:v>9.4667149185140893</c:v>
                </c:pt>
                <c:pt idx="25">
                  <c:v>10.196168512931752</c:v>
                </c:pt>
                <c:pt idx="26">
                  <c:v>10.923971657686351</c:v>
                </c:pt>
                <c:pt idx="27">
                  <c:v>11.64552332120045</c:v>
                </c:pt>
                <c:pt idx="28">
                  <c:v>12.356235399657713</c:v>
                </c:pt>
                <c:pt idx="29">
                  <c:v>13.051574998931406</c:v>
                </c:pt>
                <c:pt idx="30">
                  <c:v>13.727106151374603</c:v>
                </c:pt>
                <c:pt idx="31">
                  <c:v>14.378530482176805</c:v>
                </c:pt>
                <c:pt idx="32">
                  <c:v>15.001726348426573</c:v>
                </c:pt>
                <c:pt idx="33">
                  <c:v>15.592785990492551</c:v>
                </c:pt>
                <c:pt idx="34">
                  <c:v>16.148050259478971</c:v>
                </c:pt>
                <c:pt idx="35">
                  <c:v>16.664140515847322</c:v>
                </c:pt>
                <c:pt idx="36">
                  <c:v>17.137987332231852</c:v>
                </c:pt>
                <c:pt idx="37">
                  <c:v>17.566855677313079</c:v>
                </c:pt>
                <c:pt idx="38">
                  <c:v>17.948366306551762</c:v>
                </c:pt>
                <c:pt idx="39">
                  <c:v>18.280513138740837</c:v>
                </c:pt>
                <c:pt idx="40">
                  <c:v>18.561676453748817</c:v>
                </c:pt>
                <c:pt idx="41">
                  <c:v>18.79063180549554</c:v>
                </c:pt>
                <c:pt idx="42">
                  <c:v>18.966554604077498</c:v>
                </c:pt>
                <c:pt idx="43">
                  <c:v>19.08902038098892</c:v>
                </c:pt>
                <c:pt idx="44">
                  <c:v>19.158000810518335</c:v>
                </c:pt>
                <c:pt idx="45">
                  <c:v>19.173855617618823</c:v>
                </c:pt>
                <c:pt idx="46">
                  <c:v>19.13732055688449</c:v>
                </c:pt>
                <c:pt idx="47">
                  <c:v>19.049491697812567</c:v>
                </c:pt>
                <c:pt idx="48">
                  <c:v>18.911806297476868</c:v>
                </c:pt>
                <c:pt idx="49">
                  <c:v>18.726020582367646</c:v>
                </c:pt>
                <c:pt idx="50">
                  <c:v>18.494184795868232</c:v>
                </c:pt>
                <c:pt idx="51">
                  <c:v>18.21861589616476</c:v>
                </c:pt>
                <c:pt idx="52">
                  <c:v>17.901868310980557</c:v>
                </c:pt>
                <c:pt idx="53">
                  <c:v>17.546703170186614</c:v>
                </c:pt>
                <c:pt idx="54">
                  <c:v>17.156056444996597</c:v>
                </c:pt>
                <c:pt idx="55">
                  <c:v>16.733006423178345</c:v>
                </c:pt>
                <c:pt idx="56">
                  <c:v>16.280740943702838</c:v>
                </c:pt>
                <c:pt idx="57">
                  <c:v>15.802524801829485</c:v>
                </c:pt>
                <c:pt idx="58">
                  <c:v>15.301667717228263</c:v>
                </c:pt>
                <c:pt idx="59">
                  <c:v>14.781493233899855</c:v>
                </c:pt>
                <c:pt idx="60">
                  <c:v>14.245308891995407</c:v>
                </c:pt>
                <c:pt idx="61">
                  <c:v>13.696377978847575</c:v>
                </c:pt>
                <c:pt idx="62">
                  <c:v>13.137893130346896</c:v>
                </c:pt>
                <c:pt idx="63">
                  <c:v>12.572952015008468</c:v>
                </c:pt>
                <c:pt idx="64">
                  <c:v>12.004535292469633</c:v>
                </c:pt>
                <c:pt idx="65">
                  <c:v>11.435486996530535</c:v>
                </c:pt>
                <c:pt idx="66">
                  <c:v>10.868497450976566</c:v>
                </c:pt>
                <c:pt idx="67">
                  <c:v>10.306088785045867</c:v>
                </c:pt>
                <c:pt idx="68">
                  <c:v>9.7506030752259694</c:v>
                </c:pt>
                <c:pt idx="69">
                  <c:v>9.2041931017188006</c:v>
                </c:pt>
                <c:pt idx="70">
                  <c:v>8.6688156719718386</c:v>
                </c:pt>
                <c:pt idx="71">
                  <c:v>8.1462274306269506</c:v>
                </c:pt>
                <c:pt idx="72">
                  <c:v>7.6379830454938231</c:v>
                </c:pt>
                <c:pt idx="73">
                  <c:v>7.1454356330326325</c:v>
                </c:pt>
                <c:pt idx="74">
                  <c:v>6.6697392645602118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71696"/>
        <c:axId val="648861656"/>
      </c:scatterChart>
      <c:valAx>
        <c:axId val="3463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1656"/>
        <c:crosses val="autoZero"/>
        <c:crossBetween val="midCat"/>
      </c:valAx>
      <c:valAx>
        <c:axId val="6488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0.32077428571428568</c:v>
                </c:pt>
                <c:pt idx="3">
                  <c:v>0.91756357142857126</c:v>
                </c:pt>
                <c:pt idx="4">
                  <c:v>1.7679882857142859</c:v>
                </c:pt>
                <c:pt idx="5">
                  <c:v>2.6333327142857139</c:v>
                </c:pt>
                <c:pt idx="6">
                  <c:v>3.7000935714285719</c:v>
                </c:pt>
                <c:pt idx="7">
                  <c:v>4.8862121428571434</c:v>
                </c:pt>
                <c:pt idx="8">
                  <c:v>6.4900832857142863</c:v>
                </c:pt>
                <c:pt idx="9">
                  <c:v>8.1909327142857151</c:v>
                </c:pt>
                <c:pt idx="10">
                  <c:v>9.824643285714286</c:v>
                </c:pt>
                <c:pt idx="11">
                  <c:v>11.644850571428572</c:v>
                </c:pt>
                <c:pt idx="12">
                  <c:v>13.897730142857142</c:v>
                </c:pt>
                <c:pt idx="13">
                  <c:v>17.015954142857144</c:v>
                </c:pt>
                <c:pt idx="14">
                  <c:v>21.56647242857143</c:v>
                </c:pt>
                <c:pt idx="15">
                  <c:v>26.385545857142858</c:v>
                </c:pt>
                <c:pt idx="16">
                  <c:v>31.99536514285715</c:v>
                </c:pt>
                <c:pt idx="17">
                  <c:v>39.335873285714285</c:v>
                </c:pt>
                <c:pt idx="18">
                  <c:v>47.429827857142854</c:v>
                </c:pt>
                <c:pt idx="19">
                  <c:v>57.739362714285718</c:v>
                </c:pt>
                <c:pt idx="20">
                  <c:v>69.175337285714292</c:v>
                </c:pt>
                <c:pt idx="21">
                  <c:v>79.999602857142861</c:v>
                </c:pt>
                <c:pt idx="22">
                  <c:v>91.592234714285723</c:v>
                </c:pt>
                <c:pt idx="23">
                  <c:v>104.3411457142857</c:v>
                </c:pt>
                <c:pt idx="24">
                  <c:v>118.44775242857143</c:v>
                </c:pt>
                <c:pt idx="25">
                  <c:v>134.56852285714285</c:v>
                </c:pt>
                <c:pt idx="26">
                  <c:v>149.8537882857143</c:v>
                </c:pt>
                <c:pt idx="27">
                  <c:v>164.38560728571429</c:v>
                </c:pt>
                <c:pt idx="28">
                  <c:v>180.58843628571429</c:v>
                </c:pt>
                <c:pt idx="29">
                  <c:v>197.75358800000001</c:v>
                </c:pt>
                <c:pt idx="30">
                  <c:v>216.1346978571429</c:v>
                </c:pt>
                <c:pt idx="31">
                  <c:v>233.17303171428574</c:v>
                </c:pt>
                <c:pt idx="32">
                  <c:v>250.9051332857143</c:v>
                </c:pt>
                <c:pt idx="33">
                  <c:v>269.07736685714281</c:v>
                </c:pt>
                <c:pt idx="34">
                  <c:v>288.29398171428568</c:v>
                </c:pt>
                <c:pt idx="35">
                  <c:v>306.66017185714281</c:v>
                </c:pt>
                <c:pt idx="36">
                  <c:v>324.97414285714279</c:v>
                </c:pt>
                <c:pt idx="37">
                  <c:v>343.66110728571431</c:v>
                </c:pt>
                <c:pt idx="38">
                  <c:v>363.056759</c:v>
                </c:pt>
                <c:pt idx="39">
                  <c:v>381.16931371428569</c:v>
                </c:pt>
                <c:pt idx="40">
                  <c:v>399.41614600000003</c:v>
                </c:pt>
                <c:pt idx="41">
                  <c:v>416.59621742857144</c:v>
                </c:pt>
                <c:pt idx="42">
                  <c:v>434.22388085714283</c:v>
                </c:pt>
                <c:pt idx="43">
                  <c:v>452.82878671428568</c:v>
                </c:pt>
                <c:pt idx="44">
                  <c:v>470.65040657142862</c:v>
                </c:pt>
                <c:pt idx="45">
                  <c:v>488.18109171428574</c:v>
                </c:pt>
                <c:pt idx="46">
                  <c:v>504.71961457142862</c:v>
                </c:pt>
                <c:pt idx="47">
                  <c:v>521.8027077142857</c:v>
                </c:pt>
                <c:pt idx="48">
                  <c:v>539.72876571428571</c:v>
                </c:pt>
                <c:pt idx="49">
                  <c:v>557.4384875714286</c:v>
                </c:pt>
                <c:pt idx="50">
                  <c:v>574.3574637142857</c:v>
                </c:pt>
                <c:pt idx="51">
                  <c:v>590.35141642857138</c:v>
                </c:pt>
                <c:pt idx="52">
                  <c:v>606.39012828571435</c:v>
                </c:pt>
                <c:pt idx="53">
                  <c:v>622.0334674285715</c:v>
                </c:pt>
                <c:pt idx="54">
                  <c:v>637.90060242857135</c:v>
                </c:pt>
                <c:pt idx="55">
                  <c:v>654.11089128571439</c:v>
                </c:pt>
                <c:pt idx="56">
                  <c:v>670.67925371428578</c:v>
                </c:pt>
                <c:pt idx="57">
                  <c:v>686.56130842857158</c:v>
                </c:pt>
                <c:pt idx="58">
                  <c:v>703.41314571428575</c:v>
                </c:pt>
                <c:pt idx="59">
                  <c:v>720.15308514285721</c:v>
                </c:pt>
                <c:pt idx="60">
                  <c:v>738.04930371428566</c:v>
                </c:pt>
                <c:pt idx="61">
                  <c:v>754.45354914285713</c:v>
                </c:pt>
                <c:pt idx="62">
                  <c:v>769.94023100000004</c:v>
                </c:pt>
                <c:pt idx="63">
                  <c:v>784.41983099999993</c:v>
                </c:pt>
                <c:pt idx="64">
                  <c:v>798.5562771428572</c:v>
                </c:pt>
                <c:pt idx="65">
                  <c:v>811.59612300000003</c:v>
                </c:pt>
                <c:pt idx="66">
                  <c:v>823.72586514285717</c:v>
                </c:pt>
                <c:pt idx="67">
                  <c:v>835.46023428571436</c:v>
                </c:pt>
                <c:pt idx="68">
                  <c:v>846.71717214285707</c:v>
                </c:pt>
                <c:pt idx="69">
                  <c:v>857.51905814285703</c:v>
                </c:pt>
                <c:pt idx="70">
                  <c:v>868.05984885714281</c:v>
                </c:pt>
                <c:pt idx="71">
                  <c:v>878.39176328571421</c:v>
                </c:pt>
                <c:pt idx="72">
                  <c:v>888.37306399999989</c:v>
                </c:pt>
                <c:pt idx="73">
                  <c:v>897.88439314285699</c:v>
                </c:pt>
                <c:pt idx="74">
                  <c:v>906.48561871428569</c:v>
                </c:pt>
                <c:pt idx="75">
                  <c:v>-0.9250235714285715</c:v>
                </c:pt>
                <c:pt idx="76">
                  <c:v>-0.9250235714285715</c:v>
                </c:pt>
                <c:pt idx="77">
                  <c:v>-0.9250235714285715</c:v>
                </c:pt>
                <c:pt idx="78">
                  <c:v>-0.9250235714285715</c:v>
                </c:pt>
                <c:pt idx="79">
                  <c:v>-0.9250235714285715</c:v>
                </c:pt>
                <c:pt idx="80">
                  <c:v>-0.9250235714285715</c:v>
                </c:pt>
                <c:pt idx="81">
                  <c:v>-0.9250235714285715</c:v>
                </c:pt>
                <c:pt idx="82">
                  <c:v>-0.9250235714285715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3.1811617794341634E-11</c:v>
                </c:pt>
                <c:pt idx="4">
                  <c:v>4.771742669151245E-11</c:v>
                </c:pt>
                <c:pt idx="5">
                  <c:v>6.3623235588683267E-11</c:v>
                </c:pt>
                <c:pt idx="6">
                  <c:v>7.9529044485854084E-11</c:v>
                </c:pt>
                <c:pt idx="7">
                  <c:v>9.5434853383024901E-11</c:v>
                </c:pt>
                <c:pt idx="8">
                  <c:v>1.113406622801957E-10</c:v>
                </c:pt>
                <c:pt idx="9">
                  <c:v>1.272464711773664E-10</c:v>
                </c:pt>
                <c:pt idx="10">
                  <c:v>1.4315228007453636E-10</c:v>
                </c:pt>
                <c:pt idx="11">
                  <c:v>1.5905808897170085E-10</c:v>
                </c:pt>
                <c:pt idx="12">
                  <c:v>1.7496389786882502E-10</c:v>
                </c:pt>
                <c:pt idx="13">
                  <c:v>1.9086970676565123E-10</c:v>
                </c:pt>
                <c:pt idx="14">
                  <c:v>2.0677551566027569E-10</c:v>
                </c:pt>
                <c:pt idx="15">
                  <c:v>2.2268132453863139E-10</c:v>
                </c:pt>
                <c:pt idx="16">
                  <c:v>2.3858713329677624E-10</c:v>
                </c:pt>
                <c:pt idx="17">
                  <c:v>2.5449294116667661E-10</c:v>
                </c:pt>
                <c:pt idx="18">
                  <c:v>2.7039874247329008E-10</c:v>
                </c:pt>
                <c:pt idx="19">
                  <c:v>2.8630449528349222E-10</c:v>
                </c:pt>
                <c:pt idx="20">
                  <c:v>3.0220988975557336E-10</c:v>
                </c:pt>
                <c:pt idx="21">
                  <c:v>3.1811263669737343E-10</c:v>
                </c:pt>
                <c:pt idx="22">
                  <c:v>3.3399583454326653E-10</c:v>
                </c:pt>
                <c:pt idx="23">
                  <c:v>3.4973532589942913E-10</c:v>
                </c:pt>
                <c:pt idx="24">
                  <c:v>3.6445249314752842E-10</c:v>
                </c:pt>
                <c:pt idx="25">
                  <c:v>3.7341256631609317E-10</c:v>
                </c:pt>
                <c:pt idx="26">
                  <c:v>3.7364158786833386E-10</c:v>
                </c:pt>
                <c:pt idx="27">
                  <c:v>3.7364158786833428E-10</c:v>
                </c:pt>
                <c:pt idx="28">
                  <c:v>3.7364158786833428E-10</c:v>
                </c:pt>
                <c:pt idx="29">
                  <c:v>3.7364158786833428E-10</c:v>
                </c:pt>
                <c:pt idx="30">
                  <c:v>3.7364158786833428E-10</c:v>
                </c:pt>
                <c:pt idx="31">
                  <c:v>3.7364158786833428E-10</c:v>
                </c:pt>
                <c:pt idx="32">
                  <c:v>3.7364158786833428E-10</c:v>
                </c:pt>
                <c:pt idx="33">
                  <c:v>3.7364158786833428E-10</c:v>
                </c:pt>
                <c:pt idx="34">
                  <c:v>3.7364158786833428E-10</c:v>
                </c:pt>
                <c:pt idx="35">
                  <c:v>3.7364158786833428E-10</c:v>
                </c:pt>
                <c:pt idx="36">
                  <c:v>3.7364158786833428E-10</c:v>
                </c:pt>
                <c:pt idx="37">
                  <c:v>3.7364158786833428E-10</c:v>
                </c:pt>
                <c:pt idx="38">
                  <c:v>3.7364158786833428E-10</c:v>
                </c:pt>
                <c:pt idx="39">
                  <c:v>3.7364158786833428E-10</c:v>
                </c:pt>
                <c:pt idx="40">
                  <c:v>3.7364158786833428E-10</c:v>
                </c:pt>
                <c:pt idx="41">
                  <c:v>3.7364158786833428E-10</c:v>
                </c:pt>
                <c:pt idx="42">
                  <c:v>3.7364158786833428E-10</c:v>
                </c:pt>
                <c:pt idx="43">
                  <c:v>3.7364158786833428E-10</c:v>
                </c:pt>
                <c:pt idx="44">
                  <c:v>3.7364158786833428E-10</c:v>
                </c:pt>
                <c:pt idx="45">
                  <c:v>3.7364158786833428E-10</c:v>
                </c:pt>
                <c:pt idx="46">
                  <c:v>3.7364158786833428E-10</c:v>
                </c:pt>
                <c:pt idx="47">
                  <c:v>3.7364158786833428E-10</c:v>
                </c:pt>
                <c:pt idx="48">
                  <c:v>3.7364158786833428E-10</c:v>
                </c:pt>
                <c:pt idx="49">
                  <c:v>3.7364158786833428E-10</c:v>
                </c:pt>
                <c:pt idx="50">
                  <c:v>3.7364158786833428E-10</c:v>
                </c:pt>
                <c:pt idx="51">
                  <c:v>3.7364158786833428E-10</c:v>
                </c:pt>
                <c:pt idx="52">
                  <c:v>3.7364158786833428E-10</c:v>
                </c:pt>
                <c:pt idx="53">
                  <c:v>3.7364158786833428E-10</c:v>
                </c:pt>
                <c:pt idx="54">
                  <c:v>3.7364158786833428E-10</c:v>
                </c:pt>
                <c:pt idx="55">
                  <c:v>3.7364158786833428E-10</c:v>
                </c:pt>
                <c:pt idx="56">
                  <c:v>3.7364158786833428E-10</c:v>
                </c:pt>
                <c:pt idx="57">
                  <c:v>3.7364158786833428E-10</c:v>
                </c:pt>
                <c:pt idx="58">
                  <c:v>3.7364158786833428E-10</c:v>
                </c:pt>
                <c:pt idx="59">
                  <c:v>3.7364158786833428E-10</c:v>
                </c:pt>
                <c:pt idx="60">
                  <c:v>3.7364158786833428E-10</c:v>
                </c:pt>
                <c:pt idx="61">
                  <c:v>3.7364158786833428E-10</c:v>
                </c:pt>
                <c:pt idx="62">
                  <c:v>3.7364158786833428E-10</c:v>
                </c:pt>
                <c:pt idx="63">
                  <c:v>3.7364158786833428E-10</c:v>
                </c:pt>
                <c:pt idx="64">
                  <c:v>3.7364158786833428E-10</c:v>
                </c:pt>
                <c:pt idx="65">
                  <c:v>3.7364158786833428E-10</c:v>
                </c:pt>
                <c:pt idx="66">
                  <c:v>3.7364158786833428E-10</c:v>
                </c:pt>
                <c:pt idx="67">
                  <c:v>3.7364158786833428E-10</c:v>
                </c:pt>
                <c:pt idx="68">
                  <c:v>3.7364158786833428E-10</c:v>
                </c:pt>
                <c:pt idx="69">
                  <c:v>3.7364158786833428E-10</c:v>
                </c:pt>
                <c:pt idx="70">
                  <c:v>3.7364158786833428E-10</c:v>
                </c:pt>
                <c:pt idx="71">
                  <c:v>3.7364158786833428E-10</c:v>
                </c:pt>
                <c:pt idx="72">
                  <c:v>3.7364158786833428E-10</c:v>
                </c:pt>
                <c:pt idx="73">
                  <c:v>3.7364158786833428E-10</c:v>
                </c:pt>
                <c:pt idx="74">
                  <c:v>3.7364158786833428E-10</c:v>
                </c:pt>
                <c:pt idx="75">
                  <c:v>3.8954739676550508E-10</c:v>
                </c:pt>
                <c:pt idx="76">
                  <c:v>4.0545320566267588E-10</c:v>
                </c:pt>
                <c:pt idx="77">
                  <c:v>4.2135901455984669E-10</c:v>
                </c:pt>
                <c:pt idx="78">
                  <c:v>4.3726482345701749E-10</c:v>
                </c:pt>
                <c:pt idx="79">
                  <c:v>4.531706323541883E-10</c:v>
                </c:pt>
                <c:pt idx="80">
                  <c:v>4.690764412513591E-10</c:v>
                </c:pt>
                <c:pt idx="81">
                  <c:v>4.849822501485299E-10</c:v>
                </c:pt>
                <c:pt idx="82">
                  <c:v>5.0088805904570071E-10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60872"/>
        <c:axId val="648860480"/>
      </c:scatterChart>
      <c:valAx>
        <c:axId val="64886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0480"/>
        <c:crosses val="autoZero"/>
        <c:crossBetween val="midCat"/>
      </c:valAx>
      <c:valAx>
        <c:axId val="648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1.4919714285714258E-2</c:v>
                </c:pt>
                <c:pt idx="3">
                  <c:v>0.29093471428571416</c:v>
                </c:pt>
                <c:pt idx="4">
                  <c:v>0.54457014285714322</c:v>
                </c:pt>
                <c:pt idx="5">
                  <c:v>0.55948985714285659</c:v>
                </c:pt>
                <c:pt idx="6">
                  <c:v>0.76090628571428653</c:v>
                </c:pt>
                <c:pt idx="7">
                  <c:v>0.88026400000000016</c:v>
                </c:pt>
                <c:pt idx="8">
                  <c:v>1.2980165714285714</c:v>
                </c:pt>
                <c:pt idx="9">
                  <c:v>1.3949948571428574</c:v>
                </c:pt>
                <c:pt idx="10">
                  <c:v>1.3278559999999995</c:v>
                </c:pt>
                <c:pt idx="11">
                  <c:v>1.5143527142857145</c:v>
                </c:pt>
                <c:pt idx="12">
                  <c:v>1.9470249999999989</c:v>
                </c:pt>
                <c:pt idx="13">
                  <c:v>2.8123694285714302</c:v>
                </c:pt>
                <c:pt idx="14">
                  <c:v>4.2446637142857151</c:v>
                </c:pt>
                <c:pt idx="15">
                  <c:v>4.5132188571428573</c:v>
                </c:pt>
                <c:pt idx="16">
                  <c:v>5.30396471428572</c:v>
                </c:pt>
                <c:pt idx="17">
                  <c:v>7.0346535714285681</c:v>
                </c:pt>
                <c:pt idx="18">
                  <c:v>7.7880999999999974</c:v>
                </c:pt>
                <c:pt idx="19">
                  <c:v>10.003680285714285</c:v>
                </c:pt>
                <c:pt idx="20">
                  <c:v>11.130120000000002</c:v>
                </c:pt>
                <c:pt idx="21">
                  <c:v>10.518410999999997</c:v>
                </c:pt>
                <c:pt idx="22">
                  <c:v>11.28677728571429</c:v>
                </c:pt>
                <c:pt idx="23">
                  <c:v>12.443056428571406</c:v>
                </c:pt>
                <c:pt idx="24">
                  <c:v>13.80075214285716</c:v>
                </c:pt>
                <c:pt idx="25">
                  <c:v>15.814915857142847</c:v>
                </c:pt>
                <c:pt idx="26">
                  <c:v>14.979410857142877</c:v>
                </c:pt>
                <c:pt idx="27">
                  <c:v>14.225964428571412</c:v>
                </c:pt>
                <c:pt idx="28">
                  <c:v>15.896974428571436</c:v>
                </c:pt>
                <c:pt idx="29">
                  <c:v>16.859297142857141</c:v>
                </c:pt>
                <c:pt idx="30">
                  <c:v>18.075255285714316</c:v>
                </c:pt>
                <c:pt idx="31">
                  <c:v>16.732479285714273</c:v>
                </c:pt>
                <c:pt idx="32">
                  <c:v>17.426246999999986</c:v>
                </c:pt>
                <c:pt idx="33">
                  <c:v>17.866378999999963</c:v>
                </c:pt>
                <c:pt idx="34">
                  <c:v>18.9107602857143</c:v>
                </c:pt>
                <c:pt idx="35">
                  <c:v>18.060335571428563</c:v>
                </c:pt>
                <c:pt idx="36">
                  <c:v>18.008116428571409</c:v>
                </c:pt>
                <c:pt idx="37">
                  <c:v>18.381109857142942</c:v>
                </c:pt>
                <c:pt idx="38">
                  <c:v>19.089797142857119</c:v>
                </c:pt>
                <c:pt idx="39">
                  <c:v>17.806700142857121</c:v>
                </c:pt>
                <c:pt idx="40">
                  <c:v>17.940977714285761</c:v>
                </c:pt>
                <c:pt idx="41">
                  <c:v>16.874216857142837</c:v>
                </c:pt>
                <c:pt idx="42">
                  <c:v>17.321808857142823</c:v>
                </c:pt>
                <c:pt idx="43">
                  <c:v>18.299051285714281</c:v>
                </c:pt>
                <c:pt idx="44">
                  <c:v>17.515765285714362</c:v>
                </c:pt>
                <c:pt idx="45">
                  <c:v>17.224830571428551</c:v>
                </c:pt>
                <c:pt idx="46">
                  <c:v>16.232668285714308</c:v>
                </c:pt>
                <c:pt idx="47">
                  <c:v>16.777238571428509</c:v>
                </c:pt>
                <c:pt idx="48">
                  <c:v>17.62020342857144</c:v>
                </c:pt>
                <c:pt idx="49">
                  <c:v>17.403867285714309</c:v>
                </c:pt>
                <c:pt idx="50">
                  <c:v>16.613121571428533</c:v>
                </c:pt>
                <c:pt idx="51">
                  <c:v>15.688098142857111</c:v>
                </c:pt>
                <c:pt idx="52">
                  <c:v>15.732857285714399</c:v>
                </c:pt>
                <c:pt idx="53">
                  <c:v>15.337484571428572</c:v>
                </c:pt>
                <c:pt idx="54">
                  <c:v>15.561280428571276</c:v>
                </c:pt>
                <c:pt idx="55">
                  <c:v>15.904434285714469</c:v>
                </c:pt>
                <c:pt idx="56">
                  <c:v>16.262507857142818</c:v>
                </c:pt>
                <c:pt idx="57">
                  <c:v>15.576200142857228</c:v>
                </c:pt>
                <c:pt idx="58">
                  <c:v>16.545982714285596</c:v>
                </c:pt>
                <c:pt idx="59">
                  <c:v>16.434084857142889</c:v>
                </c:pt>
                <c:pt idx="60">
                  <c:v>17.590363999999877</c:v>
                </c:pt>
                <c:pt idx="61">
                  <c:v>16.098390857142899</c:v>
                </c:pt>
                <c:pt idx="62">
                  <c:v>15.18082728571434</c:v>
                </c:pt>
                <c:pt idx="63">
                  <c:v>14.173745428571319</c:v>
                </c:pt>
                <c:pt idx="64">
                  <c:v>13.830591571428695</c:v>
                </c:pt>
                <c:pt idx="65">
                  <c:v>12.733991285714264</c:v>
                </c:pt>
                <c:pt idx="66">
                  <c:v>11.823887571428568</c:v>
                </c:pt>
                <c:pt idx="67">
                  <c:v>11.428514571428618</c:v>
                </c:pt>
                <c:pt idx="68">
                  <c:v>10.95108328571413</c:v>
                </c:pt>
                <c:pt idx="69">
                  <c:v>10.496031428571396</c:v>
                </c:pt>
                <c:pt idx="70">
                  <c:v>10.234936142857205</c:v>
                </c:pt>
                <c:pt idx="71">
                  <c:v>10.026059857142823</c:v>
                </c:pt>
                <c:pt idx="72">
                  <c:v>9.6754461428571084</c:v>
                </c:pt>
                <c:pt idx="73">
                  <c:v>9.2054745714285353</c:v>
                </c:pt>
                <c:pt idx="74">
                  <c:v>8.2953710000001273</c:v>
                </c:pt>
                <c:pt idx="75">
                  <c:v>-0.30585457142857142</c:v>
                </c:pt>
                <c:pt idx="76">
                  <c:v>-0.30585457142857142</c:v>
                </c:pt>
                <c:pt idx="77">
                  <c:v>-0.30585457142857142</c:v>
                </c:pt>
                <c:pt idx="78">
                  <c:v>-0.30585457142857142</c:v>
                </c:pt>
                <c:pt idx="79">
                  <c:v>-0.30585457142857142</c:v>
                </c:pt>
                <c:pt idx="80">
                  <c:v>-0.30585457142857142</c:v>
                </c:pt>
                <c:pt idx="81">
                  <c:v>-0.30585457142857142</c:v>
                </c:pt>
                <c:pt idx="82">
                  <c:v>-0.30585457142857142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1.5905808897170817E-11</c:v>
                </c:pt>
                <c:pt idx="4">
                  <c:v>1.5905808897170817E-11</c:v>
                </c:pt>
                <c:pt idx="5">
                  <c:v>1.5905808897170817E-11</c:v>
                </c:pt>
                <c:pt idx="6">
                  <c:v>1.5905808897170817E-11</c:v>
                </c:pt>
                <c:pt idx="7">
                  <c:v>1.5905808897170814E-11</c:v>
                </c:pt>
                <c:pt idx="8">
                  <c:v>1.5905808897170801E-11</c:v>
                </c:pt>
                <c:pt idx="9">
                  <c:v>1.59058088971707E-11</c:v>
                </c:pt>
                <c:pt idx="10">
                  <c:v>1.5905808897169964E-11</c:v>
                </c:pt>
                <c:pt idx="11">
                  <c:v>1.5905808897164506E-11</c:v>
                </c:pt>
                <c:pt idx="12">
                  <c:v>1.5905808897124178E-11</c:v>
                </c:pt>
                <c:pt idx="13">
                  <c:v>1.5905808896826206E-11</c:v>
                </c:pt>
                <c:pt idx="14">
                  <c:v>1.5905808894624467E-11</c:v>
                </c:pt>
                <c:pt idx="15">
                  <c:v>1.5905808878355702E-11</c:v>
                </c:pt>
                <c:pt idx="16">
                  <c:v>1.5905808758144875E-11</c:v>
                </c:pt>
                <c:pt idx="17">
                  <c:v>1.5905807869900371E-11</c:v>
                </c:pt>
                <c:pt idx="18">
                  <c:v>1.5905801306613451E-11</c:v>
                </c:pt>
                <c:pt idx="19">
                  <c:v>1.5905752810202133E-11</c:v>
                </c:pt>
                <c:pt idx="20">
                  <c:v>1.5905394472081117E-11</c:v>
                </c:pt>
                <c:pt idx="21">
                  <c:v>1.590274694180009E-11</c:v>
                </c:pt>
                <c:pt idx="22">
                  <c:v>1.5883197845893091E-11</c:v>
                </c:pt>
                <c:pt idx="23">
                  <c:v>1.5739491356162613E-11</c:v>
                </c:pt>
                <c:pt idx="24">
                  <c:v>1.4717167248099301E-11</c:v>
                </c:pt>
                <c:pt idx="25">
                  <c:v>8.9600731685647465E-12</c:v>
                </c:pt>
                <c:pt idx="26">
                  <c:v>2.2902155224067229E-13</c:v>
                </c:pt>
                <c:pt idx="27">
                  <c:v>3.919975116794979E-25</c:v>
                </c:pt>
                <c:pt idx="28">
                  <c:v>4.4593054098789261E-112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1.5905808897170817E-11</c:v>
                </c:pt>
                <c:pt idx="76">
                  <c:v>1.5905808897170817E-11</c:v>
                </c:pt>
                <c:pt idx="77">
                  <c:v>1.5905808897170817E-11</c:v>
                </c:pt>
                <c:pt idx="78">
                  <c:v>1.5905808897170817E-11</c:v>
                </c:pt>
                <c:pt idx="79">
                  <c:v>1.5905808897170817E-11</c:v>
                </c:pt>
                <c:pt idx="80">
                  <c:v>1.5905808897170817E-11</c:v>
                </c:pt>
                <c:pt idx="81">
                  <c:v>1.5905808897170817E-11</c:v>
                </c:pt>
                <c:pt idx="82">
                  <c:v>1.5905808897170817E-11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62048"/>
        <c:axId val="648862440"/>
      </c:scatterChart>
      <c:valAx>
        <c:axId val="6488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2440"/>
        <c:crosses val="autoZero"/>
        <c:crossBetween val="midCat"/>
      </c:valAx>
      <c:valAx>
        <c:axId val="6488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1.4919714285714258E-2</c:v>
                </c:pt>
                <c:pt idx="3">
                  <c:v>0.29093471428571416</c:v>
                </c:pt>
                <c:pt idx="4">
                  <c:v>0.54457014285714322</c:v>
                </c:pt>
                <c:pt idx="5">
                  <c:v>0.55948985714285659</c:v>
                </c:pt>
                <c:pt idx="6">
                  <c:v>0.76090628571428653</c:v>
                </c:pt>
                <c:pt idx="7">
                  <c:v>0.88026400000000016</c:v>
                </c:pt>
                <c:pt idx="8">
                  <c:v>1.2980165714285714</c:v>
                </c:pt>
                <c:pt idx="9">
                  <c:v>1.3949948571428574</c:v>
                </c:pt>
                <c:pt idx="10">
                  <c:v>1.3278559999999995</c:v>
                </c:pt>
                <c:pt idx="11">
                  <c:v>1.5143527142857145</c:v>
                </c:pt>
                <c:pt idx="12">
                  <c:v>1.9470249999999989</c:v>
                </c:pt>
                <c:pt idx="13">
                  <c:v>2.8123694285714302</c:v>
                </c:pt>
                <c:pt idx="14">
                  <c:v>4.2446637142857151</c:v>
                </c:pt>
                <c:pt idx="15">
                  <c:v>4.5132188571428573</c:v>
                </c:pt>
                <c:pt idx="16">
                  <c:v>5.30396471428572</c:v>
                </c:pt>
                <c:pt idx="17">
                  <c:v>7.0346535714285681</c:v>
                </c:pt>
                <c:pt idx="18">
                  <c:v>7.7880999999999974</c:v>
                </c:pt>
                <c:pt idx="19">
                  <c:v>10.003680285714285</c:v>
                </c:pt>
                <c:pt idx="20">
                  <c:v>11.130120000000002</c:v>
                </c:pt>
                <c:pt idx="21">
                  <c:v>10.518410999999997</c:v>
                </c:pt>
                <c:pt idx="22">
                  <c:v>11.28677728571429</c:v>
                </c:pt>
                <c:pt idx="23">
                  <c:v>12.443056428571406</c:v>
                </c:pt>
                <c:pt idx="24">
                  <c:v>13.80075214285716</c:v>
                </c:pt>
                <c:pt idx="25">
                  <c:v>15.814915857142847</c:v>
                </c:pt>
                <c:pt idx="26">
                  <c:v>14.979410857142877</c:v>
                </c:pt>
                <c:pt idx="27">
                  <c:v>14.225964428571412</c:v>
                </c:pt>
                <c:pt idx="28">
                  <c:v>15.896974428571436</c:v>
                </c:pt>
                <c:pt idx="29">
                  <c:v>16.859297142857141</c:v>
                </c:pt>
                <c:pt idx="30">
                  <c:v>18.075255285714316</c:v>
                </c:pt>
                <c:pt idx="31">
                  <c:v>16.732479285714273</c:v>
                </c:pt>
                <c:pt idx="32">
                  <c:v>17.426246999999986</c:v>
                </c:pt>
                <c:pt idx="33">
                  <c:v>17.866378999999963</c:v>
                </c:pt>
                <c:pt idx="34">
                  <c:v>18.9107602857143</c:v>
                </c:pt>
                <c:pt idx="35">
                  <c:v>18.060335571428563</c:v>
                </c:pt>
                <c:pt idx="36">
                  <c:v>18.008116428571409</c:v>
                </c:pt>
                <c:pt idx="37">
                  <c:v>18.381109857142942</c:v>
                </c:pt>
                <c:pt idx="38">
                  <c:v>19.089797142857119</c:v>
                </c:pt>
                <c:pt idx="39">
                  <c:v>17.806700142857121</c:v>
                </c:pt>
                <c:pt idx="40">
                  <c:v>17.940977714285761</c:v>
                </c:pt>
                <c:pt idx="41">
                  <c:v>16.874216857142837</c:v>
                </c:pt>
                <c:pt idx="42">
                  <c:v>17.321808857142823</c:v>
                </c:pt>
                <c:pt idx="43">
                  <c:v>18.299051285714281</c:v>
                </c:pt>
                <c:pt idx="44">
                  <c:v>17.515765285714362</c:v>
                </c:pt>
                <c:pt idx="45">
                  <c:v>17.224830571428551</c:v>
                </c:pt>
                <c:pt idx="46">
                  <c:v>16.232668285714308</c:v>
                </c:pt>
                <c:pt idx="47">
                  <c:v>16.777238571428509</c:v>
                </c:pt>
                <c:pt idx="48">
                  <c:v>17.62020342857144</c:v>
                </c:pt>
                <c:pt idx="49">
                  <c:v>17.403867285714309</c:v>
                </c:pt>
                <c:pt idx="50">
                  <c:v>16.613121571428533</c:v>
                </c:pt>
                <c:pt idx="51">
                  <c:v>15.688098142857111</c:v>
                </c:pt>
                <c:pt idx="52">
                  <c:v>15.732857285714399</c:v>
                </c:pt>
                <c:pt idx="53">
                  <c:v>15.337484571428572</c:v>
                </c:pt>
                <c:pt idx="54">
                  <c:v>15.561280428571276</c:v>
                </c:pt>
                <c:pt idx="55">
                  <c:v>15.904434285714469</c:v>
                </c:pt>
                <c:pt idx="56">
                  <c:v>16.262507857142818</c:v>
                </c:pt>
                <c:pt idx="57">
                  <c:v>15.576200142857228</c:v>
                </c:pt>
                <c:pt idx="58">
                  <c:v>16.545982714285596</c:v>
                </c:pt>
                <c:pt idx="59">
                  <c:v>16.434084857142889</c:v>
                </c:pt>
                <c:pt idx="60">
                  <c:v>17.590363999999877</c:v>
                </c:pt>
                <c:pt idx="61">
                  <c:v>16.098390857142899</c:v>
                </c:pt>
                <c:pt idx="62">
                  <c:v>15.18082728571434</c:v>
                </c:pt>
                <c:pt idx="63">
                  <c:v>14.173745428571319</c:v>
                </c:pt>
                <c:pt idx="64">
                  <c:v>13.830591571428695</c:v>
                </c:pt>
                <c:pt idx="65">
                  <c:v>12.733991285714264</c:v>
                </c:pt>
                <c:pt idx="66">
                  <c:v>11.823887571428568</c:v>
                </c:pt>
                <c:pt idx="67">
                  <c:v>11.428514571428618</c:v>
                </c:pt>
                <c:pt idx="68">
                  <c:v>10.95108328571413</c:v>
                </c:pt>
                <c:pt idx="69">
                  <c:v>10.496031428571396</c:v>
                </c:pt>
                <c:pt idx="70">
                  <c:v>10.234936142857205</c:v>
                </c:pt>
                <c:pt idx="71">
                  <c:v>10.026059857142823</c:v>
                </c:pt>
                <c:pt idx="72">
                  <c:v>9.6754461428571084</c:v>
                </c:pt>
                <c:pt idx="73">
                  <c:v>9.2054745714285353</c:v>
                </c:pt>
                <c:pt idx="74">
                  <c:v>8.2953710000001273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1.8648625904493086</c:v>
                </c:pt>
                <c:pt idx="2">
                  <c:v>2.0085318204968825</c:v>
                </c:pt>
                <c:pt idx="3">
                  <c:v>2.1648185639387623</c:v>
                </c:pt>
                <c:pt idx="4">
                  <c:v>2.3347092633042434</c:v>
                </c:pt>
                <c:pt idx="5">
                  <c:v>2.5192434867413267</c:v>
                </c:pt>
                <c:pt idx="6">
                  <c:v>2.7195117692803539</c:v>
                </c:pt>
                <c:pt idx="7">
                  <c:v>2.9366521073050889</c:v>
                </c:pt>
                <c:pt idx="8">
                  <c:v>3.1718448366341505</c:v>
                </c:pt>
                <c:pt idx="9">
                  <c:v>3.4263055935495439</c:v>
                </c:pt>
                <c:pt idx="10">
                  <c:v>3.701276028329981</c:v>
                </c:pt>
                <c:pt idx="11">
                  <c:v>3.9980119142939294</c:v>
                </c:pt>
                <c:pt idx="12">
                  <c:v>4.317768274580648</c:v>
                </c:pt>
                <c:pt idx="13">
                  <c:v>4.6617811371485436</c:v>
                </c:pt>
                <c:pt idx="14">
                  <c:v>5.0312455297779213</c:v>
                </c:pt>
                <c:pt idx="15">
                  <c:v>5.4272893460783092</c:v>
                </c:pt>
                <c:pt idx="16">
                  <c:v>5.8509427562737359</c:v>
                </c:pt>
                <c:pt idx="17">
                  <c:v>6.3031029092366699</c:v>
                </c:pt>
                <c:pt idx="18">
                  <c:v>6.7844937817190454</c:v>
                </c:pt>
                <c:pt idx="19">
                  <c:v>7.2956211839615879</c:v>
                </c:pt>
                <c:pt idx="20">
                  <c:v>7.8367231343707653</c:v>
                </c:pt>
                <c:pt idx="21">
                  <c:v>8.4077160749965163</c:v>
                </c:pt>
                <c:pt idx="22">
                  <c:v>9.0081377170627412</c:v>
                </c:pt>
                <c:pt idx="23">
                  <c:v>9.6370876811022246</c:v>
                </c:pt>
                <c:pt idx="24">
                  <c:v>10.293167523481644</c:v>
                </c:pt>
                <c:pt idx="25">
                  <c:v>10.974422207648558</c:v>
                </c:pt>
                <c:pt idx="26">
                  <c:v>11.6782855633402</c:v>
                </c:pt>
                <c:pt idx="27">
                  <c:v>12.401532749765934</c:v>
                </c:pt>
                <c:pt idx="28">
                  <c:v>13.140243158818521</c:v>
                </c:pt>
                <c:pt idx="29">
                  <c:v>13.889777511534248</c:v>
                </c:pt>
                <c:pt idx="30">
                  <c:v>14.644773057643853</c:v>
                </c:pt>
                <c:pt idx="31">
                  <c:v>15.399160722869031</c:v>
                </c:pt>
                <c:pt idx="32">
                  <c:v>16.146207702744508</c:v>
                </c:pt>
                <c:pt idx="33">
                  <c:v>16.87858832665362</c:v>
                </c:pt>
                <c:pt idx="34">
                  <c:v>17.58848498270838</c:v>
                </c:pt>
                <c:pt idx="35">
                  <c:v>18.267719504004454</c:v>
                </c:pt>
                <c:pt idx="36">
                  <c:v>18.907913709053755</c:v>
                </c:pt>
                <c:pt idx="37">
                  <c:v>19.500675847625651</c:v>
                </c:pt>
                <c:pt idx="38">
                  <c:v>20.037807656873373</c:v>
                </c:pt>
                <c:pt idx="39">
                  <c:v>20.511524750088377</c:v>
                </c:pt>
                <c:pt idx="40">
                  <c:v>20.914681336592174</c:v>
                </c:pt>
                <c:pt idx="41">
                  <c:v>21.24098900688756</c:v>
                </c:pt>
                <c:pt idx="42">
                  <c:v>21.485218693278785</c:v>
                </c:pt>
                <c:pt idx="43">
                  <c:v>21.643375066754828</c:v>
                </c:pt>
                <c:pt idx="44">
                  <c:v>21.712833618630931</c:v>
                </c:pt>
                <c:pt idx="45">
                  <c:v>21.69243247478947</c:v>
                </c:pt>
                <c:pt idx="46">
                  <c:v>21.582513482837868</c:v>
                </c:pt>
                <c:pt idx="47">
                  <c:v>21.38491009549249</c:v>
                </c:pt>
                <c:pt idx="48">
                  <c:v>21.102882782683942</c:v>
                </c:pt>
                <c:pt idx="49">
                  <c:v>20.741005846933838</c:v>
                </c:pt>
                <c:pt idx="50">
                  <c:v>20.305012306795049</c:v>
                </c:pt>
                <c:pt idx="51">
                  <c:v>19.801605711702681</c:v>
                </c:pt>
                <c:pt idx="52">
                  <c:v>19.238249191968716</c:v>
                </c:pt>
                <c:pt idx="53">
                  <c:v>18.622942653300214</c:v>
                </c:pt>
                <c:pt idx="54">
                  <c:v>17.963998812003247</c:v>
                </c:pt>
                <c:pt idx="55">
                  <c:v>17.269827832594892</c:v>
                </c:pt>
                <c:pt idx="56">
                  <c:v>16.548738832534205</c:v>
                </c:pt>
                <c:pt idx="57">
                  <c:v>15.808764652548938</c:v>
                </c:pt>
                <c:pt idx="58">
                  <c:v>15.057514256586702</c:v>
                </c:pt>
                <c:pt idx="59">
                  <c:v>14.302055107846918</c:v>
                </c:pt>
                <c:pt idx="60">
                  <c:v>13.548826018507937</c:v>
                </c:pt>
                <c:pt idx="61">
                  <c:v>12.803579399457806</c:v>
                </c:pt>
                <c:pt idx="62">
                  <c:v>12.071350605773009</c:v>
                </c:pt>
                <c:pt idx="63">
                  <c:v>11.356451204872796</c:v>
                </c:pt>
                <c:pt idx="64">
                  <c:v>10.662482473475094</c:v>
                </c:pt>
                <c:pt idx="65">
                  <c:v>9.9923652177464479</c:v>
                </c:pt>
                <c:pt idx="66">
                  <c:v>9.3483820540515179</c:v>
                </c:pt>
                <c:pt idx="67">
                  <c:v>8.7322285246313225</c:v>
                </c:pt>
                <c:pt idx="68">
                  <c:v>8.1450697931255593</c:v>
                </c:pt>
                <c:pt idx="69">
                  <c:v>7.5876001144805469</c:v>
                </c:pt>
                <c:pt idx="70">
                  <c:v>7.0601027564825891</c:v>
                </c:pt>
                <c:pt idx="71">
                  <c:v>6.5625085299208061</c:v>
                </c:pt>
                <c:pt idx="72">
                  <c:v>6.0944515351630084</c:v>
                </c:pt>
                <c:pt idx="73">
                  <c:v>5.6553211377278165</c:v>
                </c:pt>
                <c:pt idx="74">
                  <c:v>5.2443095349086715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50144"/>
        <c:axId val="492849752"/>
      </c:scatterChart>
      <c:valAx>
        <c:axId val="4928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9752"/>
        <c:crosses val="autoZero"/>
        <c:crossBetween val="midCat"/>
      </c:valAx>
      <c:valAx>
        <c:axId val="4928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0.59678928571428558</c:v>
                </c:pt>
                <c:pt idx="4">
                  <c:v>1.4472140000000002</c:v>
                </c:pt>
                <c:pt idx="5">
                  <c:v>2.3125584285714282</c:v>
                </c:pt>
                <c:pt idx="6">
                  <c:v>3.3793192857142862</c:v>
                </c:pt>
                <c:pt idx="7">
                  <c:v>4.5654378571428573</c:v>
                </c:pt>
                <c:pt idx="8">
                  <c:v>6.1693090000000002</c:v>
                </c:pt>
                <c:pt idx="9">
                  <c:v>7.870158428571429</c:v>
                </c:pt>
                <c:pt idx="10">
                  <c:v>9.5038689999999999</c:v>
                </c:pt>
                <c:pt idx="11">
                  <c:v>11.324076285714286</c:v>
                </c:pt>
                <c:pt idx="12">
                  <c:v>13.576955857142856</c:v>
                </c:pt>
                <c:pt idx="13">
                  <c:v>16.695179857142858</c:v>
                </c:pt>
                <c:pt idx="14">
                  <c:v>21.245698142857144</c:v>
                </c:pt>
                <c:pt idx="15">
                  <c:v>26.064771571428572</c:v>
                </c:pt>
                <c:pt idx="16">
                  <c:v>31.674590857142864</c:v>
                </c:pt>
                <c:pt idx="17">
                  <c:v>39.015099000000006</c:v>
                </c:pt>
                <c:pt idx="18">
                  <c:v>47.109053571428575</c:v>
                </c:pt>
                <c:pt idx="19">
                  <c:v>57.418588428571432</c:v>
                </c:pt>
                <c:pt idx="20">
                  <c:v>68.854562999999999</c:v>
                </c:pt>
                <c:pt idx="21">
                  <c:v>79.678828571428568</c:v>
                </c:pt>
                <c:pt idx="22">
                  <c:v>91.27146042857143</c:v>
                </c:pt>
                <c:pt idx="23">
                  <c:v>104.02037142857141</c:v>
                </c:pt>
                <c:pt idx="24">
                  <c:v>118.12697814285714</c:v>
                </c:pt>
                <c:pt idx="25">
                  <c:v>134.24774857142856</c:v>
                </c:pt>
                <c:pt idx="26">
                  <c:v>149.53301400000001</c:v>
                </c:pt>
                <c:pt idx="27">
                  <c:v>164.06483299999999</c:v>
                </c:pt>
                <c:pt idx="28">
                  <c:v>180.267662</c:v>
                </c:pt>
                <c:pt idx="29">
                  <c:v>197.43281371428571</c:v>
                </c:pt>
                <c:pt idx="30">
                  <c:v>215.8139235714286</c:v>
                </c:pt>
                <c:pt idx="31">
                  <c:v>232.85225742857145</c:v>
                </c:pt>
                <c:pt idx="32">
                  <c:v>250.58435900000001</c:v>
                </c:pt>
                <c:pt idx="33">
                  <c:v>268.75659257142854</c:v>
                </c:pt>
                <c:pt idx="34">
                  <c:v>287.97320742857141</c:v>
                </c:pt>
                <c:pt idx="35">
                  <c:v>306.33939757142855</c:v>
                </c:pt>
                <c:pt idx="36">
                  <c:v>324.65336857142853</c:v>
                </c:pt>
                <c:pt idx="37">
                  <c:v>343.34033300000004</c:v>
                </c:pt>
                <c:pt idx="38">
                  <c:v>362.73598471428573</c:v>
                </c:pt>
                <c:pt idx="39">
                  <c:v>380.84853942857143</c:v>
                </c:pt>
                <c:pt idx="40">
                  <c:v>399.09537171428576</c:v>
                </c:pt>
                <c:pt idx="41">
                  <c:v>416.27544314285717</c:v>
                </c:pt>
                <c:pt idx="42">
                  <c:v>433.90310657142857</c:v>
                </c:pt>
                <c:pt idx="43">
                  <c:v>452.50801242857142</c:v>
                </c:pt>
                <c:pt idx="44">
                  <c:v>470.32963228571435</c:v>
                </c:pt>
                <c:pt idx="45">
                  <c:v>487.86031742857148</c:v>
                </c:pt>
                <c:pt idx="46">
                  <c:v>504.39884028571436</c:v>
                </c:pt>
                <c:pt idx="47">
                  <c:v>521.48193342857144</c:v>
                </c:pt>
                <c:pt idx="48">
                  <c:v>539.40799142857145</c:v>
                </c:pt>
                <c:pt idx="49">
                  <c:v>557.11771328571433</c:v>
                </c:pt>
                <c:pt idx="50">
                  <c:v>574.03668942857144</c:v>
                </c:pt>
                <c:pt idx="51">
                  <c:v>590.03064214285712</c:v>
                </c:pt>
                <c:pt idx="52">
                  <c:v>606.06935400000009</c:v>
                </c:pt>
                <c:pt idx="53">
                  <c:v>621.71269314285723</c:v>
                </c:pt>
                <c:pt idx="54">
                  <c:v>637.57982814285708</c:v>
                </c:pt>
                <c:pt idx="55">
                  <c:v>653.79011700000012</c:v>
                </c:pt>
                <c:pt idx="56">
                  <c:v>670.35847942857151</c:v>
                </c:pt>
                <c:pt idx="57">
                  <c:v>686.24053414285731</c:v>
                </c:pt>
                <c:pt idx="58">
                  <c:v>703.09237142857148</c:v>
                </c:pt>
                <c:pt idx="59">
                  <c:v>719.83231085714294</c:v>
                </c:pt>
                <c:pt idx="60">
                  <c:v>737.72852942857139</c:v>
                </c:pt>
                <c:pt idx="61">
                  <c:v>754.13277485714286</c:v>
                </c:pt>
                <c:pt idx="62">
                  <c:v>769.61945671428577</c:v>
                </c:pt>
                <c:pt idx="63">
                  <c:v>784.09905671428567</c:v>
                </c:pt>
                <c:pt idx="64">
                  <c:v>798.23550285714293</c:v>
                </c:pt>
                <c:pt idx="65">
                  <c:v>811.27534871428577</c:v>
                </c:pt>
                <c:pt idx="66">
                  <c:v>823.40509085714291</c:v>
                </c:pt>
                <c:pt idx="67">
                  <c:v>835.1394600000001</c:v>
                </c:pt>
                <c:pt idx="68">
                  <c:v>846.3963978571428</c:v>
                </c:pt>
                <c:pt idx="69">
                  <c:v>857.19828385714277</c:v>
                </c:pt>
                <c:pt idx="70">
                  <c:v>867.73907457142855</c:v>
                </c:pt>
                <c:pt idx="71">
                  <c:v>878.07098899999994</c:v>
                </c:pt>
                <c:pt idx="72">
                  <c:v>888.05228971428562</c:v>
                </c:pt>
                <c:pt idx="73">
                  <c:v>897.56361885714273</c:v>
                </c:pt>
                <c:pt idx="74">
                  <c:v>906.16484442857143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8.3766660916305026E-5</c:v>
                </c:pt>
                <c:pt idx="3">
                  <c:v>5.7793603777691084E-3</c:v>
                </c:pt>
                <c:pt idx="4">
                  <c:v>5.0299115551177553E-2</c:v>
                </c:pt>
                <c:pt idx="5">
                  <c:v>0.20954426319231059</c:v>
                </c:pt>
                <c:pt idx="6">
                  <c:v>0.59468760831595802</c:v>
                </c:pt>
                <c:pt idx="7">
                  <c:v>1.3348366799426257</c:v>
                </c:pt>
                <c:pt idx="8">
                  <c:v>2.5604381405564114</c:v>
                </c:pt>
                <c:pt idx="9">
                  <c:v>4.3912883782592997</c:v>
                </c:pt>
                <c:pt idx="10">
                  <c:v>6.9293993274518932</c:v>
                </c:pt>
                <c:pt idx="11">
                  <c:v>10.255718287749286</c:v>
                </c:pt>
                <c:pt idx="12">
                  <c:v>14.42951717262989</c:v>
                </c:pt>
                <c:pt idx="13">
                  <c:v>19.48945333263811</c:v>
                </c:pt>
                <c:pt idx="14">
                  <c:v>25.455566307935268</c:v>
                </c:pt>
                <c:pt idx="15">
                  <c:v>32.331708449633716</c:v>
                </c:pt>
                <c:pt idx="16">
                  <c:v>40.108086613767604</c:v>
                </c:pt>
                <c:pt idx="17">
                  <c:v>48.763719754652811</c:v>
                </c:pt>
                <c:pt idx="18">
                  <c:v>58.26870384359033</c:v>
                </c:pt>
                <c:pt idx="19">
                  <c:v>68.586232105402175</c:v>
                </c:pt>
                <c:pt idx="20">
                  <c:v>79.674354148494942</c:v>
                </c:pt>
                <c:pt idx="21">
                  <c:v>91.487478943382072</c:v>
                </c:pt>
                <c:pt idx="22">
                  <c:v>103.97763861077041</c:v>
                </c:pt>
                <c:pt idx="23">
                  <c:v>117.09553595146218</c:v>
                </c:pt>
                <c:pt idx="24">
                  <c:v>130.79140084356499</c:v>
                </c:pt>
                <c:pt idx="25">
                  <c:v>145.01568054753449</c:v>
                </c:pt>
                <c:pt idx="26">
                  <c:v>159.71958757640664</c:v>
                </c:pt>
                <c:pt idx="27">
                  <c:v>174.85552673599932</c:v>
                </c:pt>
                <c:pt idx="28">
                  <c:v>190.37742061220288</c:v>
                </c:pt>
                <c:pt idx="29">
                  <c:v>206.24095041931645</c:v>
                </c:pt>
                <c:pt idx="30">
                  <c:v>222.40372686342673</c:v>
                </c:pt>
                <c:pt idx="31">
                  <c:v>238.82540359196935</c:v>
                </c:pt>
                <c:pt idx="32">
                  <c:v>255.46774392793915</c:v>
                </c:pt>
                <c:pt idx="33">
                  <c:v>272.29464993277588</c:v>
                </c:pt>
                <c:pt idx="34">
                  <c:v>289.27216139908182</c:v>
                </c:pt>
                <c:pt idx="35">
                  <c:v>306.36843112829388</c:v>
                </c:pt>
                <c:pt idx="36">
                  <c:v>323.55368178063861</c:v>
                </c:pt>
                <c:pt idx="37">
                  <c:v>340.80014867529201</c:v>
                </c:pt>
                <c:pt idx="38">
                  <c:v>358.08201214809446</c:v>
                </c:pt>
                <c:pt idx="39">
                  <c:v>375.37532242405604</c:v>
                </c:pt>
                <c:pt idx="40">
                  <c:v>392.65791941545683</c:v>
                </c:pt>
                <c:pt idx="41">
                  <c:v>409.90934939862632</c:v>
                </c:pt>
                <c:pt idx="42">
                  <c:v>427.11078014027419</c:v>
                </c:pt>
                <c:pt idx="43">
                  <c:v>444.24491572606331</c:v>
                </c:pt>
                <c:pt idx="44">
                  <c:v>461.29591208003075</c:v>
                </c:pt>
                <c:pt idx="45">
                  <c:v>478.24929394497013</c:v>
                </c:pt>
                <c:pt idx="46">
                  <c:v>495.09187391370932</c:v>
                </c:pt>
                <c:pt idx="47">
                  <c:v>511.81167395317294</c:v>
                </c:pt>
                <c:pt idx="48">
                  <c:v>528.3978497419705</c:v>
                </c:pt>
                <c:pt idx="49">
                  <c:v>544.84061804356247</c:v>
                </c:pt>
                <c:pt idx="50">
                  <c:v>561.13118725709853</c:v>
                </c:pt>
                <c:pt idx="51">
                  <c:v>577.26169122364433</c:v>
                </c:pt>
                <c:pt idx="52">
                  <c:v>593.22512631407449</c:v>
                </c:pt>
                <c:pt idx="53">
                  <c:v>609.01529178418775</c:v>
                </c:pt>
                <c:pt idx="54">
                  <c:v>624.62673335074203</c:v>
                </c:pt>
                <c:pt idx="55">
                  <c:v>640.05468991754742</c:v>
                </c:pt>
                <c:pt idx="56">
                  <c:v>655.29504336220191</c:v>
                </c:pt>
                <c:pt idx="57">
                  <c:v>670.34427128041125</c:v>
                </c:pt>
                <c:pt idx="58">
                  <c:v>685.19940257520386</c:v>
                </c:pt>
                <c:pt idx="59">
                  <c:v>699.8579757719715</c:v>
                </c:pt>
                <c:pt idx="60">
                  <c:v>714.31799993651396</c:v>
                </c:pt>
                <c:pt idx="61">
                  <c:v>728.57791807161868</c:v>
                </c:pt>
                <c:pt idx="62">
                  <c:v>742.63657286772889</c:v>
                </c:pt>
                <c:pt idx="63">
                  <c:v>756.49317468459367</c:v>
                </c:pt>
                <c:pt idx="64">
                  <c:v>770.14727164315582</c:v>
                </c:pt>
                <c:pt idx="65">
                  <c:v>783.59872171006816</c:v>
                </c:pt>
                <c:pt idx="66">
                  <c:v>796.84766666094708</c:v>
                </c:pt>
                <c:pt idx="67">
                  <c:v>809.89450781260666</c:v>
                </c:pt>
                <c:pt idx="68">
                  <c:v>822.73988341892982</c:v>
                </c:pt>
                <c:pt idx="69">
                  <c:v>835.38464762963042</c:v>
                </c:pt>
                <c:pt idx="70">
                  <c:v>847.82985091584089</c:v>
                </c:pt>
                <c:pt idx="71">
                  <c:v>860.07672187116816</c:v>
                </c:pt>
                <c:pt idx="72">
                  <c:v>872.1266503015313</c:v>
                </c:pt>
                <c:pt idx="73">
                  <c:v>883.98117152169448</c:v>
                </c:pt>
                <c:pt idx="74">
                  <c:v>895.64195178089869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47792"/>
        <c:axId val="628914712"/>
      </c:scatterChart>
      <c:valAx>
        <c:axId val="4928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4712"/>
        <c:crosses val="autoZero"/>
        <c:crossBetween val="midCat"/>
      </c:valAx>
      <c:valAx>
        <c:axId val="6289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0.305854571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0.2760149999999999</c:v>
                </c:pt>
                <c:pt idx="4">
                  <c:v>0.52965042857142897</c:v>
                </c:pt>
                <c:pt idx="5">
                  <c:v>0.54457014285714234</c:v>
                </c:pt>
                <c:pt idx="6">
                  <c:v>0.74598657142857228</c:v>
                </c:pt>
                <c:pt idx="7">
                  <c:v>0.8653442857142859</c:v>
                </c:pt>
                <c:pt idx="8">
                  <c:v>1.2830968571428572</c:v>
                </c:pt>
                <c:pt idx="9">
                  <c:v>1.3800751428571432</c:v>
                </c:pt>
                <c:pt idx="10">
                  <c:v>1.3129362857142852</c:v>
                </c:pt>
                <c:pt idx="11">
                  <c:v>1.4994330000000002</c:v>
                </c:pt>
                <c:pt idx="12">
                  <c:v>1.9321052857142846</c:v>
                </c:pt>
                <c:pt idx="13">
                  <c:v>2.7974497142857158</c:v>
                </c:pt>
                <c:pt idx="14">
                  <c:v>4.2297440000000002</c:v>
                </c:pt>
                <c:pt idx="15">
                  <c:v>4.4982991428571424</c:v>
                </c:pt>
                <c:pt idx="16">
                  <c:v>5.2890450000000051</c:v>
                </c:pt>
                <c:pt idx="17">
                  <c:v>7.0197338571428531</c:v>
                </c:pt>
                <c:pt idx="18">
                  <c:v>7.7731802857142824</c:v>
                </c:pt>
                <c:pt idx="19">
                  <c:v>9.9887605714285712</c:v>
                </c:pt>
                <c:pt idx="20">
                  <c:v>11.115200285714288</c:v>
                </c:pt>
                <c:pt idx="21">
                  <c:v>10.503491285714283</c:v>
                </c:pt>
                <c:pt idx="22">
                  <c:v>11.271857571428576</c:v>
                </c:pt>
                <c:pt idx="23">
                  <c:v>12.428136714285692</c:v>
                </c:pt>
                <c:pt idx="24">
                  <c:v>13.785832428571446</c:v>
                </c:pt>
                <c:pt idx="25">
                  <c:v>15.799996142857132</c:v>
                </c:pt>
                <c:pt idx="26">
                  <c:v>14.964491142857163</c:v>
                </c:pt>
                <c:pt idx="27">
                  <c:v>14.211044714285698</c:v>
                </c:pt>
                <c:pt idx="28">
                  <c:v>15.882054714285722</c:v>
                </c:pt>
                <c:pt idx="29">
                  <c:v>16.844377428571427</c:v>
                </c:pt>
                <c:pt idx="30">
                  <c:v>18.060335571428602</c:v>
                </c:pt>
                <c:pt idx="31">
                  <c:v>16.717559571428559</c:v>
                </c:pt>
                <c:pt idx="32">
                  <c:v>17.411327285714272</c:v>
                </c:pt>
                <c:pt idx="33">
                  <c:v>17.851459285714249</c:v>
                </c:pt>
                <c:pt idx="34">
                  <c:v>18.895840571428586</c:v>
                </c:pt>
                <c:pt idx="35">
                  <c:v>18.045415857142849</c:v>
                </c:pt>
                <c:pt idx="36">
                  <c:v>17.993196714285695</c:v>
                </c:pt>
                <c:pt idx="37">
                  <c:v>18.366190142857228</c:v>
                </c:pt>
                <c:pt idx="38">
                  <c:v>19.074877428571405</c:v>
                </c:pt>
                <c:pt idx="39">
                  <c:v>17.791780428571407</c:v>
                </c:pt>
                <c:pt idx="40">
                  <c:v>17.926058000000047</c:v>
                </c:pt>
                <c:pt idx="41">
                  <c:v>16.859297142857123</c:v>
                </c:pt>
                <c:pt idx="42">
                  <c:v>17.306889142857109</c:v>
                </c:pt>
                <c:pt idx="43">
                  <c:v>18.284131571428567</c:v>
                </c:pt>
                <c:pt idx="44">
                  <c:v>17.500845571428648</c:v>
                </c:pt>
                <c:pt idx="45">
                  <c:v>17.209910857142837</c:v>
                </c:pt>
                <c:pt idx="46">
                  <c:v>16.217748571428594</c:v>
                </c:pt>
                <c:pt idx="47">
                  <c:v>16.762318857142795</c:v>
                </c:pt>
                <c:pt idx="48">
                  <c:v>17.605283714285726</c:v>
                </c:pt>
                <c:pt idx="49">
                  <c:v>17.388947571428595</c:v>
                </c:pt>
                <c:pt idx="50">
                  <c:v>16.598201857142818</c:v>
                </c:pt>
                <c:pt idx="51">
                  <c:v>15.673178428571397</c:v>
                </c:pt>
                <c:pt idx="52">
                  <c:v>15.717937571428685</c:v>
                </c:pt>
                <c:pt idx="53">
                  <c:v>15.322564857142858</c:v>
                </c:pt>
                <c:pt idx="54">
                  <c:v>15.546360714285562</c:v>
                </c:pt>
                <c:pt idx="55">
                  <c:v>15.889514571428755</c:v>
                </c:pt>
                <c:pt idx="56">
                  <c:v>16.247588142857104</c:v>
                </c:pt>
                <c:pt idx="57">
                  <c:v>15.561280428571514</c:v>
                </c:pt>
                <c:pt idx="58">
                  <c:v>16.531062999999882</c:v>
                </c:pt>
                <c:pt idx="59">
                  <c:v>16.419165142857175</c:v>
                </c:pt>
                <c:pt idx="60">
                  <c:v>17.575444285714163</c:v>
                </c:pt>
                <c:pt idx="61">
                  <c:v>16.083471142857185</c:v>
                </c:pt>
                <c:pt idx="62">
                  <c:v>15.165907571428626</c:v>
                </c:pt>
                <c:pt idx="63">
                  <c:v>14.158825714285605</c:v>
                </c:pt>
                <c:pt idx="64">
                  <c:v>13.815671857142981</c:v>
                </c:pt>
                <c:pt idx="65">
                  <c:v>12.71907157142855</c:v>
                </c:pt>
                <c:pt idx="66">
                  <c:v>11.808967857142854</c:v>
                </c:pt>
                <c:pt idx="67">
                  <c:v>11.413594857142904</c:v>
                </c:pt>
                <c:pt idx="68">
                  <c:v>10.936163571428416</c:v>
                </c:pt>
                <c:pt idx="69">
                  <c:v>10.481111714285682</c:v>
                </c:pt>
                <c:pt idx="70">
                  <c:v>10.220016428571491</c:v>
                </c:pt>
                <c:pt idx="71">
                  <c:v>10.011140142857109</c:v>
                </c:pt>
                <c:pt idx="72">
                  <c:v>9.6605264285713943</c:v>
                </c:pt>
                <c:pt idx="73">
                  <c:v>9.1905548571428213</c:v>
                </c:pt>
                <c:pt idx="74">
                  <c:v>8.2804512857144132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8.3766660916305026E-5</c:v>
                </c:pt>
                <c:pt idx="3">
                  <c:v>5.6955937168528033E-3</c:v>
                </c:pt>
                <c:pt idx="4">
                  <c:v>4.4519755173408442E-2</c:v>
                </c:pt>
                <c:pt idx="5">
                  <c:v>0.15924514764113304</c:v>
                </c:pt>
                <c:pt idx="6">
                  <c:v>0.38514334512364745</c:v>
                </c:pt>
                <c:pt idx="7">
                  <c:v>0.74014907162666765</c:v>
                </c:pt>
                <c:pt idx="8">
                  <c:v>1.2256014606137857</c:v>
                </c:pt>
                <c:pt idx="9">
                  <c:v>1.8308502377028881</c:v>
                </c:pt>
                <c:pt idx="10">
                  <c:v>2.5381109491925939</c:v>
                </c:pt>
                <c:pt idx="11">
                  <c:v>3.3263189602973919</c:v>
                </c:pt>
                <c:pt idx="12">
                  <c:v>4.173798884880604</c:v>
                </c:pt>
                <c:pt idx="13">
                  <c:v>5.0599361600082196</c:v>
                </c:pt>
                <c:pt idx="14">
                  <c:v>5.9661129752971576</c:v>
                </c:pt>
                <c:pt idx="15">
                  <c:v>6.8761421416984474</c:v>
                </c:pt>
                <c:pt idx="16">
                  <c:v>7.7763781641338863</c:v>
                </c:pt>
                <c:pt idx="17">
                  <c:v>8.6556331408852074</c:v>
                </c:pt>
                <c:pt idx="18">
                  <c:v>9.5049840889375226</c:v>
                </c:pt>
                <c:pt idx="19">
                  <c:v>10.317528261811839</c:v>
                </c:pt>
                <c:pt idx="20">
                  <c:v>11.088122043092767</c:v>
                </c:pt>
                <c:pt idx="21">
                  <c:v>11.813124794887134</c:v>
                </c:pt>
                <c:pt idx="22">
                  <c:v>12.490159667388333</c:v>
                </c:pt>
                <c:pt idx="23">
                  <c:v>13.117897340691776</c:v>
                </c:pt>
                <c:pt idx="24">
                  <c:v>13.695864892102804</c:v>
                </c:pt>
                <c:pt idx="25">
                  <c:v>14.224279703969511</c:v>
                </c:pt>
                <c:pt idx="26">
                  <c:v>14.703907028872148</c:v>
                </c:pt>
                <c:pt idx="27">
                  <c:v>15.135939159592693</c:v>
                </c:pt>
                <c:pt idx="28">
                  <c:v>15.521893876203565</c:v>
                </c:pt>
                <c:pt idx="29">
                  <c:v>15.863529807113578</c:v>
                </c:pt>
                <c:pt idx="30">
                  <c:v>16.162776444110289</c:v>
                </c:pt>
                <c:pt idx="31">
                  <c:v>16.421676728542611</c:v>
                </c:pt>
                <c:pt idx="32">
                  <c:v>16.642340335969806</c:v>
                </c:pt>
                <c:pt idx="33">
                  <c:v>16.826906004836747</c:v>
                </c:pt>
                <c:pt idx="34">
                  <c:v>16.977511466305934</c:v>
                </c:pt>
                <c:pt idx="35">
                  <c:v>17.096269729212054</c:v>
                </c:pt>
                <c:pt idx="36">
                  <c:v>17.185250652344749</c:v>
                </c:pt>
                <c:pt idx="37">
                  <c:v>17.246466894653373</c:v>
                </c:pt>
                <c:pt idx="38">
                  <c:v>17.28186347280246</c:v>
                </c:pt>
                <c:pt idx="39">
                  <c:v>17.293310275961563</c:v>
                </c:pt>
                <c:pt idx="40">
                  <c:v>17.282596991400823</c:v>
                </c:pt>
                <c:pt idx="41">
                  <c:v>17.251429983169459</c:v>
                </c:pt>
                <c:pt idx="42">
                  <c:v>17.201430741647886</c:v>
                </c:pt>
                <c:pt idx="43">
                  <c:v>17.134135585789103</c:v>
                </c:pt>
                <c:pt idx="44">
                  <c:v>17.05099635396741</c:v>
                </c:pt>
                <c:pt idx="45">
                  <c:v>16.953381864939395</c:v>
                </c:pt>
                <c:pt idx="46">
                  <c:v>16.84257996873917</c:v>
                </c:pt>
                <c:pt idx="47">
                  <c:v>16.719800039463639</c:v>
                </c:pt>
                <c:pt idx="48">
                  <c:v>16.586175788797611</c:v>
                </c:pt>
                <c:pt idx="49">
                  <c:v>16.442768301592007</c:v>
                </c:pt>
                <c:pt idx="50">
                  <c:v>16.290569213536017</c:v>
                </c:pt>
                <c:pt idx="51">
                  <c:v>16.130503966545799</c:v>
                </c:pt>
                <c:pt idx="52">
                  <c:v>15.963435090430158</c:v>
                </c:pt>
                <c:pt idx="53">
                  <c:v>15.790165470113319</c:v>
                </c:pt>
                <c:pt idx="54">
                  <c:v>15.611441566554277</c:v>
                </c:pt>
                <c:pt idx="55">
                  <c:v>15.427956566805404</c:v>
                </c:pt>
                <c:pt idx="56">
                  <c:v>15.240353444654488</c:v>
                </c:pt>
                <c:pt idx="57">
                  <c:v>15.049227918209388</c:v>
                </c:pt>
                <c:pt idx="58">
                  <c:v>14.855131294792661</c:v>
                </c:pt>
                <c:pt idx="59">
                  <c:v>14.658573196767593</c:v>
                </c:pt>
                <c:pt idx="60">
                  <c:v>14.460024164542444</c:v>
                </c:pt>
                <c:pt idx="61">
                  <c:v>14.25991813510478</c:v>
                </c:pt>
                <c:pt idx="62">
                  <c:v>14.058654796110156</c:v>
                </c:pt>
                <c:pt idx="63">
                  <c:v>13.856601816864755</c:v>
                </c:pt>
                <c:pt idx="64">
                  <c:v>13.654096958562187</c:v>
                </c:pt>
                <c:pt idx="65">
                  <c:v>13.451450066912312</c:v>
                </c:pt>
                <c:pt idx="66">
                  <c:v>13.248944950878977</c:v>
                </c:pt>
                <c:pt idx="67">
                  <c:v>13.046841151659578</c:v>
                </c:pt>
                <c:pt idx="68">
                  <c:v>12.845375606323159</c:v>
                </c:pt>
                <c:pt idx="69">
                  <c:v>12.644764210700568</c:v>
                </c:pt>
                <c:pt idx="70">
                  <c:v>12.445203286210518</c:v>
                </c:pt>
                <c:pt idx="71">
                  <c:v>12.246870955327278</c:v>
                </c:pt>
                <c:pt idx="72">
                  <c:v>12.049928430363083</c:v>
                </c:pt>
                <c:pt idx="73">
                  <c:v>11.854521220163234</c:v>
                </c:pt>
                <c:pt idx="74">
                  <c:v>11.660780259204252</c:v>
                </c:pt>
                <c:pt idx="76">
                  <c:v>17.293310275961563</c:v>
                </c:pt>
                <c:pt idx="77">
                  <c:v>11.528873517307709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3928"/>
        <c:axId val="628911184"/>
      </c:scatterChart>
      <c:valAx>
        <c:axId val="6289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1184"/>
        <c:crosses val="autoZero"/>
        <c:crossBetween val="midCat"/>
      </c:valAx>
      <c:valAx>
        <c:axId val="6289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0.32077428571428568</c:v>
                </c:pt>
                <c:pt idx="3">
                  <c:v>0.91756357142857126</c:v>
                </c:pt>
                <c:pt idx="4">
                  <c:v>1.7679882857142859</c:v>
                </c:pt>
                <c:pt idx="5">
                  <c:v>2.6333327142857139</c:v>
                </c:pt>
                <c:pt idx="6">
                  <c:v>3.7000935714285719</c:v>
                </c:pt>
                <c:pt idx="7">
                  <c:v>4.8862121428571434</c:v>
                </c:pt>
                <c:pt idx="8">
                  <c:v>6.4900832857142863</c:v>
                </c:pt>
                <c:pt idx="9">
                  <c:v>8.1909327142857151</c:v>
                </c:pt>
                <c:pt idx="10">
                  <c:v>9.824643285714286</c:v>
                </c:pt>
                <c:pt idx="11">
                  <c:v>11.644850571428572</c:v>
                </c:pt>
                <c:pt idx="12">
                  <c:v>13.897730142857142</c:v>
                </c:pt>
                <c:pt idx="13">
                  <c:v>17.015954142857144</c:v>
                </c:pt>
                <c:pt idx="14">
                  <c:v>21.56647242857143</c:v>
                </c:pt>
                <c:pt idx="15">
                  <c:v>26.385545857142858</c:v>
                </c:pt>
                <c:pt idx="16">
                  <c:v>31.99536514285715</c:v>
                </c:pt>
                <c:pt idx="17">
                  <c:v>39.335873285714285</c:v>
                </c:pt>
                <c:pt idx="18">
                  <c:v>47.429827857142854</c:v>
                </c:pt>
                <c:pt idx="19">
                  <c:v>57.739362714285718</c:v>
                </c:pt>
                <c:pt idx="20">
                  <c:v>69.175337285714292</c:v>
                </c:pt>
                <c:pt idx="21">
                  <c:v>79.999602857142861</c:v>
                </c:pt>
                <c:pt idx="22">
                  <c:v>91.592234714285723</c:v>
                </c:pt>
                <c:pt idx="23">
                  <c:v>104.3411457142857</c:v>
                </c:pt>
                <c:pt idx="24">
                  <c:v>118.44775242857143</c:v>
                </c:pt>
                <c:pt idx="25">
                  <c:v>134.56852285714285</c:v>
                </c:pt>
                <c:pt idx="26">
                  <c:v>149.8537882857143</c:v>
                </c:pt>
                <c:pt idx="27">
                  <c:v>164.38560728571429</c:v>
                </c:pt>
                <c:pt idx="28">
                  <c:v>180.58843628571429</c:v>
                </c:pt>
                <c:pt idx="29">
                  <c:v>197.75358800000001</c:v>
                </c:pt>
                <c:pt idx="30">
                  <c:v>216.1346978571429</c:v>
                </c:pt>
                <c:pt idx="31">
                  <c:v>233.17303171428574</c:v>
                </c:pt>
                <c:pt idx="32">
                  <c:v>250.9051332857143</c:v>
                </c:pt>
                <c:pt idx="33">
                  <c:v>269.07736685714281</c:v>
                </c:pt>
                <c:pt idx="34">
                  <c:v>288.29398171428568</c:v>
                </c:pt>
                <c:pt idx="35">
                  <c:v>306.66017185714281</c:v>
                </c:pt>
                <c:pt idx="36">
                  <c:v>324.97414285714279</c:v>
                </c:pt>
                <c:pt idx="37">
                  <c:v>343.66110728571431</c:v>
                </c:pt>
                <c:pt idx="38">
                  <c:v>363.056759</c:v>
                </c:pt>
                <c:pt idx="39">
                  <c:v>381.16931371428569</c:v>
                </c:pt>
                <c:pt idx="40">
                  <c:v>399.41614600000003</c:v>
                </c:pt>
                <c:pt idx="41">
                  <c:v>416.59621742857144</c:v>
                </c:pt>
                <c:pt idx="42">
                  <c:v>434.22388085714283</c:v>
                </c:pt>
                <c:pt idx="43">
                  <c:v>452.82878671428568</c:v>
                </c:pt>
                <c:pt idx="44">
                  <c:v>470.65040657142862</c:v>
                </c:pt>
                <c:pt idx="45">
                  <c:v>488.18109171428574</c:v>
                </c:pt>
                <c:pt idx="46">
                  <c:v>504.71961457142862</c:v>
                </c:pt>
                <c:pt idx="47">
                  <c:v>521.8027077142857</c:v>
                </c:pt>
                <c:pt idx="48">
                  <c:v>539.72876571428571</c:v>
                </c:pt>
                <c:pt idx="49">
                  <c:v>557.4384875714286</c:v>
                </c:pt>
                <c:pt idx="50">
                  <c:v>574.3574637142857</c:v>
                </c:pt>
                <c:pt idx="51">
                  <c:v>590.35141642857138</c:v>
                </c:pt>
                <c:pt idx="52">
                  <c:v>606.39012828571435</c:v>
                </c:pt>
                <c:pt idx="53">
                  <c:v>622.0334674285715</c:v>
                </c:pt>
                <c:pt idx="54">
                  <c:v>637.90060242857135</c:v>
                </c:pt>
                <c:pt idx="55">
                  <c:v>654.11089128571439</c:v>
                </c:pt>
                <c:pt idx="56">
                  <c:v>670.67925371428578</c:v>
                </c:pt>
                <c:pt idx="57">
                  <c:v>686.56130842857158</c:v>
                </c:pt>
                <c:pt idx="58">
                  <c:v>703.41314571428575</c:v>
                </c:pt>
                <c:pt idx="59">
                  <c:v>720.15308514285721</c:v>
                </c:pt>
                <c:pt idx="60">
                  <c:v>738.04930371428566</c:v>
                </c:pt>
                <c:pt idx="61">
                  <c:v>754.45354914285713</c:v>
                </c:pt>
                <c:pt idx="62">
                  <c:v>769.94023100000004</c:v>
                </c:pt>
                <c:pt idx="63">
                  <c:v>784.41983099999993</c:v>
                </c:pt>
                <c:pt idx="64">
                  <c:v>798.5562771428572</c:v>
                </c:pt>
                <c:pt idx="65">
                  <c:v>811.59612300000003</c:v>
                </c:pt>
                <c:pt idx="66">
                  <c:v>823.72586514285717</c:v>
                </c:pt>
                <c:pt idx="67">
                  <c:v>835.46023428571436</c:v>
                </c:pt>
                <c:pt idx="68">
                  <c:v>846.71717214285707</c:v>
                </c:pt>
                <c:pt idx="69">
                  <c:v>857.51905814285703</c:v>
                </c:pt>
                <c:pt idx="70">
                  <c:v>868.05984885714281</c:v>
                </c:pt>
                <c:pt idx="71">
                  <c:v>878.39176328571421</c:v>
                </c:pt>
                <c:pt idx="72">
                  <c:v>888.37306399999989</c:v>
                </c:pt>
                <c:pt idx="73">
                  <c:v>897.88439314285699</c:v>
                </c:pt>
                <c:pt idx="74">
                  <c:v>906.48561871428569</c:v>
                </c:pt>
                <c:pt idx="75">
                  <c:v>-0.9250235714285715</c:v>
                </c:pt>
                <c:pt idx="76">
                  <c:v>-0.9250235714285715</c:v>
                </c:pt>
                <c:pt idx="77">
                  <c:v>-0.9250235714285715</c:v>
                </c:pt>
                <c:pt idx="78">
                  <c:v>-0.9250235714285715</c:v>
                </c:pt>
                <c:pt idx="79">
                  <c:v>-0.9250235714285715</c:v>
                </c:pt>
                <c:pt idx="80">
                  <c:v>-0.9250235714285715</c:v>
                </c:pt>
                <c:pt idx="81">
                  <c:v>-0.9250235714285715</c:v>
                </c:pt>
                <c:pt idx="82">
                  <c:v>-0.9250235714285715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0.1106994547791684</c:v>
                </c:pt>
                <c:pt idx="3">
                  <c:v>0.26471767195634255</c:v>
                </c:pt>
                <c:pt idx="4">
                  <c:v>0.47676488227534097</c:v>
                </c:pt>
                <c:pt idx="5">
                  <c:v>0.76565114855137495</c:v>
                </c:pt>
                <c:pt idx="6">
                  <c:v>1.1551041809330056</c:v>
                </c:pt>
                <c:pt idx="7">
                  <c:v>1.6746419735511495</c:v>
                </c:pt>
                <c:pt idx="8">
                  <c:v>2.3604665772265165</c:v>
                </c:pt>
                <c:pt idx="9">
                  <c:v>3.2563321322959822</c:v>
                </c:pt>
                <c:pt idx="10">
                  <c:v>4.414326581727896</c:v>
                </c:pt>
                <c:pt idx="11">
                  <c:v>5.8954934123490688</c:v>
                </c:pt>
                <c:pt idx="12">
                  <c:v>7.7702087791833012</c:v>
                </c:pt>
                <c:pt idx="13">
                  <c:v>10.118222129726332</c:v>
                </c:pt>
                <c:pt idx="14">
                  <c:v>13.028266734603061</c:v>
                </c:pt>
                <c:pt idx="15">
                  <c:v>16.597152039599703</c:v>
                </c:pt>
                <c:pt idx="16">
                  <c:v>20.928263870258526</c:v>
                </c:pt>
                <c:pt idx="17">
                  <c:v>26.129422089327495</c:v>
                </c:pt>
                <c:pt idx="18">
                  <c:v>32.310078397538916</c:v>
                </c:pt>
                <c:pt idx="19">
                  <c:v>39.577878678474143</c:v>
                </c:pt>
                <c:pt idx="20">
                  <c:v>48.034662634318309</c:v>
                </c:pt>
                <c:pt idx="21">
                  <c:v>57.772025370082829</c:v>
                </c:pt>
                <c:pt idx="22">
                  <c:v>68.866617033036206</c:v>
                </c:pt>
                <c:pt idx="23">
                  <c:v>81.375402895113581</c:v>
                </c:pt>
                <c:pt idx="24">
                  <c:v>95.331142400815196</c:v>
                </c:pt>
                <c:pt idx="25">
                  <c:v>110.73836695225091</c:v>
                </c:pt>
                <c:pt idx="26">
                  <c:v>127.5701386270169</c:v>
                </c:pt>
                <c:pt idx="27">
                  <c:v>145.765853028354</c:v>
                </c:pt>
                <c:pt idx="28">
                  <c:v>165.23030825403114</c:v>
                </c:pt>
                <c:pt idx="29">
                  <c:v>185.83419983575308</c:v>
                </c:pt>
                <c:pt idx="30">
                  <c:v>207.41612190645523</c:v>
                </c:pt>
                <c:pt idx="31">
                  <c:v>229.78606325217879</c:v>
                </c:pt>
                <c:pt idx="32">
                  <c:v>252.73029031823052</c:v>
                </c:pt>
                <c:pt idx="33">
                  <c:v>276.01741561108196</c:v>
                </c:pt>
                <c:pt idx="34">
                  <c:v>299.4053673480758</c:v>
                </c:pt>
                <c:pt idx="35">
                  <c:v>322.64891202442772</c:v>
                </c:pt>
                <c:pt idx="36">
                  <c:v>345.50734164693944</c:v>
                </c:pt>
                <c:pt idx="37">
                  <c:v>367.75192541909934</c:v>
                </c:pt>
                <c:pt idx="38">
                  <c:v>389.17274276671196</c:v>
                </c:pt>
                <c:pt idx="39">
                  <c:v>409.58455917548736</c:v>
                </c:pt>
                <c:pt idx="40">
                  <c:v>428.83147425583689</c:v>
                </c:pt>
                <c:pt idx="41">
                  <c:v>446.79015657715411</c:v>
                </c:pt>
                <c:pt idx="42">
                  <c:v>463.37157456795984</c:v>
                </c:pt>
                <c:pt idx="43">
                  <c:v>478.52122904168033</c:v>
                </c:pt>
                <c:pt idx="44">
                  <c:v>492.21798284562811</c:v>
                </c:pt>
                <c:pt idx="45">
                  <c:v>504.47165996067582</c:v>
                </c:pt>
                <c:pt idx="46">
                  <c:v>515.31964497824947</c:v>
                </c:pt>
                <c:pt idx="47">
                  <c:v>524.82275116838332</c:v>
                </c:pt>
                <c:pt idx="48">
                  <c:v>533.06064041754098</c:v>
                </c:pt>
                <c:pt idx="49">
                  <c:v>540.12707230161357</c:v>
                </c:pt>
                <c:pt idx="50">
                  <c:v>546.12523533945682</c:v>
                </c:pt>
                <c:pt idx="51">
                  <c:v>551.16337516882936</c:v>
                </c:pt>
                <c:pt idx="52">
                  <c:v>555.35088682192793</c:v>
                </c:pt>
                <c:pt idx="53">
                  <c:v>558.79498641665077</c:v>
                </c:pt>
                <c:pt idx="54">
                  <c:v>561.59802603396167</c:v>
                </c:pt>
                <c:pt idx="55">
                  <c:v>563.85546819343813</c:v>
                </c:pt>
                <c:pt idx="56">
                  <c:v>565.6544960512224</c:v>
                </c:pt>
                <c:pt idx="57">
                  <c:v>567.07320401466097</c:v>
                </c:pt>
                <c:pt idx="58">
                  <c:v>568.18029161316372</c:v>
                </c:pt>
                <c:pt idx="59">
                  <c:v>569.03517096288408</c:v>
                </c:pt>
                <c:pt idx="60">
                  <c:v>569.68839405389531</c:v>
                </c:pt>
                <c:pt idx="61">
                  <c:v>570.18230891263454</c:v>
                </c:pt>
                <c:pt idx="62">
                  <c:v>570.55186172858316</c:v>
                </c:pt>
                <c:pt idx="63">
                  <c:v>570.82547351495998</c:v>
                </c:pt>
                <c:pt idx="64">
                  <c:v>571.02593315606327</c:v>
                </c:pt>
                <c:pt idx="65">
                  <c:v>571.17126238075036</c:v>
                </c:pt>
                <c:pt idx="66">
                  <c:v>571.27552120574614</c:v>
                </c:pt>
                <c:pt idx="67">
                  <c:v>571.34953395842786</c:v>
                </c:pt>
                <c:pt idx="68">
                  <c:v>571.40152567407733</c:v>
                </c:pt>
                <c:pt idx="69">
                  <c:v>571.43766629434845</c:v>
                </c:pt>
                <c:pt idx="70">
                  <c:v>571.46252571003379</c:v>
                </c:pt>
                <c:pt idx="71">
                  <c:v>571.47944647886209</c:v>
                </c:pt>
                <c:pt idx="72">
                  <c:v>571.49084328416745</c:v>
                </c:pt>
                <c:pt idx="73">
                  <c:v>571.49843919796388</c:v>
                </c:pt>
                <c:pt idx="74">
                  <c:v>571.50344888720736</c:v>
                </c:pt>
                <c:pt idx="75">
                  <c:v>571.58218114994133</c:v>
                </c:pt>
                <c:pt idx="76">
                  <c:v>571.66091341267531</c:v>
                </c:pt>
                <c:pt idx="77">
                  <c:v>571.73964567540929</c:v>
                </c:pt>
                <c:pt idx="78">
                  <c:v>571.81837793814327</c:v>
                </c:pt>
                <c:pt idx="79">
                  <c:v>571.89711020087725</c:v>
                </c:pt>
                <c:pt idx="80">
                  <c:v>571.97584246361123</c:v>
                </c:pt>
                <c:pt idx="81">
                  <c:v>572.05457472634521</c:v>
                </c:pt>
                <c:pt idx="82">
                  <c:v>572.13330698907919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3536"/>
        <c:axId val="628914320"/>
      </c:scatterChart>
      <c:valAx>
        <c:axId val="6289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4320"/>
        <c:crosses val="autoZero"/>
        <c:crossBetween val="midCat"/>
      </c:valAx>
      <c:valAx>
        <c:axId val="628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1.4919714285714258E-2</c:v>
                </c:pt>
                <c:pt idx="3">
                  <c:v>0.29093471428571416</c:v>
                </c:pt>
                <c:pt idx="4">
                  <c:v>0.54457014285714322</c:v>
                </c:pt>
                <c:pt idx="5">
                  <c:v>0.55948985714285659</c:v>
                </c:pt>
                <c:pt idx="6">
                  <c:v>0.76090628571428653</c:v>
                </c:pt>
                <c:pt idx="7">
                  <c:v>0.88026400000000016</c:v>
                </c:pt>
                <c:pt idx="8">
                  <c:v>1.2980165714285714</c:v>
                </c:pt>
                <c:pt idx="9">
                  <c:v>1.3949948571428574</c:v>
                </c:pt>
                <c:pt idx="10">
                  <c:v>1.3278559999999995</c:v>
                </c:pt>
                <c:pt idx="11">
                  <c:v>1.5143527142857145</c:v>
                </c:pt>
                <c:pt idx="12">
                  <c:v>1.9470249999999989</c:v>
                </c:pt>
                <c:pt idx="13">
                  <c:v>2.8123694285714302</c:v>
                </c:pt>
                <c:pt idx="14">
                  <c:v>4.2446637142857151</c:v>
                </c:pt>
                <c:pt idx="15">
                  <c:v>4.5132188571428573</c:v>
                </c:pt>
                <c:pt idx="16">
                  <c:v>5.30396471428572</c:v>
                </c:pt>
                <c:pt idx="17">
                  <c:v>7.0346535714285681</c:v>
                </c:pt>
                <c:pt idx="18">
                  <c:v>7.7880999999999974</c:v>
                </c:pt>
                <c:pt idx="19">
                  <c:v>10.003680285714285</c:v>
                </c:pt>
                <c:pt idx="20">
                  <c:v>11.130120000000002</c:v>
                </c:pt>
                <c:pt idx="21">
                  <c:v>10.518410999999997</c:v>
                </c:pt>
                <c:pt idx="22">
                  <c:v>11.28677728571429</c:v>
                </c:pt>
                <c:pt idx="23">
                  <c:v>12.443056428571406</c:v>
                </c:pt>
                <c:pt idx="24">
                  <c:v>13.80075214285716</c:v>
                </c:pt>
                <c:pt idx="25">
                  <c:v>15.814915857142847</c:v>
                </c:pt>
                <c:pt idx="26">
                  <c:v>14.979410857142877</c:v>
                </c:pt>
                <c:pt idx="27">
                  <c:v>14.225964428571412</c:v>
                </c:pt>
                <c:pt idx="28">
                  <c:v>15.896974428571436</c:v>
                </c:pt>
                <c:pt idx="29">
                  <c:v>16.859297142857141</c:v>
                </c:pt>
                <c:pt idx="30">
                  <c:v>18.075255285714316</c:v>
                </c:pt>
                <c:pt idx="31">
                  <c:v>16.732479285714273</c:v>
                </c:pt>
                <c:pt idx="32">
                  <c:v>17.426246999999986</c:v>
                </c:pt>
                <c:pt idx="33">
                  <c:v>17.866378999999963</c:v>
                </c:pt>
                <c:pt idx="34">
                  <c:v>18.9107602857143</c:v>
                </c:pt>
                <c:pt idx="35">
                  <c:v>18.060335571428563</c:v>
                </c:pt>
                <c:pt idx="36">
                  <c:v>18.008116428571409</c:v>
                </c:pt>
                <c:pt idx="37">
                  <c:v>18.381109857142942</c:v>
                </c:pt>
                <c:pt idx="38">
                  <c:v>19.089797142857119</c:v>
                </c:pt>
                <c:pt idx="39">
                  <c:v>17.806700142857121</c:v>
                </c:pt>
                <c:pt idx="40">
                  <c:v>17.940977714285761</c:v>
                </c:pt>
                <c:pt idx="41">
                  <c:v>16.874216857142837</c:v>
                </c:pt>
                <c:pt idx="42">
                  <c:v>17.321808857142823</c:v>
                </c:pt>
                <c:pt idx="43">
                  <c:v>18.299051285714281</c:v>
                </c:pt>
                <c:pt idx="44">
                  <c:v>17.515765285714362</c:v>
                </c:pt>
                <c:pt idx="45">
                  <c:v>17.224830571428551</c:v>
                </c:pt>
                <c:pt idx="46">
                  <c:v>16.232668285714308</c:v>
                </c:pt>
                <c:pt idx="47">
                  <c:v>16.777238571428509</c:v>
                </c:pt>
                <c:pt idx="48">
                  <c:v>17.62020342857144</c:v>
                </c:pt>
                <c:pt idx="49">
                  <c:v>17.403867285714309</c:v>
                </c:pt>
                <c:pt idx="50">
                  <c:v>16.613121571428533</c:v>
                </c:pt>
                <c:pt idx="51">
                  <c:v>15.688098142857111</c:v>
                </c:pt>
                <c:pt idx="52">
                  <c:v>15.732857285714399</c:v>
                </c:pt>
                <c:pt idx="53">
                  <c:v>15.337484571428572</c:v>
                </c:pt>
                <c:pt idx="54">
                  <c:v>15.561280428571276</c:v>
                </c:pt>
                <c:pt idx="55">
                  <c:v>15.904434285714469</c:v>
                </c:pt>
                <c:pt idx="56">
                  <c:v>16.262507857142818</c:v>
                </c:pt>
                <c:pt idx="57">
                  <c:v>15.576200142857228</c:v>
                </c:pt>
                <c:pt idx="58">
                  <c:v>16.545982714285596</c:v>
                </c:pt>
                <c:pt idx="59">
                  <c:v>16.434084857142889</c:v>
                </c:pt>
                <c:pt idx="60">
                  <c:v>17.590363999999877</c:v>
                </c:pt>
                <c:pt idx="61">
                  <c:v>16.098390857142899</c:v>
                </c:pt>
                <c:pt idx="62">
                  <c:v>15.18082728571434</c:v>
                </c:pt>
                <c:pt idx="63">
                  <c:v>14.173745428571319</c:v>
                </c:pt>
                <c:pt idx="64">
                  <c:v>13.830591571428695</c:v>
                </c:pt>
                <c:pt idx="65">
                  <c:v>12.733991285714264</c:v>
                </c:pt>
                <c:pt idx="66">
                  <c:v>11.823887571428568</c:v>
                </c:pt>
                <c:pt idx="67">
                  <c:v>11.428514571428618</c:v>
                </c:pt>
                <c:pt idx="68">
                  <c:v>10.95108328571413</c:v>
                </c:pt>
                <c:pt idx="69">
                  <c:v>10.496031428571396</c:v>
                </c:pt>
                <c:pt idx="70">
                  <c:v>10.234936142857205</c:v>
                </c:pt>
                <c:pt idx="71">
                  <c:v>10.026059857142823</c:v>
                </c:pt>
                <c:pt idx="72">
                  <c:v>9.6754461428571084</c:v>
                </c:pt>
                <c:pt idx="73">
                  <c:v>9.2054745714285353</c:v>
                </c:pt>
                <c:pt idx="74">
                  <c:v>8.2953710000001273</c:v>
                </c:pt>
                <c:pt idx="75">
                  <c:v>-0.30585457142857142</c:v>
                </c:pt>
                <c:pt idx="76">
                  <c:v>-0.30585457142857142</c:v>
                </c:pt>
                <c:pt idx="77">
                  <c:v>-0.30585457142857142</c:v>
                </c:pt>
                <c:pt idx="78">
                  <c:v>-0.30585457142857142</c:v>
                </c:pt>
                <c:pt idx="79">
                  <c:v>-0.30585457142857142</c:v>
                </c:pt>
                <c:pt idx="80">
                  <c:v>-0.30585457142857142</c:v>
                </c:pt>
                <c:pt idx="81">
                  <c:v>-0.30585457142857142</c:v>
                </c:pt>
                <c:pt idx="82">
                  <c:v>-0.30585457142857142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0.1106994547791684</c:v>
                </c:pt>
                <c:pt idx="3">
                  <c:v>0.15401821717717418</c:v>
                </c:pt>
                <c:pt idx="4">
                  <c:v>0.2120472103189984</c:v>
                </c:pt>
                <c:pt idx="5">
                  <c:v>0.28888626627603398</c:v>
                </c:pt>
                <c:pt idx="6">
                  <c:v>0.38945303238163059</c:v>
                </c:pt>
                <c:pt idx="7">
                  <c:v>0.51953779261814392</c:v>
                </c:pt>
                <c:pt idx="8">
                  <c:v>0.68582460367536691</c:v>
                </c:pt>
                <c:pt idx="9">
                  <c:v>0.89586555506946564</c:v>
                </c:pt>
                <c:pt idx="10">
                  <c:v>1.1579944494319141</c:v>
                </c:pt>
                <c:pt idx="11">
                  <c:v>1.4811668306211723</c:v>
                </c:pt>
                <c:pt idx="12">
                  <c:v>1.8747153668342325</c:v>
                </c:pt>
                <c:pt idx="13">
                  <c:v>2.3480133505430305</c:v>
                </c:pt>
                <c:pt idx="14">
                  <c:v>2.9100446048767283</c:v>
                </c:pt>
                <c:pt idx="15">
                  <c:v>3.5688853049966407</c:v>
                </c:pt>
                <c:pt idx="16">
                  <c:v>4.3311118306588217</c:v>
                </c:pt>
                <c:pt idx="17">
                  <c:v>5.2011582190689687</c:v>
                </c:pt>
                <c:pt idx="18">
                  <c:v>6.1806563082114234</c:v>
                </c:pt>
                <c:pt idx="19">
                  <c:v>7.2678002809352265</c:v>
                </c:pt>
                <c:pt idx="20">
                  <c:v>8.4567839558441698</c:v>
                </c:pt>
                <c:pt idx="21">
                  <c:v>9.7373627357645169</c:v>
                </c:pt>
                <c:pt idx="22">
                  <c:v>11.094591662953373</c:v>
                </c:pt>
                <c:pt idx="23">
                  <c:v>12.508785862077382</c:v>
                </c:pt>
                <c:pt idx="24">
                  <c:v>13.95573950570162</c:v>
                </c:pt>
                <c:pt idx="25">
                  <c:v>15.407224551435725</c:v>
                </c:pt>
                <c:pt idx="26">
                  <c:v>16.831771674765992</c:v>
                </c:pt>
                <c:pt idx="27">
                  <c:v>18.195714401337103</c:v>
                </c:pt>
                <c:pt idx="28">
                  <c:v>19.464455225677135</c:v>
                </c:pt>
                <c:pt idx="29">
                  <c:v>20.603891581721939</c:v>
                </c:pt>
                <c:pt idx="30">
                  <c:v>21.581922070702156</c:v>
                </c:pt>
                <c:pt idx="31">
                  <c:v>22.369941345723547</c:v>
                </c:pt>
                <c:pt idx="32">
                  <c:v>22.944227066051734</c:v>
                </c:pt>
                <c:pt idx="33">
                  <c:v>23.287125292851439</c:v>
                </c:pt>
                <c:pt idx="34">
                  <c:v>23.387951736993841</c:v>
                </c:pt>
                <c:pt idx="35">
                  <c:v>23.243544676351913</c:v>
                </c:pt>
                <c:pt idx="36">
                  <c:v>22.858429622511721</c:v>
                </c:pt>
                <c:pt idx="37">
                  <c:v>22.244583772159913</c:v>
                </c:pt>
                <c:pt idx="38">
                  <c:v>21.420817347612626</c:v>
                </c:pt>
                <c:pt idx="39">
                  <c:v>20.411816408775415</c:v>
                </c:pt>
                <c:pt idx="40">
                  <c:v>19.24691508034952</c:v>
                </c:pt>
                <c:pt idx="41">
                  <c:v>17.958682321317202</c:v>
                </c:pt>
                <c:pt idx="42">
                  <c:v>16.581417990805708</c:v>
                </c:pt>
                <c:pt idx="43">
                  <c:v>15.149654473720462</c:v>
                </c:pt>
                <c:pt idx="44">
                  <c:v>13.696753803947773</c:v>
                </c:pt>
                <c:pt idx="45">
                  <c:v>12.253677115047687</c:v>
                </c:pt>
                <c:pt idx="46">
                  <c:v>10.847985017573613</c:v>
                </c:pt>
                <c:pt idx="47">
                  <c:v>9.5031061901338809</c:v>
                </c:pt>
                <c:pt idx="48">
                  <c:v>8.2378892491576821</c:v>
                </c:pt>
                <c:pt idx="49">
                  <c:v>7.0664318840725961</c:v>
                </c:pt>
                <c:pt idx="50">
                  <c:v>5.998163037843212</c:v>
                </c:pt>
                <c:pt idx="51">
                  <c:v>5.0381398293724997</c:v>
                </c:pt>
                <c:pt idx="52">
                  <c:v>4.1875116530986016</c:v>
                </c:pt>
                <c:pt idx="53">
                  <c:v>3.4440995947228727</c:v>
                </c:pt>
                <c:pt idx="54">
                  <c:v>2.803039617310862</c:v>
                </c:pt>
                <c:pt idx="55">
                  <c:v>2.2574421594764265</c:v>
                </c:pt>
                <c:pt idx="56">
                  <c:v>1.7990278577842318</c:v>
                </c:pt>
                <c:pt idx="57">
                  <c:v>1.418707963438586</c:v>
                </c:pt>
                <c:pt idx="58">
                  <c:v>1.1070875985027795</c:v>
                </c:pt>
                <c:pt idx="59">
                  <c:v>0.85487934972033419</c:v>
                </c:pt>
                <c:pt idx="60">
                  <c:v>0.65322309101117926</c:v>
                </c:pt>
                <c:pt idx="61">
                  <c:v>0.49391485873927332</c:v>
                </c:pt>
                <c:pt idx="62">
                  <c:v>0.36955281594856826</c:v>
                </c:pt>
                <c:pt idx="63">
                  <c:v>0.27361178637677547</c:v>
                </c:pt>
                <c:pt idx="64">
                  <c:v>0.20045964110323897</c:v>
                </c:pt>
                <c:pt idx="65">
                  <c:v>0.14532922468708412</c:v>
                </c:pt>
                <c:pt idx="66">
                  <c:v>0.10425882499583378</c:v>
                </c:pt>
                <c:pt idx="67">
                  <c:v>7.4012752681730978E-2</c:v>
                </c:pt>
                <c:pt idx="68">
                  <c:v>5.1991715649491656E-2</c:v>
                </c:pt>
                <c:pt idx="69">
                  <c:v>3.6140620271091162E-2</c:v>
                </c:pt>
                <c:pt idx="70">
                  <c:v>2.4859415685336513E-2</c:v>
                </c:pt>
                <c:pt idx="71">
                  <c:v>1.692076882833141E-2</c:v>
                </c:pt>
                <c:pt idx="72">
                  <c:v>1.139680530533691E-2</c:v>
                </c:pt>
                <c:pt idx="73">
                  <c:v>7.5959137964301902E-3</c:v>
                </c:pt>
                <c:pt idx="74">
                  <c:v>5.0096892434967665E-3</c:v>
                </c:pt>
                <c:pt idx="75">
                  <c:v>7.8732262733937269E-2</c:v>
                </c:pt>
                <c:pt idx="76">
                  <c:v>7.8732262733937269E-2</c:v>
                </c:pt>
                <c:pt idx="77">
                  <c:v>7.8732262733937269E-2</c:v>
                </c:pt>
                <c:pt idx="78">
                  <c:v>7.8732262733937269E-2</c:v>
                </c:pt>
                <c:pt idx="79">
                  <c:v>7.8732262733937269E-2</c:v>
                </c:pt>
                <c:pt idx="80">
                  <c:v>7.8732262733937269E-2</c:v>
                </c:pt>
                <c:pt idx="81">
                  <c:v>7.8732262733937269E-2</c:v>
                </c:pt>
                <c:pt idx="82">
                  <c:v>7.8732262733937269E-2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3144"/>
        <c:axId val="251650040"/>
      </c:scatterChart>
      <c:valAx>
        <c:axId val="62891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040"/>
        <c:crosses val="autoZero"/>
        <c:crossBetween val="midCat"/>
      </c:valAx>
      <c:valAx>
        <c:axId val="2516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0.32077428571428568</c:v>
                </c:pt>
                <c:pt idx="3">
                  <c:v>0.91756357142857126</c:v>
                </c:pt>
                <c:pt idx="4">
                  <c:v>1.7679882857142859</c:v>
                </c:pt>
                <c:pt idx="5">
                  <c:v>2.6333327142857139</c:v>
                </c:pt>
                <c:pt idx="6">
                  <c:v>3.7000935714285719</c:v>
                </c:pt>
                <c:pt idx="7">
                  <c:v>4.8862121428571434</c:v>
                </c:pt>
                <c:pt idx="8">
                  <c:v>6.4900832857142863</c:v>
                </c:pt>
                <c:pt idx="9">
                  <c:v>8.1909327142857151</c:v>
                </c:pt>
                <c:pt idx="10">
                  <c:v>9.824643285714286</c:v>
                </c:pt>
                <c:pt idx="11">
                  <c:v>11.644850571428572</c:v>
                </c:pt>
                <c:pt idx="12">
                  <c:v>13.897730142857142</c:v>
                </c:pt>
                <c:pt idx="13">
                  <c:v>17.015954142857144</c:v>
                </c:pt>
                <c:pt idx="14">
                  <c:v>21.56647242857143</c:v>
                </c:pt>
                <c:pt idx="15">
                  <c:v>26.385545857142858</c:v>
                </c:pt>
                <c:pt idx="16">
                  <c:v>31.99536514285715</c:v>
                </c:pt>
                <c:pt idx="17">
                  <c:v>39.335873285714285</c:v>
                </c:pt>
                <c:pt idx="18">
                  <c:v>47.429827857142854</c:v>
                </c:pt>
                <c:pt idx="19">
                  <c:v>57.739362714285718</c:v>
                </c:pt>
                <c:pt idx="20">
                  <c:v>69.175337285714292</c:v>
                </c:pt>
                <c:pt idx="21">
                  <c:v>79.999602857142861</c:v>
                </c:pt>
                <c:pt idx="22">
                  <c:v>91.592234714285723</c:v>
                </c:pt>
                <c:pt idx="23">
                  <c:v>104.3411457142857</c:v>
                </c:pt>
                <c:pt idx="24">
                  <c:v>118.44775242857143</c:v>
                </c:pt>
                <c:pt idx="25">
                  <c:v>134.56852285714285</c:v>
                </c:pt>
                <c:pt idx="26">
                  <c:v>149.8537882857143</c:v>
                </c:pt>
                <c:pt idx="27">
                  <c:v>164.38560728571429</c:v>
                </c:pt>
                <c:pt idx="28">
                  <c:v>180.58843628571429</c:v>
                </c:pt>
                <c:pt idx="29">
                  <c:v>197.75358800000001</c:v>
                </c:pt>
                <c:pt idx="30">
                  <c:v>216.1346978571429</c:v>
                </c:pt>
                <c:pt idx="31">
                  <c:v>233.17303171428574</c:v>
                </c:pt>
                <c:pt idx="32">
                  <c:v>250.9051332857143</c:v>
                </c:pt>
                <c:pt idx="33">
                  <c:v>269.07736685714281</c:v>
                </c:pt>
                <c:pt idx="34">
                  <c:v>288.29398171428568</c:v>
                </c:pt>
                <c:pt idx="35">
                  <c:v>306.66017185714281</c:v>
                </c:pt>
                <c:pt idx="36">
                  <c:v>324.97414285714279</c:v>
                </c:pt>
                <c:pt idx="37">
                  <c:v>343.66110728571431</c:v>
                </c:pt>
                <c:pt idx="38">
                  <c:v>363.056759</c:v>
                </c:pt>
                <c:pt idx="39">
                  <c:v>381.16931371428569</c:v>
                </c:pt>
                <c:pt idx="40">
                  <c:v>399.41614600000003</c:v>
                </c:pt>
                <c:pt idx="41">
                  <c:v>416.59621742857144</c:v>
                </c:pt>
                <c:pt idx="42">
                  <c:v>434.22388085714283</c:v>
                </c:pt>
                <c:pt idx="43">
                  <c:v>452.82878671428568</c:v>
                </c:pt>
                <c:pt idx="44">
                  <c:v>470.65040657142862</c:v>
                </c:pt>
                <c:pt idx="45">
                  <c:v>488.18109171428574</c:v>
                </c:pt>
                <c:pt idx="46">
                  <c:v>504.71961457142862</c:v>
                </c:pt>
                <c:pt idx="47">
                  <c:v>521.8027077142857</c:v>
                </c:pt>
                <c:pt idx="48">
                  <c:v>539.72876571428571</c:v>
                </c:pt>
                <c:pt idx="49">
                  <c:v>557.4384875714286</c:v>
                </c:pt>
                <c:pt idx="50">
                  <c:v>574.3574637142857</c:v>
                </c:pt>
                <c:pt idx="51">
                  <c:v>590.35141642857138</c:v>
                </c:pt>
                <c:pt idx="52">
                  <c:v>606.39012828571435</c:v>
                </c:pt>
                <c:pt idx="53">
                  <c:v>622.0334674285715</c:v>
                </c:pt>
                <c:pt idx="54">
                  <c:v>637.90060242857135</c:v>
                </c:pt>
                <c:pt idx="55">
                  <c:v>654.11089128571439</c:v>
                </c:pt>
                <c:pt idx="56">
                  <c:v>670.67925371428578</c:v>
                </c:pt>
                <c:pt idx="57">
                  <c:v>686.56130842857158</c:v>
                </c:pt>
                <c:pt idx="58">
                  <c:v>703.41314571428575</c:v>
                </c:pt>
                <c:pt idx="59">
                  <c:v>720.15308514285721</c:v>
                </c:pt>
                <c:pt idx="60">
                  <c:v>738.04930371428566</c:v>
                </c:pt>
                <c:pt idx="61">
                  <c:v>754.45354914285713</c:v>
                </c:pt>
                <c:pt idx="62">
                  <c:v>769.94023100000004</c:v>
                </c:pt>
                <c:pt idx="63">
                  <c:v>784.41983099999993</c:v>
                </c:pt>
                <c:pt idx="64">
                  <c:v>798.5562771428572</c:v>
                </c:pt>
                <c:pt idx="65">
                  <c:v>811.59612300000003</c:v>
                </c:pt>
                <c:pt idx="66">
                  <c:v>823.72586514285717</c:v>
                </c:pt>
                <c:pt idx="67">
                  <c:v>835.46023428571436</c:v>
                </c:pt>
                <c:pt idx="68">
                  <c:v>846.71717214285707</c:v>
                </c:pt>
                <c:pt idx="69">
                  <c:v>857.51905814285703</c:v>
                </c:pt>
                <c:pt idx="70">
                  <c:v>868.05984885714281</c:v>
                </c:pt>
                <c:pt idx="71">
                  <c:v>878.39176328571421</c:v>
                </c:pt>
                <c:pt idx="72">
                  <c:v>888.37306399999989</c:v>
                </c:pt>
                <c:pt idx="73">
                  <c:v>897.88439314285699</c:v>
                </c:pt>
                <c:pt idx="74">
                  <c:v>906.48561871428569</c:v>
                </c:pt>
                <c:pt idx="75">
                  <c:v>-0.9250235714285715</c:v>
                </c:pt>
                <c:pt idx="76">
                  <c:v>-0.9250235714285715</c:v>
                </c:pt>
                <c:pt idx="77">
                  <c:v>-0.9250235714285715</c:v>
                </c:pt>
                <c:pt idx="78">
                  <c:v>-0.9250235714285715</c:v>
                </c:pt>
                <c:pt idx="79">
                  <c:v>-0.9250235714285715</c:v>
                </c:pt>
                <c:pt idx="80">
                  <c:v>-0.9250235714285715</c:v>
                </c:pt>
                <c:pt idx="81">
                  <c:v>-0.9250235714285715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8.6969440507043902</c:v>
                </c:pt>
                <c:pt idx="2">
                  <c:v>17.393888101629909</c:v>
                </c:pt>
                <c:pt idx="3">
                  <c:v>26.090832152776557</c:v>
                </c:pt>
                <c:pt idx="4">
                  <c:v>34.787776204144336</c:v>
                </c:pt>
                <c:pt idx="5">
                  <c:v>43.484720255733237</c:v>
                </c:pt>
                <c:pt idx="6">
                  <c:v>52.181664307543272</c:v>
                </c:pt>
                <c:pt idx="7">
                  <c:v>60.878608359574429</c:v>
                </c:pt>
                <c:pt idx="8">
                  <c:v>69.57555241182672</c:v>
                </c:pt>
                <c:pt idx="9">
                  <c:v>78.272496464300133</c:v>
                </c:pt>
                <c:pt idx="10">
                  <c:v>86.96944051699468</c:v>
                </c:pt>
                <c:pt idx="11">
                  <c:v>95.666384569910349</c:v>
                </c:pt>
                <c:pt idx="12">
                  <c:v>104.36332862304715</c:v>
                </c:pt>
                <c:pt idx="13">
                  <c:v>113.06027267640508</c:v>
                </c:pt>
                <c:pt idx="14">
                  <c:v>121.75721672998414</c:v>
                </c:pt>
                <c:pt idx="15">
                  <c:v>130.45416078378432</c:v>
                </c:pt>
                <c:pt idx="16">
                  <c:v>139.15110483780563</c:v>
                </c:pt>
                <c:pt idx="17">
                  <c:v>147.84804889204807</c:v>
                </c:pt>
                <c:pt idx="18">
                  <c:v>156.54499294651163</c:v>
                </c:pt>
                <c:pt idx="19">
                  <c:v>165.24193700119633</c:v>
                </c:pt>
                <c:pt idx="20">
                  <c:v>173.93888105610216</c:v>
                </c:pt>
                <c:pt idx="21">
                  <c:v>182.63582511122911</c:v>
                </c:pt>
                <c:pt idx="22">
                  <c:v>191.33276916657718</c:v>
                </c:pt>
                <c:pt idx="23">
                  <c:v>200.0297132221464</c:v>
                </c:pt>
                <c:pt idx="24">
                  <c:v>208.72665727793674</c:v>
                </c:pt>
                <c:pt idx="25">
                  <c:v>217.4236013339482</c:v>
                </c:pt>
                <c:pt idx="26">
                  <c:v>226.12054539018078</c:v>
                </c:pt>
                <c:pt idx="27">
                  <c:v>234.81748944663451</c:v>
                </c:pt>
                <c:pt idx="28">
                  <c:v>243.51443350330936</c:v>
                </c:pt>
                <c:pt idx="29">
                  <c:v>252.21137756020534</c:v>
                </c:pt>
                <c:pt idx="30">
                  <c:v>260.90832161732243</c:v>
                </c:pt>
                <c:pt idx="31">
                  <c:v>269.60526567466064</c:v>
                </c:pt>
                <c:pt idx="32">
                  <c:v>278.30220973222004</c:v>
                </c:pt>
                <c:pt idx="33">
                  <c:v>286.99915379000055</c:v>
                </c:pt>
                <c:pt idx="34">
                  <c:v>295.69609784800218</c:v>
                </c:pt>
                <c:pt idx="35">
                  <c:v>304.39304190622494</c:v>
                </c:pt>
                <c:pt idx="36">
                  <c:v>313.08998596466881</c:v>
                </c:pt>
                <c:pt idx="37">
                  <c:v>321.78693002333381</c:v>
                </c:pt>
                <c:pt idx="38">
                  <c:v>330.48387408221993</c:v>
                </c:pt>
                <c:pt idx="39">
                  <c:v>339.18081814132717</c:v>
                </c:pt>
                <c:pt idx="40">
                  <c:v>347.87776220065558</c:v>
                </c:pt>
                <c:pt idx="41">
                  <c:v>356.57470626020512</c:v>
                </c:pt>
                <c:pt idx="42">
                  <c:v>365.27165031997578</c:v>
                </c:pt>
                <c:pt idx="43">
                  <c:v>373.96859437996756</c:v>
                </c:pt>
                <c:pt idx="44">
                  <c:v>382.66553844018046</c:v>
                </c:pt>
                <c:pt idx="45">
                  <c:v>391.36248250061448</c:v>
                </c:pt>
                <c:pt idx="46">
                  <c:v>400.05942656126962</c:v>
                </c:pt>
                <c:pt idx="47">
                  <c:v>408.75637062214594</c:v>
                </c:pt>
                <c:pt idx="48">
                  <c:v>417.45331468324338</c:v>
                </c:pt>
                <c:pt idx="49">
                  <c:v>426.15025874456194</c:v>
                </c:pt>
                <c:pt idx="50">
                  <c:v>434.84720280610162</c:v>
                </c:pt>
                <c:pt idx="51">
                  <c:v>443.54414686786242</c:v>
                </c:pt>
                <c:pt idx="52">
                  <c:v>452.24109092984435</c:v>
                </c:pt>
                <c:pt idx="53">
                  <c:v>460.93803499204739</c:v>
                </c:pt>
                <c:pt idx="54">
                  <c:v>469.63497905447156</c:v>
                </c:pt>
                <c:pt idx="55">
                  <c:v>478.33192311711684</c:v>
                </c:pt>
                <c:pt idx="56">
                  <c:v>487.02886717998331</c:v>
                </c:pt>
                <c:pt idx="57">
                  <c:v>495.72581124307089</c:v>
                </c:pt>
                <c:pt idx="58">
                  <c:v>504.4227553063796</c:v>
                </c:pt>
                <c:pt idx="59">
                  <c:v>513.11969936990943</c:v>
                </c:pt>
                <c:pt idx="60">
                  <c:v>521.81664343366037</c:v>
                </c:pt>
                <c:pt idx="61">
                  <c:v>530.51358749763244</c:v>
                </c:pt>
                <c:pt idx="62">
                  <c:v>539.21053156182563</c:v>
                </c:pt>
                <c:pt idx="63">
                  <c:v>547.90747562623994</c:v>
                </c:pt>
                <c:pt idx="64">
                  <c:v>556.60441969087537</c:v>
                </c:pt>
                <c:pt idx="65">
                  <c:v>565.30136375573193</c:v>
                </c:pt>
                <c:pt idx="66">
                  <c:v>573.9983078208096</c:v>
                </c:pt>
                <c:pt idx="67">
                  <c:v>582.69525188610851</c:v>
                </c:pt>
                <c:pt idx="68">
                  <c:v>591.39219595162854</c:v>
                </c:pt>
                <c:pt idx="69">
                  <c:v>600.08914001736969</c:v>
                </c:pt>
                <c:pt idx="70">
                  <c:v>608.78608408333196</c:v>
                </c:pt>
                <c:pt idx="71">
                  <c:v>617.48302814951535</c:v>
                </c:pt>
                <c:pt idx="72">
                  <c:v>626.17997221591986</c:v>
                </c:pt>
                <c:pt idx="73">
                  <c:v>634.87691628254549</c:v>
                </c:pt>
                <c:pt idx="74">
                  <c:v>643.57386034939225</c:v>
                </c:pt>
                <c:pt idx="75">
                  <c:v>652.27080440009661</c:v>
                </c:pt>
                <c:pt idx="76">
                  <c:v>660.96774845080097</c:v>
                </c:pt>
                <c:pt idx="77">
                  <c:v>669.66469250150533</c:v>
                </c:pt>
                <c:pt idx="78">
                  <c:v>678.36163655220969</c:v>
                </c:pt>
                <c:pt idx="79">
                  <c:v>687.05858060291405</c:v>
                </c:pt>
                <c:pt idx="80">
                  <c:v>695.75552465361841</c:v>
                </c:pt>
                <c:pt idx="81">
                  <c:v>704.45246870432277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9648"/>
        <c:axId val="251647688"/>
      </c:scatterChart>
      <c:valAx>
        <c:axId val="2516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7688"/>
        <c:crosses val="autoZero"/>
        <c:crossBetween val="midCat"/>
      </c:valAx>
      <c:valAx>
        <c:axId val="2516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1.4919714285714258E-2</c:v>
                </c:pt>
                <c:pt idx="3">
                  <c:v>0.29093471428571416</c:v>
                </c:pt>
                <c:pt idx="4">
                  <c:v>0.54457014285714322</c:v>
                </c:pt>
                <c:pt idx="5">
                  <c:v>0.55948985714285659</c:v>
                </c:pt>
                <c:pt idx="6">
                  <c:v>0.76090628571428653</c:v>
                </c:pt>
                <c:pt idx="7">
                  <c:v>0.88026400000000016</c:v>
                </c:pt>
                <c:pt idx="8">
                  <c:v>1.2980165714285714</c:v>
                </c:pt>
                <c:pt idx="9">
                  <c:v>1.3949948571428574</c:v>
                </c:pt>
                <c:pt idx="10">
                  <c:v>1.3278559999999995</c:v>
                </c:pt>
                <c:pt idx="11">
                  <c:v>1.5143527142857145</c:v>
                </c:pt>
                <c:pt idx="12">
                  <c:v>1.9470249999999989</c:v>
                </c:pt>
                <c:pt idx="13">
                  <c:v>2.8123694285714302</c:v>
                </c:pt>
                <c:pt idx="14">
                  <c:v>4.2446637142857151</c:v>
                </c:pt>
                <c:pt idx="15">
                  <c:v>4.5132188571428573</c:v>
                </c:pt>
                <c:pt idx="16">
                  <c:v>5.30396471428572</c:v>
                </c:pt>
                <c:pt idx="17">
                  <c:v>7.0346535714285681</c:v>
                </c:pt>
                <c:pt idx="18">
                  <c:v>7.7880999999999974</c:v>
                </c:pt>
                <c:pt idx="19">
                  <c:v>10.003680285714285</c:v>
                </c:pt>
                <c:pt idx="20">
                  <c:v>11.130120000000002</c:v>
                </c:pt>
                <c:pt idx="21">
                  <c:v>10.518410999999997</c:v>
                </c:pt>
                <c:pt idx="22">
                  <c:v>11.28677728571429</c:v>
                </c:pt>
                <c:pt idx="23">
                  <c:v>12.443056428571406</c:v>
                </c:pt>
                <c:pt idx="24">
                  <c:v>13.80075214285716</c:v>
                </c:pt>
                <c:pt idx="25">
                  <c:v>15.814915857142847</c:v>
                </c:pt>
                <c:pt idx="26">
                  <c:v>14.979410857142877</c:v>
                </c:pt>
                <c:pt idx="27">
                  <c:v>14.225964428571412</c:v>
                </c:pt>
                <c:pt idx="28">
                  <c:v>15.896974428571436</c:v>
                </c:pt>
                <c:pt idx="29">
                  <c:v>16.859297142857141</c:v>
                </c:pt>
                <c:pt idx="30">
                  <c:v>18.075255285714316</c:v>
                </c:pt>
                <c:pt idx="31">
                  <c:v>16.732479285714273</c:v>
                </c:pt>
                <c:pt idx="32">
                  <c:v>17.426246999999986</c:v>
                </c:pt>
                <c:pt idx="33">
                  <c:v>17.866378999999963</c:v>
                </c:pt>
                <c:pt idx="34">
                  <c:v>18.9107602857143</c:v>
                </c:pt>
                <c:pt idx="35">
                  <c:v>18.060335571428563</c:v>
                </c:pt>
                <c:pt idx="36">
                  <c:v>18.008116428571409</c:v>
                </c:pt>
                <c:pt idx="37">
                  <c:v>18.381109857142942</c:v>
                </c:pt>
                <c:pt idx="38">
                  <c:v>19.089797142857119</c:v>
                </c:pt>
                <c:pt idx="39">
                  <c:v>17.806700142857121</c:v>
                </c:pt>
                <c:pt idx="40">
                  <c:v>17.940977714285761</c:v>
                </c:pt>
                <c:pt idx="41">
                  <c:v>16.874216857142837</c:v>
                </c:pt>
                <c:pt idx="42">
                  <c:v>17.321808857142823</c:v>
                </c:pt>
                <c:pt idx="43">
                  <c:v>18.299051285714281</c:v>
                </c:pt>
                <c:pt idx="44">
                  <c:v>17.515765285714362</c:v>
                </c:pt>
                <c:pt idx="45">
                  <c:v>17.224830571428551</c:v>
                </c:pt>
                <c:pt idx="46">
                  <c:v>16.232668285714308</c:v>
                </c:pt>
                <c:pt idx="47">
                  <c:v>16.777238571428509</c:v>
                </c:pt>
                <c:pt idx="48">
                  <c:v>17.62020342857144</c:v>
                </c:pt>
                <c:pt idx="49">
                  <c:v>17.403867285714309</c:v>
                </c:pt>
                <c:pt idx="50">
                  <c:v>16.613121571428533</c:v>
                </c:pt>
                <c:pt idx="51">
                  <c:v>15.688098142857111</c:v>
                </c:pt>
                <c:pt idx="52">
                  <c:v>15.732857285714399</c:v>
                </c:pt>
                <c:pt idx="53">
                  <c:v>15.337484571428572</c:v>
                </c:pt>
                <c:pt idx="54">
                  <c:v>15.561280428571276</c:v>
                </c:pt>
                <c:pt idx="55">
                  <c:v>15.904434285714469</c:v>
                </c:pt>
                <c:pt idx="56">
                  <c:v>16.262507857142818</c:v>
                </c:pt>
                <c:pt idx="57">
                  <c:v>15.576200142857228</c:v>
                </c:pt>
                <c:pt idx="58">
                  <c:v>16.545982714285596</c:v>
                </c:pt>
                <c:pt idx="59">
                  <c:v>16.434084857142889</c:v>
                </c:pt>
                <c:pt idx="60">
                  <c:v>17.590363999999877</c:v>
                </c:pt>
                <c:pt idx="61">
                  <c:v>16.098390857142899</c:v>
                </c:pt>
                <c:pt idx="62">
                  <c:v>15.18082728571434</c:v>
                </c:pt>
                <c:pt idx="63">
                  <c:v>14.173745428571319</c:v>
                </c:pt>
                <c:pt idx="64">
                  <c:v>13.830591571428695</c:v>
                </c:pt>
                <c:pt idx="65">
                  <c:v>12.733991285714264</c:v>
                </c:pt>
                <c:pt idx="66">
                  <c:v>11.823887571428568</c:v>
                </c:pt>
                <c:pt idx="67">
                  <c:v>11.428514571428618</c:v>
                </c:pt>
                <c:pt idx="68">
                  <c:v>10.95108328571413</c:v>
                </c:pt>
                <c:pt idx="69">
                  <c:v>10.496031428571396</c:v>
                </c:pt>
                <c:pt idx="70">
                  <c:v>10.234936142857205</c:v>
                </c:pt>
                <c:pt idx="71">
                  <c:v>10.026059857142823</c:v>
                </c:pt>
                <c:pt idx="72">
                  <c:v>9.6754461428571084</c:v>
                </c:pt>
                <c:pt idx="73">
                  <c:v>9.2054745714285353</c:v>
                </c:pt>
                <c:pt idx="74">
                  <c:v>8.2953710000001273</c:v>
                </c:pt>
                <c:pt idx="75">
                  <c:v>-0.30585457142857142</c:v>
                </c:pt>
                <c:pt idx="76">
                  <c:v>-0.30585457142857142</c:v>
                </c:pt>
                <c:pt idx="77">
                  <c:v>-0.30585457142857142</c:v>
                </c:pt>
                <c:pt idx="78">
                  <c:v>-0.30585457142857142</c:v>
                </c:pt>
                <c:pt idx="79">
                  <c:v>-0.30585457142857142</c:v>
                </c:pt>
                <c:pt idx="80">
                  <c:v>-0.30585457142857142</c:v>
                </c:pt>
                <c:pt idx="81">
                  <c:v>-0.30585457142857142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8.6969440507043902</c:v>
                </c:pt>
                <c:pt idx="2">
                  <c:v>8.6969440509255183</c:v>
                </c:pt>
                <c:pt idx="3">
                  <c:v>8.696944051146648</c:v>
                </c:pt>
                <c:pt idx="4">
                  <c:v>8.696944051367776</c:v>
                </c:pt>
                <c:pt idx="5">
                  <c:v>8.696944051588904</c:v>
                </c:pt>
                <c:pt idx="6">
                  <c:v>8.6969440518100321</c:v>
                </c:pt>
                <c:pt idx="7">
                  <c:v>8.6969440520311601</c:v>
                </c:pt>
                <c:pt idx="8">
                  <c:v>8.6969440522522881</c:v>
                </c:pt>
                <c:pt idx="9">
                  <c:v>8.6969440524734178</c:v>
                </c:pt>
                <c:pt idx="10">
                  <c:v>8.6969440526945458</c:v>
                </c:pt>
                <c:pt idx="11">
                  <c:v>8.6969440529156721</c:v>
                </c:pt>
                <c:pt idx="12">
                  <c:v>8.6969440531368019</c:v>
                </c:pt>
                <c:pt idx="13">
                  <c:v>8.6969440533579299</c:v>
                </c:pt>
                <c:pt idx="14">
                  <c:v>8.6969440535790579</c:v>
                </c:pt>
                <c:pt idx="15">
                  <c:v>8.6969440538001859</c:v>
                </c:pt>
                <c:pt idx="16">
                  <c:v>8.6969440540213139</c:v>
                </c:pt>
                <c:pt idx="17">
                  <c:v>8.6969440542424419</c:v>
                </c:pt>
                <c:pt idx="18">
                  <c:v>8.6969440544635717</c:v>
                </c:pt>
                <c:pt idx="19">
                  <c:v>8.6969440546846997</c:v>
                </c:pt>
                <c:pt idx="20">
                  <c:v>8.6969440549058277</c:v>
                </c:pt>
                <c:pt idx="21">
                  <c:v>8.6969440551269557</c:v>
                </c:pt>
                <c:pt idx="22">
                  <c:v>8.6969440553480837</c:v>
                </c:pt>
                <c:pt idx="23">
                  <c:v>8.6969440555692135</c:v>
                </c:pt>
                <c:pt idx="24">
                  <c:v>8.6969440557903415</c:v>
                </c:pt>
                <c:pt idx="25">
                  <c:v>8.6969440560114695</c:v>
                </c:pt>
                <c:pt idx="26">
                  <c:v>8.6969440562325957</c:v>
                </c:pt>
                <c:pt idx="27">
                  <c:v>8.6969440564537255</c:v>
                </c:pt>
                <c:pt idx="28">
                  <c:v>8.6969440566748535</c:v>
                </c:pt>
                <c:pt idx="29">
                  <c:v>8.6969440568959815</c:v>
                </c:pt>
                <c:pt idx="30">
                  <c:v>8.6969440571171095</c:v>
                </c:pt>
                <c:pt idx="31">
                  <c:v>8.6969440573382375</c:v>
                </c:pt>
                <c:pt idx="32">
                  <c:v>8.6969440575593673</c:v>
                </c:pt>
                <c:pt idx="33">
                  <c:v>8.6969440577804953</c:v>
                </c:pt>
                <c:pt idx="34">
                  <c:v>8.6969440580016233</c:v>
                </c:pt>
                <c:pt idx="35">
                  <c:v>8.6969440582227513</c:v>
                </c:pt>
                <c:pt idx="36">
                  <c:v>8.6969440584438793</c:v>
                </c:pt>
                <c:pt idx="37">
                  <c:v>8.6969440586650073</c:v>
                </c:pt>
                <c:pt idx="38">
                  <c:v>8.6969440588861371</c:v>
                </c:pt>
                <c:pt idx="39">
                  <c:v>8.6969440591072651</c:v>
                </c:pt>
                <c:pt idx="40">
                  <c:v>8.6969440593283913</c:v>
                </c:pt>
                <c:pt idx="41">
                  <c:v>8.6969440595495193</c:v>
                </c:pt>
                <c:pt idx="42">
                  <c:v>8.6969440597706491</c:v>
                </c:pt>
                <c:pt idx="43">
                  <c:v>8.6969440599917771</c:v>
                </c:pt>
                <c:pt idx="44">
                  <c:v>8.6969440602129051</c:v>
                </c:pt>
                <c:pt idx="45">
                  <c:v>8.6969440604340331</c:v>
                </c:pt>
                <c:pt idx="46">
                  <c:v>8.6969440606551611</c:v>
                </c:pt>
                <c:pt idx="47">
                  <c:v>8.6969440608762909</c:v>
                </c:pt>
                <c:pt idx="48">
                  <c:v>8.6969440610974189</c:v>
                </c:pt>
                <c:pt idx="49">
                  <c:v>8.6969440613185469</c:v>
                </c:pt>
                <c:pt idx="50">
                  <c:v>8.6969440615396749</c:v>
                </c:pt>
                <c:pt idx="51">
                  <c:v>8.6969440617608029</c:v>
                </c:pt>
                <c:pt idx="52">
                  <c:v>8.6969440619819327</c:v>
                </c:pt>
                <c:pt idx="53">
                  <c:v>8.6969440622030607</c:v>
                </c:pt>
                <c:pt idx="54">
                  <c:v>8.6969440624241869</c:v>
                </c:pt>
                <c:pt idx="55">
                  <c:v>8.6969440626453149</c:v>
                </c:pt>
                <c:pt idx="56">
                  <c:v>8.6969440628664447</c:v>
                </c:pt>
                <c:pt idx="57">
                  <c:v>8.6969440630875727</c:v>
                </c:pt>
                <c:pt idx="58">
                  <c:v>8.6969440633087007</c:v>
                </c:pt>
                <c:pt idx="59">
                  <c:v>8.6969440635298287</c:v>
                </c:pt>
                <c:pt idx="60">
                  <c:v>8.6969440637509567</c:v>
                </c:pt>
                <c:pt idx="61">
                  <c:v>8.6969440639720847</c:v>
                </c:pt>
                <c:pt idx="62">
                  <c:v>8.6969440641932145</c:v>
                </c:pt>
                <c:pt idx="63">
                  <c:v>8.6969440644143425</c:v>
                </c:pt>
                <c:pt idx="64">
                  <c:v>8.6969440646354705</c:v>
                </c:pt>
                <c:pt idx="65">
                  <c:v>8.6969440648565985</c:v>
                </c:pt>
                <c:pt idx="66">
                  <c:v>8.6969440650777265</c:v>
                </c:pt>
                <c:pt idx="67">
                  <c:v>8.6969440652988563</c:v>
                </c:pt>
                <c:pt idx="68">
                  <c:v>8.6969440655199843</c:v>
                </c:pt>
                <c:pt idx="69">
                  <c:v>8.6969440657411106</c:v>
                </c:pt>
                <c:pt idx="70">
                  <c:v>8.6969440659622403</c:v>
                </c:pt>
                <c:pt idx="71">
                  <c:v>8.6969440661833683</c:v>
                </c:pt>
                <c:pt idx="72">
                  <c:v>8.6969440664044964</c:v>
                </c:pt>
                <c:pt idx="73">
                  <c:v>8.6969440666256261</c:v>
                </c:pt>
                <c:pt idx="74">
                  <c:v>8.6969440668467524</c:v>
                </c:pt>
                <c:pt idx="75">
                  <c:v>8.6969440507043902</c:v>
                </c:pt>
                <c:pt idx="76">
                  <c:v>8.6969440507043902</c:v>
                </c:pt>
                <c:pt idx="77">
                  <c:v>8.6969440507043902</c:v>
                </c:pt>
                <c:pt idx="78">
                  <c:v>8.6969440507043902</c:v>
                </c:pt>
                <c:pt idx="79">
                  <c:v>8.6969440507043902</c:v>
                </c:pt>
                <c:pt idx="80">
                  <c:v>8.6969440507043902</c:v>
                </c:pt>
                <c:pt idx="81">
                  <c:v>8.6969440507043902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472"/>
        <c:axId val="251648864"/>
      </c:scatterChart>
      <c:valAx>
        <c:axId val="25164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  <c:valAx>
        <c:axId val="2516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0.32077428571428568</c:v>
                </c:pt>
                <c:pt idx="3">
                  <c:v>0.91756357142857126</c:v>
                </c:pt>
                <c:pt idx="4">
                  <c:v>1.7679882857142859</c:v>
                </c:pt>
                <c:pt idx="5">
                  <c:v>2.6333327142857139</c:v>
                </c:pt>
                <c:pt idx="6">
                  <c:v>3.7000935714285719</c:v>
                </c:pt>
                <c:pt idx="7">
                  <c:v>4.8862121428571434</c:v>
                </c:pt>
                <c:pt idx="8">
                  <c:v>6.4900832857142863</c:v>
                </c:pt>
                <c:pt idx="9">
                  <c:v>8.1909327142857151</c:v>
                </c:pt>
                <c:pt idx="10">
                  <c:v>9.824643285714286</c:v>
                </c:pt>
                <c:pt idx="11">
                  <c:v>11.644850571428572</c:v>
                </c:pt>
                <c:pt idx="12">
                  <c:v>13.897730142857142</c:v>
                </c:pt>
                <c:pt idx="13">
                  <c:v>17.015954142857144</c:v>
                </c:pt>
                <c:pt idx="14">
                  <c:v>21.56647242857143</c:v>
                </c:pt>
                <c:pt idx="15">
                  <c:v>26.385545857142858</c:v>
                </c:pt>
                <c:pt idx="16">
                  <c:v>31.99536514285715</c:v>
                </c:pt>
                <c:pt idx="17">
                  <c:v>39.335873285714285</c:v>
                </c:pt>
                <c:pt idx="18">
                  <c:v>47.429827857142854</c:v>
                </c:pt>
                <c:pt idx="19">
                  <c:v>57.739362714285718</c:v>
                </c:pt>
                <c:pt idx="20">
                  <c:v>69.175337285714292</c:v>
                </c:pt>
                <c:pt idx="21">
                  <c:v>79.999602857142861</c:v>
                </c:pt>
                <c:pt idx="22">
                  <c:v>91.592234714285723</c:v>
                </c:pt>
                <c:pt idx="23">
                  <c:v>104.3411457142857</c:v>
                </c:pt>
                <c:pt idx="24">
                  <c:v>118.44775242857143</c:v>
                </c:pt>
                <c:pt idx="25">
                  <c:v>134.56852285714285</c:v>
                </c:pt>
                <c:pt idx="26">
                  <c:v>149.8537882857143</c:v>
                </c:pt>
                <c:pt idx="27">
                  <c:v>164.38560728571429</c:v>
                </c:pt>
                <c:pt idx="28">
                  <c:v>180.58843628571429</c:v>
                </c:pt>
                <c:pt idx="29">
                  <c:v>197.75358800000001</c:v>
                </c:pt>
                <c:pt idx="30">
                  <c:v>216.1346978571429</c:v>
                </c:pt>
                <c:pt idx="31">
                  <c:v>233.17303171428574</c:v>
                </c:pt>
                <c:pt idx="32">
                  <c:v>250.9051332857143</c:v>
                </c:pt>
                <c:pt idx="33">
                  <c:v>269.07736685714281</c:v>
                </c:pt>
                <c:pt idx="34">
                  <c:v>288.29398171428568</c:v>
                </c:pt>
                <c:pt idx="35">
                  <c:v>306.66017185714281</c:v>
                </c:pt>
                <c:pt idx="36">
                  <c:v>324.97414285714279</c:v>
                </c:pt>
                <c:pt idx="37">
                  <c:v>343.66110728571431</c:v>
                </c:pt>
                <c:pt idx="38">
                  <c:v>363.056759</c:v>
                </c:pt>
                <c:pt idx="39">
                  <c:v>381.16931371428569</c:v>
                </c:pt>
                <c:pt idx="40">
                  <c:v>399.41614600000003</c:v>
                </c:pt>
                <c:pt idx="41">
                  <c:v>416.59621742857144</c:v>
                </c:pt>
                <c:pt idx="42">
                  <c:v>434.22388085714283</c:v>
                </c:pt>
                <c:pt idx="43">
                  <c:v>452.82878671428568</c:v>
                </c:pt>
                <c:pt idx="44">
                  <c:v>470.65040657142862</c:v>
                </c:pt>
                <c:pt idx="45">
                  <c:v>488.18109171428574</c:v>
                </c:pt>
                <c:pt idx="46">
                  <c:v>504.71961457142862</c:v>
                </c:pt>
                <c:pt idx="47">
                  <c:v>521.8027077142857</c:v>
                </c:pt>
                <c:pt idx="48">
                  <c:v>539.72876571428571</c:v>
                </c:pt>
                <c:pt idx="49">
                  <c:v>557.4384875714286</c:v>
                </c:pt>
                <c:pt idx="50">
                  <c:v>574.3574637142857</c:v>
                </c:pt>
                <c:pt idx="51">
                  <c:v>590.35141642857138</c:v>
                </c:pt>
                <c:pt idx="52">
                  <c:v>606.39012828571435</c:v>
                </c:pt>
                <c:pt idx="53">
                  <c:v>622.0334674285715</c:v>
                </c:pt>
                <c:pt idx="54">
                  <c:v>637.90060242857135</c:v>
                </c:pt>
                <c:pt idx="55">
                  <c:v>654.11089128571439</c:v>
                </c:pt>
                <c:pt idx="56">
                  <c:v>670.67925371428578</c:v>
                </c:pt>
                <c:pt idx="57">
                  <c:v>686.56130842857158</c:v>
                </c:pt>
                <c:pt idx="58">
                  <c:v>703.41314571428575</c:v>
                </c:pt>
                <c:pt idx="59">
                  <c:v>720.15308514285721</c:v>
                </c:pt>
                <c:pt idx="60">
                  <c:v>738.04930371428566</c:v>
                </c:pt>
                <c:pt idx="61">
                  <c:v>754.45354914285713</c:v>
                </c:pt>
                <c:pt idx="62">
                  <c:v>769.94023100000004</c:v>
                </c:pt>
                <c:pt idx="63">
                  <c:v>784.41983099999993</c:v>
                </c:pt>
                <c:pt idx="64">
                  <c:v>798.5562771428572</c:v>
                </c:pt>
                <c:pt idx="65">
                  <c:v>811.59612300000003</c:v>
                </c:pt>
                <c:pt idx="66">
                  <c:v>823.72586514285717</c:v>
                </c:pt>
                <c:pt idx="67">
                  <c:v>835.46023428571436</c:v>
                </c:pt>
                <c:pt idx="68">
                  <c:v>846.71717214285707</c:v>
                </c:pt>
                <c:pt idx="69">
                  <c:v>857.51905814285703</c:v>
                </c:pt>
                <c:pt idx="70">
                  <c:v>868.05984885714281</c:v>
                </c:pt>
                <c:pt idx="71">
                  <c:v>878.39176328571421</c:v>
                </c:pt>
                <c:pt idx="72">
                  <c:v>888.37306399999989</c:v>
                </c:pt>
                <c:pt idx="73">
                  <c:v>897.88439314285699</c:v>
                </c:pt>
                <c:pt idx="74">
                  <c:v>906.48561871428569</c:v>
                </c:pt>
                <c:pt idx="75">
                  <c:v>-0.9250235714285715</c:v>
                </c:pt>
                <c:pt idx="76">
                  <c:v>-0.9250235714285715</c:v>
                </c:pt>
                <c:pt idx="77">
                  <c:v>-0.9250235714285715</c:v>
                </c:pt>
                <c:pt idx="78">
                  <c:v>-0.9250235714285715</c:v>
                </c:pt>
                <c:pt idx="79">
                  <c:v>-0.9250235714285715</c:v>
                </c:pt>
                <c:pt idx="80">
                  <c:v>-0.9250235714285715</c:v>
                </c:pt>
                <c:pt idx="81">
                  <c:v>-0.9250235714285715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0.17075752471294484</c:v>
                </c:pt>
                <c:pt idx="3">
                  <c:v>0.8371216729791886</c:v>
                </c:pt>
                <c:pt idx="4">
                  <c:v>2.1205889951728563</c:v>
                </c:pt>
                <c:pt idx="5">
                  <c:v>4.0985448042641552</c:v>
                </c:pt>
                <c:pt idx="6">
                  <c:v>6.8287315219350271</c:v>
                </c:pt>
                <c:pt idx="7">
                  <c:v>10.356291893051806</c:v>
                </c:pt>
                <c:pt idx="8">
                  <c:v>14.716913756544388</c:v>
                </c:pt>
                <c:pt idx="9">
                  <c:v>19.938501089037146</c:v>
                </c:pt>
                <c:pt idx="10">
                  <c:v>26.042158234321963</c:v>
                </c:pt>
                <c:pt idx="11">
                  <c:v>33.042814350139921</c:v>
                </c:pt>
                <c:pt idx="12">
                  <c:v>40.949646142176398</c:v>
                </c:pt>
                <c:pt idx="13">
                  <c:v>49.766383695961885</c:v>
                </c:pt>
                <c:pt idx="14">
                  <c:v>59.491548543056822</c:v>
                </c:pt>
                <c:pt idx="15">
                  <c:v>70.118654128761889</c:v>
                </c:pt>
                <c:pt idx="16">
                  <c:v>81.63638802338869</c:v>
                </c:pt>
                <c:pt idx="17">
                  <c:v>94.028788661360522</c:v>
                </c:pt>
                <c:pt idx="18">
                  <c:v>107.27542520513603</c:v>
                </c:pt>
                <c:pt idx="19">
                  <c:v>121.35158632616594</c:v>
                </c:pt>
                <c:pt idx="20">
                  <c:v>136.22848173131476</c:v>
                </c:pt>
                <c:pt idx="21">
                  <c:v>151.87345883093406</c:v>
                </c:pt>
                <c:pt idx="22">
                  <c:v>168.25023586096557</c:v>
                </c:pt>
                <c:pt idx="23">
                  <c:v>185.31915192470098</c:v>
                </c:pt>
                <c:pt idx="24">
                  <c:v>203.03743374082683</c:v>
                </c:pt>
                <c:pt idx="25">
                  <c:v>221.35947832928474</c:v>
                </c:pt>
                <c:pt idx="26">
                  <c:v>240.23715040718437</c:v>
                </c:pt>
                <c:pt idx="27">
                  <c:v>259.620092885362</c:v>
                </c:pt>
                <c:pt idx="28">
                  <c:v>279.45604854037418</c:v>
                </c:pt>
                <c:pt idx="29">
                  <c:v>299.69119067901818</c:v>
                </c:pt>
                <c:pt idx="30">
                  <c:v>320.27046040774854</c:v>
                </c:pt>
                <c:pt idx="31">
                  <c:v>341.13790796409637</c:v>
                </c:pt>
                <c:pt idx="32">
                  <c:v>362.2370354588449</c:v>
                </c:pt>
                <c:pt idx="33">
                  <c:v>383.51113831424061</c:v>
                </c:pt>
                <c:pt idx="34">
                  <c:v>404.90364266308774</c:v>
                </c:pt>
                <c:pt idx="35">
                  <c:v>426.35843599435606</c:v>
                </c:pt>
                <c:pt idx="36">
                  <c:v>447.82018839094025</c:v>
                </c:pt>
                <c:pt idx="37">
                  <c:v>469.23466180222067</c:v>
                </c:pt>
                <c:pt idx="38">
                  <c:v>490.5490049255842</c:v>
                </c:pt>
                <c:pt idx="39">
                  <c:v>511.7120314342327</c:v>
                </c:pt>
                <c:pt idx="40">
                  <c:v>532.67447948030008</c:v>
                </c:pt>
                <c:pt idx="41">
                  <c:v>553.38925061907833</c:v>
                </c:pt>
                <c:pt idx="42">
                  <c:v>573.8116265383137</c:v>
                </c:pt>
                <c:pt idx="43">
                  <c:v>593.899462232161</c:v>
                </c:pt>
                <c:pt idx="44">
                  <c:v>613.61335452839899</c:v>
                </c:pt>
                <c:pt idx="45">
                  <c:v>632.91678515571232</c:v>
                </c:pt>
                <c:pt idx="46">
                  <c:v>651.77623782102205</c:v>
                </c:pt>
                <c:pt idx="47">
                  <c:v>670.16128905079904</c:v>
                </c:pt>
                <c:pt idx="48">
                  <c:v>688.04467283088741</c:v>
                </c:pt>
                <c:pt idx="49">
                  <c:v>705.40231935270549</c:v>
                </c:pt>
                <c:pt idx="50">
                  <c:v>722.21336843597612</c:v>
                </c:pt>
                <c:pt idx="51">
                  <c:v>738.46015844599481</c:v>
                </c:pt>
                <c:pt idx="52">
                  <c:v>754.12819175368452</c:v>
                </c:pt>
                <c:pt idx="53">
                  <c:v>769.20607799660581</c:v>
                </c:pt>
                <c:pt idx="54">
                  <c:v>783.68545658633025</c:v>
                </c:pt>
                <c:pt idx="55">
                  <c:v>797.56090007025159</c:v>
                </c:pt>
                <c:pt idx="56">
                  <c:v>810.82980009255709</c:v>
                </c:pt>
                <c:pt idx="57">
                  <c:v>823.49223780873456</c:v>
                </c:pt>
                <c:pt idx="58">
                  <c:v>835.55084069014003</c:v>
                </c:pt>
                <c:pt idx="59">
                  <c:v>847.0106277097492</c:v>
                </c:pt>
                <c:pt idx="60">
                  <c:v>857.87884492764476</c:v>
                </c:pt>
                <c:pt idx="61">
                  <c:v>868.1647934958836</c:v>
                </c:pt>
                <c:pt idx="62">
                  <c:v>877.87965207830257</c:v>
                </c:pt>
                <c:pt idx="63">
                  <c:v>887.03629563314598</c:v>
                </c:pt>
                <c:pt idx="64">
                  <c:v>895.64911243693666</c:v>
                </c:pt>
                <c:pt idx="65">
                  <c:v>903.73382113891034</c:v>
                </c:pt>
                <c:pt idx="66">
                  <c:v>911.30728952886705</c:v>
                </c:pt>
                <c:pt idx="67">
                  <c:v>918.38735657997108</c:v>
                </c:pt>
                <c:pt idx="68">
                  <c:v>924.99265919438903</c:v>
                </c:pt>
                <c:pt idx="69">
                  <c:v>931.14246493635233</c:v>
                </c:pt>
                <c:pt idx="70">
                  <c:v>936.85651188687359</c:v>
                </c:pt>
                <c:pt idx="71">
                  <c:v>942.15485659953697</c:v>
                </c:pt>
                <c:pt idx="72">
                  <c:v>947.05773098001021</c:v>
                </c:pt>
                <c:pt idx="73">
                  <c:v>951.58540875556628</c:v>
                </c:pt>
                <c:pt idx="74">
                  <c:v>955.75808204716873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70128"/>
        <c:axId val="346370520"/>
      </c:scatterChart>
      <c:valAx>
        <c:axId val="3463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0520"/>
        <c:crosses val="autoZero"/>
        <c:crossBetween val="midCat"/>
      </c:valAx>
      <c:valAx>
        <c:axId val="3463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7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77" sqref="J5:J77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92</v>
      </c>
      <c r="G4">
        <v>0</v>
      </c>
      <c r="H4">
        <v>2.3498579999999998</v>
      </c>
      <c r="I4">
        <v>0.9250235714285715</v>
      </c>
      <c r="J4">
        <v>0.30585457142857142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93</v>
      </c>
      <c r="G5">
        <v>1</v>
      </c>
      <c r="H5">
        <v>2.5587339999999998</v>
      </c>
      <c r="I5">
        <v>1.2457978571428572</v>
      </c>
      <c r="J5">
        <v>0.32077428571428568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94</v>
      </c>
      <c r="G6">
        <v>2</v>
      </c>
      <c r="H6">
        <v>4.6474970000000004</v>
      </c>
      <c r="I6">
        <v>1.8425871428571428</v>
      </c>
      <c r="J6">
        <v>0.59678928571428558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95</v>
      </c>
      <c r="G7">
        <v>3</v>
      </c>
      <c r="H7">
        <v>6.4229450000000003</v>
      </c>
      <c r="I7">
        <v>2.6930118571428574</v>
      </c>
      <c r="J7">
        <v>0.85042471428571464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96</v>
      </c>
      <c r="G8">
        <v>4</v>
      </c>
      <c r="H8">
        <v>6.8406969999999996</v>
      </c>
      <c r="I8">
        <v>3.5583562857142854</v>
      </c>
      <c r="J8">
        <v>0.86534442857142801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97</v>
      </c>
      <c r="G9">
        <v>5</v>
      </c>
      <c r="H9">
        <v>8.2506120000000003</v>
      </c>
      <c r="I9">
        <v>4.6251171428571434</v>
      </c>
      <c r="J9">
        <v>1.066760857142858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98</v>
      </c>
      <c r="G10">
        <v>6</v>
      </c>
      <c r="H10">
        <v>9.6083069999999999</v>
      </c>
      <c r="I10">
        <v>5.8112357142857149</v>
      </c>
      <c r="J10">
        <v>1.1861185714285716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99</v>
      </c>
      <c r="G11">
        <v>7</v>
      </c>
      <c r="H11">
        <v>13.576955999999999</v>
      </c>
      <c r="I11">
        <v>7.4151068571428578</v>
      </c>
      <c r="J11">
        <v>1.6038711428571428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100</v>
      </c>
      <c r="G12">
        <v>8</v>
      </c>
      <c r="H12">
        <v>14.46468</v>
      </c>
      <c r="I12">
        <v>9.1159562857142866</v>
      </c>
      <c r="J12">
        <v>1.7008494285714288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101</v>
      </c>
      <c r="G13">
        <v>9</v>
      </c>
      <c r="H13">
        <v>16.083470999999999</v>
      </c>
      <c r="I13">
        <v>10.749666857142858</v>
      </c>
      <c r="J13">
        <v>1.6337105714285709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102</v>
      </c>
      <c r="G14">
        <v>10</v>
      </c>
      <c r="H14">
        <v>19.164396</v>
      </c>
      <c r="I14">
        <v>12.569874142857143</v>
      </c>
      <c r="J14">
        <v>1.8202072857142859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103</v>
      </c>
      <c r="G15">
        <v>11</v>
      </c>
      <c r="H15">
        <v>22.610854</v>
      </c>
      <c r="I15">
        <v>14.822753714285714</v>
      </c>
      <c r="J15">
        <v>2.2528795714285703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104</v>
      </c>
      <c r="G16">
        <v>12</v>
      </c>
      <c r="H16">
        <v>30.07818</v>
      </c>
      <c r="I16">
        <v>17.940977714285715</v>
      </c>
      <c r="J16">
        <v>3.1182240000000014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105</v>
      </c>
      <c r="G17">
        <v>13</v>
      </c>
      <c r="H17">
        <v>41.461934999999997</v>
      </c>
      <c r="I17">
        <v>22.491496000000001</v>
      </c>
      <c r="J17">
        <v>4.5505182857142863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106</v>
      </c>
      <c r="G18">
        <v>14</v>
      </c>
      <c r="H18">
        <v>47.310470000000002</v>
      </c>
      <c r="I18">
        <v>27.31056942857143</v>
      </c>
      <c r="J18">
        <v>4.8190734285714285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107</v>
      </c>
      <c r="G19">
        <v>15</v>
      </c>
      <c r="H19">
        <v>53.733415000000001</v>
      </c>
      <c r="I19">
        <v>32.920388714285721</v>
      </c>
      <c r="J19">
        <v>5.6098192857142912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108</v>
      </c>
      <c r="G20">
        <v>16</v>
      </c>
      <c r="H20">
        <v>67.467027999999999</v>
      </c>
      <c r="I20">
        <v>40.26089685714286</v>
      </c>
      <c r="J20">
        <v>7.3405081428571393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109</v>
      </c>
      <c r="G21">
        <v>17</v>
      </c>
      <c r="H21">
        <v>75.822078000000005</v>
      </c>
      <c r="I21">
        <v>48.354851428571429</v>
      </c>
      <c r="J21">
        <v>8.0939545714285686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110</v>
      </c>
      <c r="G22">
        <v>18</v>
      </c>
      <c r="H22">
        <v>94.777597999999998</v>
      </c>
      <c r="I22">
        <v>58.664386285714286</v>
      </c>
      <c r="J22">
        <v>10.309534857142857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111</v>
      </c>
      <c r="G23">
        <v>19</v>
      </c>
      <c r="H23">
        <v>110.130002</v>
      </c>
      <c r="I23">
        <v>70.10036085714286</v>
      </c>
      <c r="J23">
        <v>11.435974571428574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112</v>
      </c>
      <c r="G24">
        <v>20</v>
      </c>
      <c r="H24">
        <v>117.23179399999999</v>
      </c>
      <c r="I24">
        <v>80.924626428571429</v>
      </c>
      <c r="J24">
        <v>10.824265571428569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113</v>
      </c>
      <c r="G25">
        <v>21</v>
      </c>
      <c r="H25">
        <v>128.45889299999999</v>
      </c>
      <c r="I25">
        <v>92.517258285714291</v>
      </c>
      <c r="J25">
        <v>11.592631857142862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114</v>
      </c>
      <c r="G26">
        <v>22</v>
      </c>
      <c r="H26">
        <v>142.97579200000001</v>
      </c>
      <c r="I26">
        <v>105.26616928571427</v>
      </c>
      <c r="J26">
        <v>12.748910999999978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115</v>
      </c>
      <c r="G27">
        <v>23</v>
      </c>
      <c r="H27">
        <v>166.21327500000001</v>
      </c>
      <c r="I27">
        <v>119.372776</v>
      </c>
      <c r="J27">
        <v>14.106606714285732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116</v>
      </c>
      <c r="G28">
        <v>24</v>
      </c>
      <c r="H28">
        <v>188.66747100000001</v>
      </c>
      <c r="I28">
        <v>135.49354642857142</v>
      </c>
      <c r="J28">
        <v>16.120770428571419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117</v>
      </c>
      <c r="G29">
        <v>25</v>
      </c>
      <c r="H29">
        <v>201.77445599999999</v>
      </c>
      <c r="I29">
        <v>150.77881185714287</v>
      </c>
      <c r="J29">
        <v>15.285265428571449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118</v>
      </c>
      <c r="G30">
        <v>26</v>
      </c>
      <c r="H30">
        <v>211.852735</v>
      </c>
      <c r="I30">
        <v>165.31063085714285</v>
      </c>
      <c r="J30">
        <v>14.531818999999984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119</v>
      </c>
      <c r="G31">
        <v>27</v>
      </c>
      <c r="H31">
        <v>230.65159700000001</v>
      </c>
      <c r="I31">
        <v>181.51345985714286</v>
      </c>
      <c r="J31">
        <v>16.202829000000008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120</v>
      </c>
      <c r="G32">
        <v>28</v>
      </c>
      <c r="H32">
        <v>248.61495500000001</v>
      </c>
      <c r="I32">
        <v>198.67861157142858</v>
      </c>
      <c r="J32">
        <v>17.165151714285713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121</v>
      </c>
      <c r="G33">
        <v>29</v>
      </c>
      <c r="H33">
        <v>271.64356099999998</v>
      </c>
      <c r="I33">
        <v>217.05972142857146</v>
      </c>
      <c r="J33">
        <v>18.381109857142889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122</v>
      </c>
      <c r="G34">
        <v>30</v>
      </c>
      <c r="H34">
        <v>285.48161199999998</v>
      </c>
      <c r="I34">
        <v>234.09805528571431</v>
      </c>
      <c r="J34">
        <v>17.038333857142845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123</v>
      </c>
      <c r="G35">
        <v>31</v>
      </c>
      <c r="H35">
        <v>312.79218200000003</v>
      </c>
      <c r="I35">
        <v>251.83015685714287</v>
      </c>
      <c r="J35">
        <v>17.732101571428558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124</v>
      </c>
      <c r="G36">
        <v>32</v>
      </c>
      <c r="H36">
        <v>328.98009100000002</v>
      </c>
      <c r="I36">
        <v>270.0023904285714</v>
      </c>
      <c r="J36">
        <v>18.172233571428535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125</v>
      </c>
      <c r="G37">
        <v>33</v>
      </c>
      <c r="H37">
        <v>346.36903899999999</v>
      </c>
      <c r="I37">
        <v>289.21900528571427</v>
      </c>
      <c r="J37">
        <v>19.216614857142872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126</v>
      </c>
      <c r="G38">
        <v>34</v>
      </c>
      <c r="H38">
        <v>359.21492799999999</v>
      </c>
      <c r="I38">
        <v>307.58519542857141</v>
      </c>
      <c r="J38">
        <v>18.366190142857135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127</v>
      </c>
      <c r="G39">
        <v>35</v>
      </c>
      <c r="H39">
        <v>376.81275199999999</v>
      </c>
      <c r="I39">
        <v>325.89916642857139</v>
      </c>
      <c r="J39">
        <v>18.313970999999981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128</v>
      </c>
      <c r="G40">
        <v>36</v>
      </c>
      <c r="H40">
        <v>402.45231200000001</v>
      </c>
      <c r="I40">
        <v>344.5861308571429</v>
      </c>
      <c r="J40">
        <v>18.686964428571514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129</v>
      </c>
      <c r="G41">
        <v>37</v>
      </c>
      <c r="H41">
        <v>421.25117399999999</v>
      </c>
      <c r="I41">
        <v>363.9817825714286</v>
      </c>
      <c r="J41">
        <v>19.395651714285691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130</v>
      </c>
      <c r="G42">
        <v>38</v>
      </c>
      <c r="H42">
        <v>439.58006499999999</v>
      </c>
      <c r="I42">
        <v>382.09433728571429</v>
      </c>
      <c r="J42">
        <v>18.112554714285693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131</v>
      </c>
      <c r="G43">
        <v>39</v>
      </c>
      <c r="H43">
        <v>456.70791700000001</v>
      </c>
      <c r="I43">
        <v>400.34116957142862</v>
      </c>
      <c r="J43">
        <v>18.246832285714333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132</v>
      </c>
      <c r="G44">
        <v>40</v>
      </c>
      <c r="H44">
        <v>466.62953900000002</v>
      </c>
      <c r="I44">
        <v>417.52124100000003</v>
      </c>
      <c r="J44">
        <v>17.180071428571409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133</v>
      </c>
      <c r="G45">
        <v>41</v>
      </c>
      <c r="H45">
        <v>482.60857199999998</v>
      </c>
      <c r="I45">
        <v>435.14890442857143</v>
      </c>
      <c r="J45">
        <v>17.627663428571395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134</v>
      </c>
      <c r="G46">
        <v>42</v>
      </c>
      <c r="H46">
        <v>507.04709300000002</v>
      </c>
      <c r="I46">
        <v>453.75381028571428</v>
      </c>
      <c r="J46">
        <v>18.604905857142853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135</v>
      </c>
      <c r="G47">
        <v>43</v>
      </c>
      <c r="H47">
        <v>527.20365100000004</v>
      </c>
      <c r="I47">
        <v>471.57543014285721</v>
      </c>
      <c r="J47">
        <v>17.821619857142935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136</v>
      </c>
      <c r="G48">
        <v>44</v>
      </c>
      <c r="H48">
        <v>543.96596999999997</v>
      </c>
      <c r="I48">
        <v>489.10611528571434</v>
      </c>
      <c r="J48">
        <v>17.530685142857124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137</v>
      </c>
      <c r="G49">
        <v>45</v>
      </c>
      <c r="H49">
        <v>555.34972500000003</v>
      </c>
      <c r="I49">
        <v>505.64463814285722</v>
      </c>
      <c r="J49">
        <v>16.53852285714288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138</v>
      </c>
      <c r="G50">
        <v>46</v>
      </c>
      <c r="H50">
        <v>576.28956900000003</v>
      </c>
      <c r="I50">
        <v>522.7277312857143</v>
      </c>
      <c r="J50">
        <v>17.083093142857081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139</v>
      </c>
      <c r="G51">
        <v>47</v>
      </c>
      <c r="H51">
        <v>592.11194499999999</v>
      </c>
      <c r="I51">
        <v>540.65378928571431</v>
      </c>
      <c r="J51">
        <v>17.926058000000012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140</v>
      </c>
      <c r="G52">
        <v>48</v>
      </c>
      <c r="H52">
        <v>606.57662500000004</v>
      </c>
      <c r="I52">
        <v>558.36351114285719</v>
      </c>
      <c r="J52">
        <v>17.709721857142881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141</v>
      </c>
      <c r="G53">
        <v>49</v>
      </c>
      <c r="H53">
        <v>625.47992599999998</v>
      </c>
      <c r="I53">
        <v>575.2824872857143</v>
      </c>
      <c r="J53">
        <v>16.918976142857105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142</v>
      </c>
      <c r="G54">
        <v>50</v>
      </c>
      <c r="H54">
        <v>639.16132000000005</v>
      </c>
      <c r="I54">
        <v>591.27643999999998</v>
      </c>
      <c r="J54">
        <v>15.993952714285683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143</v>
      </c>
      <c r="G55">
        <v>51</v>
      </c>
      <c r="H55">
        <v>656.23695299999997</v>
      </c>
      <c r="I55">
        <v>607.31515185714295</v>
      </c>
      <c r="J55">
        <v>16.038711857142971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144</v>
      </c>
      <c r="G56">
        <v>52</v>
      </c>
      <c r="H56">
        <v>664.85309900000004</v>
      </c>
      <c r="I56">
        <v>622.95849100000009</v>
      </c>
      <c r="J56">
        <v>15.643339142857144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145</v>
      </c>
      <c r="G57">
        <v>53</v>
      </c>
      <c r="H57">
        <v>687.35951399999999</v>
      </c>
      <c r="I57">
        <v>638.82562599999994</v>
      </c>
      <c r="J57">
        <v>15.867134999999848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146</v>
      </c>
      <c r="G58">
        <v>54</v>
      </c>
      <c r="H58">
        <v>705.58396700000003</v>
      </c>
      <c r="I58">
        <v>655.03591485714298</v>
      </c>
      <c r="J58">
        <v>16.210288857143041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147</v>
      </c>
      <c r="G59">
        <v>55</v>
      </c>
      <c r="H59">
        <v>722.555162</v>
      </c>
      <c r="I59">
        <v>671.60427728571437</v>
      </c>
      <c r="J59">
        <v>16.56836242857139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148</v>
      </c>
      <c r="G60">
        <v>56</v>
      </c>
      <c r="H60">
        <v>736.65430900000001</v>
      </c>
      <c r="I60">
        <v>687.48633200000017</v>
      </c>
      <c r="J60">
        <v>15.8820547142858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149</v>
      </c>
      <c r="G61">
        <v>57</v>
      </c>
      <c r="H61">
        <v>757.12418100000002</v>
      </c>
      <c r="I61">
        <v>704.33816928571434</v>
      </c>
      <c r="J61">
        <v>16.851837285714169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150</v>
      </c>
      <c r="G62">
        <v>58</v>
      </c>
      <c r="H62">
        <v>773.41652899999997</v>
      </c>
      <c r="I62">
        <v>721.0781087142858</v>
      </c>
      <c r="J62">
        <v>16.739939428571461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151</v>
      </c>
      <c r="G63">
        <v>59</v>
      </c>
      <c r="H63">
        <v>790.12662899999998</v>
      </c>
      <c r="I63">
        <v>738.97432728571425</v>
      </c>
      <c r="J63">
        <v>17.896218571428449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152</v>
      </c>
      <c r="G64">
        <v>60</v>
      </c>
      <c r="H64">
        <v>802.18923199999995</v>
      </c>
      <c r="I64">
        <v>755.37857271428572</v>
      </c>
      <c r="J64">
        <v>16.404245428571471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153</v>
      </c>
      <c r="G65">
        <v>61</v>
      </c>
      <c r="H65">
        <v>813.99073999999996</v>
      </c>
      <c r="I65">
        <v>770.86525457142864</v>
      </c>
      <c r="J65">
        <v>15.486681857142912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154</v>
      </c>
      <c r="G66">
        <v>62</v>
      </c>
      <c r="H66">
        <v>823.91236200000003</v>
      </c>
      <c r="I66">
        <v>785.34485457142853</v>
      </c>
      <c r="J66">
        <v>14.479599999999891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155</v>
      </c>
      <c r="G67">
        <v>63</v>
      </c>
      <c r="H67">
        <v>835.60943199999997</v>
      </c>
      <c r="I67">
        <v>799.48130071428579</v>
      </c>
      <c r="J67">
        <v>14.136446142857267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156</v>
      </c>
      <c r="G68">
        <v>64</v>
      </c>
      <c r="H68">
        <v>848.40310199999999</v>
      </c>
      <c r="I68">
        <v>812.52114657142863</v>
      </c>
      <c r="J68">
        <v>13.039845857142836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157</v>
      </c>
      <c r="G69">
        <v>65</v>
      </c>
      <c r="H69">
        <v>858.32472399999995</v>
      </c>
      <c r="I69">
        <v>824.65088871428577</v>
      </c>
      <c r="J69">
        <v>12.12974214285714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158</v>
      </c>
      <c r="G70">
        <v>66</v>
      </c>
      <c r="H70">
        <v>872.26721299999997</v>
      </c>
      <c r="I70">
        <v>836.38525785714296</v>
      </c>
      <c r="J70">
        <v>11.73436914285719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159</v>
      </c>
      <c r="G71">
        <v>67</v>
      </c>
      <c r="H71">
        <v>880.987797</v>
      </c>
      <c r="I71">
        <v>847.64219571428566</v>
      </c>
      <c r="J71">
        <v>11.256937857142702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160</v>
      </c>
      <c r="G72">
        <v>68</v>
      </c>
      <c r="H72">
        <v>889.60394199999996</v>
      </c>
      <c r="I72">
        <v>858.44408171428563</v>
      </c>
      <c r="J72">
        <v>10.801885999999968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161</v>
      </c>
      <c r="G73">
        <v>69</v>
      </c>
      <c r="H73">
        <v>897.69789700000001</v>
      </c>
      <c r="I73">
        <v>868.98487242857141</v>
      </c>
      <c r="J73">
        <v>10.540790714285777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162</v>
      </c>
      <c r="G74">
        <v>70</v>
      </c>
      <c r="H74">
        <v>907.93283299999996</v>
      </c>
      <c r="I74">
        <v>879.3167868571428</v>
      </c>
      <c r="J74">
        <v>10.331914428571395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163</v>
      </c>
      <c r="G75">
        <v>71</v>
      </c>
      <c r="H75">
        <v>918.27220699999998</v>
      </c>
      <c r="I75">
        <v>889.29808757142848</v>
      </c>
      <c r="J75">
        <v>9.9813007142856804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164</v>
      </c>
      <c r="G76">
        <v>72</v>
      </c>
      <c r="H76">
        <v>924.90402800000004</v>
      </c>
      <c r="I76">
        <v>898.80941671428559</v>
      </c>
      <c r="J76">
        <v>9.5113291428571074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165</v>
      </c>
      <c r="G77">
        <v>73</v>
      </c>
      <c r="H77">
        <v>932.47579199999996</v>
      </c>
      <c r="I77">
        <v>907.41064228571429</v>
      </c>
      <c r="J77">
        <v>8.6012255714286994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</row>
    <row r="81" spans="1:5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</row>
    <row r="82" spans="1:5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</row>
    <row r="83" spans="1:5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</row>
    <row r="84" spans="1:5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</row>
    <row r="85" spans="1:5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</row>
    <row r="86" spans="1:5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</row>
    <row r="87" spans="1:5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</row>
    <row r="88" spans="1:5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</row>
    <row r="89" spans="1:5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</row>
    <row r="90" spans="1:5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</row>
    <row r="91" spans="1:5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</row>
    <row r="92" spans="1:5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</row>
    <row r="93" spans="1:5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</row>
    <row r="94" spans="1:5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</row>
    <row r="95" spans="1:5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</row>
    <row r="96" spans="1:5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</row>
    <row r="97" spans="1:5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</row>
    <row r="98" spans="1:5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</row>
    <row r="99" spans="1:5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</row>
    <row r="100" spans="1:5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</row>
    <row r="101" spans="1:5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</row>
    <row r="102" spans="1:5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</row>
    <row r="103" spans="1:5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</row>
    <row r="104" spans="1:5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</row>
    <row r="105" spans="1:5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</row>
    <row r="106" spans="1:5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</row>
    <row r="107" spans="1:5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</row>
    <row r="108" spans="1:5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</row>
    <row r="109" spans="1:5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</row>
    <row r="110" spans="1:5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</row>
    <row r="111" spans="1:5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</row>
    <row r="112" spans="1:5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</row>
    <row r="113" spans="1:5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</row>
    <row r="114" spans="1:5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</row>
    <row r="115" spans="1:5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</row>
    <row r="116" spans="1:5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</row>
    <row r="117" spans="1:5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5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5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5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5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5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5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5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5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5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5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5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C1" zoomScale="80" zoomScaleNormal="80" workbookViewId="0">
      <selection activeCell="I3" sqref="I3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0.9250235714285715</v>
      </c>
      <c r="D3">
        <f>C3-$C$3</f>
        <v>0</v>
      </c>
      <c r="E3">
        <f t="shared" ref="E3:E34" si="0">(_Ac/(1+EXP(-1*(B3-_Muc)/_sc)))</f>
        <v>17.32021010003233</v>
      </c>
      <c r="F3">
        <f>(D3-E3)^2</f>
        <v>299.98967790926196</v>
      </c>
      <c r="G3">
        <f>(E3-$H$4)^2</f>
        <v>133156.23084750498</v>
      </c>
      <c r="H3" s="2" t="s">
        <v>11</v>
      </c>
      <c r="I3" s="16">
        <f>SUM(F3:F167)</f>
        <v>31876.568545585531</v>
      </c>
      <c r="J3">
        <f>1-(I3/I5)</f>
        <v>0.99537014194856499</v>
      </c>
      <c r="L3">
        <f>Input!J4</f>
        <v>0.30585457142857142</v>
      </c>
      <c r="M3">
        <f>L3-$L$3</f>
        <v>0</v>
      </c>
      <c r="N3">
        <f>_Ac*EXP(-1*(B3-_Muc)/_sc)*(1/_sc)*(1/(1+EXP(-1*(B3-_Muc)/_sc))^2)+$L$3</f>
        <v>1.8648625904493086</v>
      </c>
      <c r="O3">
        <f>(L3-N3)^2</f>
        <v>2.4305060033709633</v>
      </c>
      <c r="P3">
        <f>(N3-$Q$4)^2</f>
        <v>101.67135917189209</v>
      </c>
      <c r="Q3" s="1" t="s">
        <v>11</v>
      </c>
      <c r="R3" s="16">
        <f>SUM(O3:O167)</f>
        <v>578.77464704906834</v>
      </c>
      <c r="S3" s="5">
        <f>1-(R3/R5)</f>
        <v>0.81537683441741216</v>
      </c>
      <c r="V3">
        <f>COUNT(B3:B500)</f>
        <v>74</v>
      </c>
      <c r="X3">
        <v>933.80769767498157</v>
      </c>
      <c r="Y3">
        <v>43.27323517567438</v>
      </c>
      <c r="Z3">
        <v>10.903700081882283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1.2457978571428572</v>
      </c>
      <c r="D4">
        <f t="shared" ref="D4:D67" si="2">C4-$C$3</f>
        <v>0.32077428571428568</v>
      </c>
      <c r="E4">
        <f t="shared" si="0"/>
        <v>18.950040950440819</v>
      </c>
      <c r="F4">
        <f t="shared" ref="F4:F67" si="3">(D4-E4)^2</f>
        <v>347.04957646549121</v>
      </c>
      <c r="G4">
        <f t="shared" ref="G4:G67" si="4">(E4-$H$4)^2</f>
        <v>131969.41778915399</v>
      </c>
      <c r="H4">
        <f>AVERAGE(D3:D167)</f>
        <v>382.22599362162163</v>
      </c>
      <c r="I4" t="s">
        <v>5</v>
      </c>
      <c r="J4" t="s">
        <v>6</v>
      </c>
      <c r="L4">
        <f>Input!J5</f>
        <v>0.32077428571428568</v>
      </c>
      <c r="M4">
        <f t="shared" ref="M4:M67" si="5">L4-$L$3</f>
        <v>1.4919714285714258E-2</v>
      </c>
      <c r="N4">
        <f t="shared" ref="N4:N34" si="6">_Ac*EXP(-1*(B4-_Muc)/_sc)*(1/_sc)*(1/(1+EXP(-1*(B4-_Muc)/_sc))^2)+$L$3</f>
        <v>2.0085318204968825</v>
      </c>
      <c r="O4">
        <f t="shared" ref="O4:O67" si="7">(L4-N4)^2</f>
        <v>2.8485254962154287</v>
      </c>
      <c r="P4">
        <f t="shared" ref="P4:P67" si="8">(N4-$Q$4)^2</f>
        <v>98.79470263315973</v>
      </c>
      <c r="Q4">
        <f>AVERAGE(M3:M167)</f>
        <v>11.948084256756763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1.8425871428571428</v>
      </c>
      <c r="D5">
        <f t="shared" si="2"/>
        <v>0.91756357142857126</v>
      </c>
      <c r="E5">
        <f t="shared" si="0"/>
        <v>20.729769832825141</v>
      </c>
      <c r="F5">
        <f t="shared" si="3"/>
        <v>392.52351694412152</v>
      </c>
      <c r="G5">
        <f t="shared" si="4"/>
        <v>130679.51981355964</v>
      </c>
      <c r="I5">
        <f>SUM(G3:G167)</f>
        <v>6884999.1061185207</v>
      </c>
      <c r="J5" s="5">
        <f>1-((1-J3)*(V3-1)/(V3-1-1))</f>
        <v>0.99530583836451725</v>
      </c>
      <c r="L5">
        <f>Input!J6</f>
        <v>0.59678928571428558</v>
      </c>
      <c r="M5">
        <f t="shared" si="5"/>
        <v>0.29093471428571416</v>
      </c>
      <c r="N5">
        <f t="shared" si="6"/>
        <v>2.1648185639387623</v>
      </c>
      <c r="O5">
        <f t="shared" si="7"/>
        <v>2.4587158173691734</v>
      </c>
      <c r="P5">
        <f t="shared" si="8"/>
        <v>95.712287616269663</v>
      </c>
      <c r="R5">
        <f>SUM(P3:P167)</f>
        <v>3134.8972119653308</v>
      </c>
      <c r="S5" s="5">
        <f>1-((1-S3)*(V3-1)/(V3-1-1))</f>
        <v>0.81281262378432062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2.6930118571428574</v>
      </c>
      <c r="D6">
        <f t="shared" si="2"/>
        <v>1.7679882857142859</v>
      </c>
      <c r="E6">
        <f t="shared" si="0"/>
        <v>22.672502995691371</v>
      </c>
      <c r="F6">
        <f t="shared" si="3"/>
        <v>436.99873525964836</v>
      </c>
      <c r="G6">
        <f t="shared" si="4"/>
        <v>129278.71262129091</v>
      </c>
      <c r="L6">
        <f>Input!J7</f>
        <v>0.85042471428571464</v>
      </c>
      <c r="M6">
        <f t="shared" si="5"/>
        <v>0.54457014285714322</v>
      </c>
      <c r="N6">
        <f t="shared" si="6"/>
        <v>2.3347092633042434</v>
      </c>
      <c r="O6">
        <f t="shared" si="7"/>
        <v>2.2031006224551373</v>
      </c>
      <c r="P6">
        <f t="shared" si="8"/>
        <v>92.416978764738246</v>
      </c>
      <c r="V6" s="19" t="s">
        <v>17</v>
      </c>
      <c r="W6" s="20">
        <f>SQRT((S5-J5)^2)</f>
        <v>0.18249321458019663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3.5583562857142854</v>
      </c>
      <c r="D7">
        <f t="shared" si="2"/>
        <v>2.6333327142857139</v>
      </c>
      <c r="E7">
        <f t="shared" si="0"/>
        <v>24.792359823193163</v>
      </c>
      <c r="F7">
        <f t="shared" si="3"/>
        <v>491.02248241329517</v>
      </c>
      <c r="G7">
        <f t="shared" si="4"/>
        <v>127758.80257034906</v>
      </c>
      <c r="L7">
        <f>Input!J8</f>
        <v>0.86534442857142801</v>
      </c>
      <c r="M7">
        <f t="shared" si="5"/>
        <v>0.55948985714285659</v>
      </c>
      <c r="N7">
        <f t="shared" si="6"/>
        <v>2.5192434867413267</v>
      </c>
      <c r="O7">
        <f t="shared" si="7"/>
        <v>2.7353820946152778</v>
      </c>
      <c r="P7">
        <f t="shared" si="8"/>
        <v>88.903038266305302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4.6251171428571434</v>
      </c>
      <c r="D8">
        <f t="shared" si="2"/>
        <v>3.7000935714285719</v>
      </c>
      <c r="E8">
        <f t="shared" si="0"/>
        <v>27.10452498320409</v>
      </c>
      <c r="F8">
        <f t="shared" si="3"/>
        <v>547.7674097085046</v>
      </c>
      <c r="G8">
        <f t="shared" si="4"/>
        <v>126111.25748790657</v>
      </c>
      <c r="L8">
        <f>Input!J9</f>
        <v>1.066760857142858</v>
      </c>
      <c r="M8">
        <f t="shared" si="5"/>
        <v>0.76090628571428653</v>
      </c>
      <c r="N8">
        <f t="shared" si="6"/>
        <v>2.7195117692803539</v>
      </c>
      <c r="O8">
        <f t="shared" si="7"/>
        <v>2.7315855775713249</v>
      </c>
      <c r="P8">
        <f t="shared" si="8"/>
        <v>85.166550156606519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5.8112357142857149</v>
      </c>
      <c r="D9">
        <f t="shared" si="2"/>
        <v>4.8862121428571434</v>
      </c>
      <c r="E9">
        <f t="shared" si="0"/>
        <v>29.625297764424118</v>
      </c>
      <c r="F9">
        <f t="shared" si="3"/>
        <v>612.02235739122182</v>
      </c>
      <c r="G9">
        <f t="shared" si="4"/>
        <v>124327.25071897988</v>
      </c>
      <c r="L9">
        <f>Input!J10</f>
        <v>1.1861185714285716</v>
      </c>
      <c r="M9">
        <f t="shared" si="5"/>
        <v>0.88026400000000016</v>
      </c>
      <c r="N9">
        <f t="shared" si="6"/>
        <v>2.9366521073050889</v>
      </c>
      <c r="O9">
        <f t="shared" si="7"/>
        <v>3.0643676602283421</v>
      </c>
      <c r="P9">
        <f t="shared" si="8"/>
        <v>81.205909384171235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7.4151068571428578</v>
      </c>
      <c r="D10">
        <f t="shared" si="2"/>
        <v>6.4900832857142863</v>
      </c>
      <c r="E10">
        <f t="shared" si="0"/>
        <v>32.372137123530472</v>
      </c>
      <c r="F10">
        <f t="shared" si="3"/>
        <v>669.8807108636156</v>
      </c>
      <c r="G10">
        <f t="shared" si="4"/>
        <v>122397.72090658695</v>
      </c>
      <c r="L10">
        <f>Input!J11</f>
        <v>1.6038711428571428</v>
      </c>
      <c r="M10">
        <f t="shared" si="5"/>
        <v>1.2980165714285714</v>
      </c>
      <c r="N10">
        <f t="shared" si="6"/>
        <v>3.1718448366341505</v>
      </c>
      <c r="O10">
        <f t="shared" si="7"/>
        <v>2.4585415043767136</v>
      </c>
      <c r="P10">
        <f t="shared" si="8"/>
        <v>77.022378359314089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9.1159562857142866</v>
      </c>
      <c r="D11">
        <f t="shared" si="2"/>
        <v>8.1909327142857151</v>
      </c>
      <c r="E11">
        <f t="shared" si="0"/>
        <v>35.363700678212226</v>
      </c>
      <c r="F11">
        <f t="shared" si="3"/>
        <v>738.35931882139084</v>
      </c>
      <c r="G11">
        <f t="shared" si="4"/>
        <v>120313.45026595955</v>
      </c>
      <c r="L11">
        <f>Input!J12</f>
        <v>1.7008494285714288</v>
      </c>
      <c r="M11">
        <f t="shared" si="5"/>
        <v>1.3949948571428574</v>
      </c>
      <c r="N11">
        <f t="shared" si="6"/>
        <v>3.4263055935495439</v>
      </c>
      <c r="O11">
        <f t="shared" si="7"/>
        <v>2.9771989772609841</v>
      </c>
      <c r="P11">
        <f t="shared" si="8"/>
        <v>72.620711584693808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10.749666857142858</v>
      </c>
      <c r="D12">
        <f t="shared" si="2"/>
        <v>9.824643285714286</v>
      </c>
      <c r="E12">
        <f t="shared" si="0"/>
        <v>38.61987556619583</v>
      </c>
      <c r="F12">
        <f t="shared" si="3"/>
        <v>829.16540208688627</v>
      </c>
      <c r="G12">
        <f t="shared" si="4"/>
        <v>118065.1643651192</v>
      </c>
      <c r="L12">
        <f>Input!J13</f>
        <v>1.6337105714285709</v>
      </c>
      <c r="M12">
        <f t="shared" si="5"/>
        <v>1.3278559999999995</v>
      </c>
      <c r="N12">
        <f t="shared" si="6"/>
        <v>3.701276028329981</v>
      </c>
      <c r="O12">
        <f t="shared" si="7"/>
        <v>4.2748269185719368</v>
      </c>
      <c r="P12">
        <f t="shared" si="8"/>
        <v>68.009845956447691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12.569874142857143</v>
      </c>
      <c r="D13">
        <f t="shared" si="2"/>
        <v>11.644850571428572</v>
      </c>
      <c r="E13">
        <f t="shared" si="0"/>
        <v>42.161798746284745</v>
      </c>
      <c r="F13">
        <f t="shared" si="3"/>
        <v>931.28412590685764</v>
      </c>
      <c r="G13">
        <f t="shared" si="4"/>
        <v>115643.65663621108</v>
      </c>
      <c r="L13">
        <f>Input!J14</f>
        <v>1.8202072857142859</v>
      </c>
      <c r="M13">
        <f t="shared" si="5"/>
        <v>1.5143527142857145</v>
      </c>
      <c r="N13">
        <f t="shared" si="6"/>
        <v>3.9980119142939294</v>
      </c>
      <c r="O13">
        <f t="shared" si="7"/>
        <v>4.7428330002629187</v>
      </c>
      <c r="P13">
        <f t="shared" si="8"/>
        <v>63.203650250392485</v>
      </c>
      <c r="S13" t="s">
        <v>23</v>
      </c>
      <c r="T13">
        <f>_Ac*0.8413</f>
        <v>785.61241605396208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14.822753714285714</v>
      </c>
      <c r="D14">
        <f t="shared" si="2"/>
        <v>13.897730142857142</v>
      </c>
      <c r="E14">
        <f t="shared" si="0"/>
        <v>46.011863949447793</v>
      </c>
      <c r="F14">
        <f t="shared" si="3"/>
        <v>1031.3175901476086</v>
      </c>
      <c r="G14">
        <f t="shared" si="4"/>
        <v>113039.94099121733</v>
      </c>
      <c r="L14">
        <f>Input!J15</f>
        <v>2.2528795714285703</v>
      </c>
      <c r="M14">
        <f t="shared" si="5"/>
        <v>1.9470249999999989</v>
      </c>
      <c r="N14">
        <f t="shared" si="6"/>
        <v>4.317768274580648</v>
      </c>
      <c r="O14">
        <f t="shared" si="7"/>
        <v>4.2637653564050693</v>
      </c>
      <c r="P14">
        <f t="shared" si="8"/>
        <v>58.221721987852249</v>
      </c>
      <c r="S14" t="s">
        <v>24</v>
      </c>
      <c r="T14">
        <f>_Ac*0.9772</f>
        <v>912.51688216799198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17.940977714285715</v>
      </c>
      <c r="D15">
        <f t="shared" si="2"/>
        <v>17.015954142857144</v>
      </c>
      <c r="E15">
        <f t="shared" si="0"/>
        <v>50.193712103436731</v>
      </c>
      <c r="F15">
        <f t="shared" si="3"/>
        <v>1100.7636232908019</v>
      </c>
      <c r="G15">
        <f t="shared" si="4"/>
        <v>110245.43597017119</v>
      </c>
      <c r="L15">
        <f>Input!J16</f>
        <v>3.1182240000000014</v>
      </c>
      <c r="M15">
        <f t="shared" si="5"/>
        <v>2.8123694285714302</v>
      </c>
      <c r="N15">
        <f t="shared" si="6"/>
        <v>4.6617811371485436</v>
      </c>
      <c r="O15">
        <f t="shared" si="7"/>
        <v>2.3825686356422033</v>
      </c>
      <c r="P15">
        <f t="shared" si="8"/>
        <v>53.090213150812474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22.491496000000001</v>
      </c>
      <c r="D16">
        <f t="shared" si="2"/>
        <v>21.56647242857143</v>
      </c>
      <c r="E16">
        <f t="shared" si="0"/>
        <v>54.732201664269148</v>
      </c>
      <c r="F16">
        <f t="shared" si="3"/>
        <v>1099.9655957356144</v>
      </c>
      <c r="G16">
        <f t="shared" si="4"/>
        <v>107252.18377060567</v>
      </c>
      <c r="L16">
        <f>Input!J17</f>
        <v>4.5505182857142863</v>
      </c>
      <c r="M16">
        <f t="shared" si="5"/>
        <v>4.2446637142857151</v>
      </c>
      <c r="N16">
        <f t="shared" si="6"/>
        <v>5.0312455297779213</v>
      </c>
      <c r="O16">
        <f t="shared" si="7"/>
        <v>0.23109868318501767</v>
      </c>
      <c r="P16">
        <f t="shared" si="8"/>
        <v>47.842657975034285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27.31056942857143</v>
      </c>
      <c r="D17">
        <f t="shared" si="2"/>
        <v>26.385545857142858</v>
      </c>
      <c r="E17">
        <f t="shared" si="0"/>
        <v>59.653354907590703</v>
      </c>
      <c r="F17">
        <f t="shared" si="3"/>
        <v>1106.7471190170595</v>
      </c>
      <c r="G17">
        <f t="shared" si="4"/>
        <v>104053.10724693272</v>
      </c>
      <c r="L17">
        <f>Input!J18</f>
        <v>4.8190734285714285</v>
      </c>
      <c r="M17">
        <f t="shared" si="5"/>
        <v>4.5132188571428573</v>
      </c>
      <c r="N17">
        <f t="shared" si="6"/>
        <v>5.4272893460783092</v>
      </c>
      <c r="O17">
        <f t="shared" si="7"/>
        <v>0.36992660230873664</v>
      </c>
      <c r="P17">
        <f t="shared" si="8"/>
        <v>42.520766267130028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32.920388714285721</v>
      </c>
      <c r="D18">
        <f t="shared" si="2"/>
        <v>31.99536514285715</v>
      </c>
      <c r="E18">
        <f t="shared" si="0"/>
        <v>64.984275883098746</v>
      </c>
      <c r="F18">
        <f t="shared" si="3"/>
        <v>1088.2682318276272</v>
      </c>
      <c r="G18">
        <f t="shared" si="4"/>
        <v>100642.30747368862</v>
      </c>
      <c r="L18">
        <f>Input!J19</f>
        <v>5.6098192857142912</v>
      </c>
      <c r="M18">
        <f t="shared" si="5"/>
        <v>5.30396471428572</v>
      </c>
      <c r="N18">
        <f t="shared" si="6"/>
        <v>5.8509427562737359</v>
      </c>
      <c r="O18">
        <f t="shared" si="7"/>
        <v>5.8140528054631407E-2</v>
      </c>
      <c r="P18">
        <f t="shared" si="8"/>
        <v>37.175134476912419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40.26089685714286</v>
      </c>
      <c r="D19">
        <f t="shared" si="2"/>
        <v>39.335873285714285</v>
      </c>
      <c r="E19">
        <f t="shared" si="0"/>
        <v>70.753035442556865</v>
      </c>
      <c r="F19">
        <f t="shared" si="3"/>
        <v>987.03807798934145</v>
      </c>
      <c r="G19">
        <f t="shared" si="4"/>
        <v>97015.403676817441</v>
      </c>
      <c r="L19">
        <f>Input!J20</f>
        <v>7.3405081428571393</v>
      </c>
      <c r="M19">
        <f t="shared" si="5"/>
        <v>7.0346535714285681</v>
      </c>
      <c r="N19">
        <f t="shared" si="6"/>
        <v>6.3031029092366699</v>
      </c>
      <c r="O19">
        <f t="shared" si="7"/>
        <v>1.0762096187431405</v>
      </c>
      <c r="P19">
        <f t="shared" si="8"/>
        <v>31.865814413849765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48.354851428571429</v>
      </c>
      <c r="D20">
        <f t="shared" si="2"/>
        <v>47.429827857142854</v>
      </c>
      <c r="E20">
        <f t="shared" si="0"/>
        <v>76.988518549782455</v>
      </c>
      <c r="F20">
        <f t="shared" si="3"/>
        <v>873.716195463139</v>
      </c>
      <c r="G20">
        <f t="shared" si="4"/>
        <v>93169.916188231655</v>
      </c>
      <c r="L20">
        <f>Input!J21</f>
        <v>8.0939545714285686</v>
      </c>
      <c r="M20">
        <f t="shared" si="5"/>
        <v>7.7880999999999974</v>
      </c>
      <c r="N20">
        <f t="shared" si="6"/>
        <v>6.7844937817190454</v>
      </c>
      <c r="O20">
        <f t="shared" si="7"/>
        <v>1.7146875597866882</v>
      </c>
      <c r="P20">
        <f t="shared" si="8"/>
        <v>26.662666593900244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58.664386285714286</v>
      </c>
      <c r="D21">
        <f t="shared" si="2"/>
        <v>57.739362714285718</v>
      </c>
      <c r="E21">
        <f t="shared" si="0"/>
        <v>83.720229009623395</v>
      </c>
      <c r="F21">
        <f t="shared" si="3"/>
        <v>675.00541345621332</v>
      </c>
      <c r="G21">
        <f t="shared" si="4"/>
        <v>89105.691506593706</v>
      </c>
      <c r="L21">
        <f>Input!J22</f>
        <v>10.309534857142857</v>
      </c>
      <c r="M21">
        <f t="shared" si="5"/>
        <v>10.003680285714285</v>
      </c>
      <c r="N21">
        <f t="shared" si="6"/>
        <v>7.2956211839615879</v>
      </c>
      <c r="O21">
        <f t="shared" si="7"/>
        <v>9.0836756293890115</v>
      </c>
      <c r="P21">
        <f t="shared" si="8"/>
        <v>21.645412643722725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70.10036085714286</v>
      </c>
      <c r="D22">
        <f t="shared" si="2"/>
        <v>69.175337285714292</v>
      </c>
      <c r="E22">
        <f t="shared" si="0"/>
        <v>90.978046859440752</v>
      </c>
      <c r="F22">
        <f t="shared" si="3"/>
        <v>475.35814475626347</v>
      </c>
      <c r="G22">
        <f t="shared" si="4"/>
        <v>84825.366493186128</v>
      </c>
      <c r="L22">
        <f>Input!J23</f>
        <v>11.435974571428574</v>
      </c>
      <c r="M22">
        <f t="shared" si="5"/>
        <v>11.130120000000002</v>
      </c>
      <c r="N22">
        <f t="shared" si="6"/>
        <v>7.8367231343707653</v>
      </c>
      <c r="O22">
        <f t="shared" si="7"/>
        <v>12.954610907162699</v>
      </c>
      <c r="P22">
        <f t="shared" si="8"/>
        <v>16.90329027866705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80.924626428571429</v>
      </c>
      <c r="D23">
        <f t="shared" si="2"/>
        <v>79.999602857142861</v>
      </c>
      <c r="E23">
        <f t="shared" si="0"/>
        <v>98.791934004029315</v>
      </c>
      <c r="F23">
        <f t="shared" si="3"/>
        <v>353.15170993423874</v>
      </c>
      <c r="G23">
        <f t="shared" si="4"/>
        <v>80334.866151308874</v>
      </c>
      <c r="L23">
        <f>Input!J24</f>
        <v>10.824265571428569</v>
      </c>
      <c r="M23">
        <f t="shared" si="5"/>
        <v>10.518410999999997</v>
      </c>
      <c r="N23">
        <f t="shared" si="6"/>
        <v>8.4077160749965163</v>
      </c>
      <c r="O23">
        <f t="shared" si="7"/>
        <v>5.8397114687060068</v>
      </c>
      <c r="P23">
        <f t="shared" si="8"/>
        <v>12.534206862420357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92.517258285714291</v>
      </c>
      <c r="D24">
        <f t="shared" si="2"/>
        <v>91.592234714285723</v>
      </c>
      <c r="E24">
        <f t="shared" si="0"/>
        <v>107.19158430049079</v>
      </c>
      <c r="F24">
        <f t="shared" si="3"/>
        <v>243.33970751263612</v>
      </c>
      <c r="G24">
        <f t="shared" si="4"/>
        <v>75643.926310623356</v>
      </c>
      <c r="L24">
        <f>Input!J25</f>
        <v>11.592631857142862</v>
      </c>
      <c r="M24">
        <f t="shared" si="5"/>
        <v>11.28677728571429</v>
      </c>
      <c r="N24">
        <f t="shared" si="6"/>
        <v>9.0081377170627412</v>
      </c>
      <c r="O24">
        <f t="shared" si="7"/>
        <v>6.6796099601084844</v>
      </c>
      <c r="P24">
        <f t="shared" si="8"/>
        <v>8.6432856562588523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105.26616928571427</v>
      </c>
      <c r="D25">
        <f t="shared" si="2"/>
        <v>104.3411457142857</v>
      </c>
      <c r="E25">
        <f t="shared" si="0"/>
        <v>116.20601527181329</v>
      </c>
      <c r="F25">
        <f t="shared" si="3"/>
        <v>140.77512961714481</v>
      </c>
      <c r="G25">
        <f t="shared" si="4"/>
        <v>70766.628881232507</v>
      </c>
      <c r="L25">
        <f>Input!J26</f>
        <v>12.748910999999978</v>
      </c>
      <c r="M25">
        <f t="shared" si="5"/>
        <v>12.443056428571406</v>
      </c>
      <c r="N25">
        <f t="shared" si="6"/>
        <v>9.6370876811022246</v>
      </c>
      <c r="O25">
        <f t="shared" si="7"/>
        <v>9.6834443680358309</v>
      </c>
      <c r="P25">
        <f t="shared" si="8"/>
        <v>5.3407051726870032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119.372776</v>
      </c>
      <c r="D26">
        <f t="shared" si="2"/>
        <v>118.44775242857143</v>
      </c>
      <c r="E26">
        <f t="shared" si="0"/>
        <v>125.86310000216159</v>
      </c>
      <c r="F26">
        <f t="shared" si="3"/>
        <v>54.987379637149381</v>
      </c>
      <c r="G26">
        <f t="shared" si="4"/>
        <v>65721.933224942564</v>
      </c>
      <c r="L26">
        <f>Input!J27</f>
        <v>14.106606714285732</v>
      </c>
      <c r="M26">
        <f t="shared" si="5"/>
        <v>13.80075214285716</v>
      </c>
      <c r="N26">
        <f t="shared" si="6"/>
        <v>10.293167523481644</v>
      </c>
      <c r="O26">
        <f t="shared" si="7"/>
        <v>14.542318461960537</v>
      </c>
      <c r="P26">
        <f t="shared" si="8"/>
        <v>2.7387493940739911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135.49354642857142</v>
      </c>
      <c r="D27">
        <f t="shared" si="2"/>
        <v>134.56852285714285</v>
      </c>
      <c r="E27">
        <f t="shared" si="0"/>
        <v>136.18903958940066</v>
      </c>
      <c r="F27">
        <f t="shared" si="3"/>
        <v>2.6260744795275373</v>
      </c>
      <c r="G27">
        <f t="shared" si="4"/>
        <v>60534.182749453212</v>
      </c>
      <c r="L27">
        <f>Input!J28</f>
        <v>16.120770428571419</v>
      </c>
      <c r="M27">
        <f t="shared" si="5"/>
        <v>15.814915857142847</v>
      </c>
      <c r="N27">
        <f t="shared" si="6"/>
        <v>10.974422207648558</v>
      </c>
      <c r="O27">
        <f t="shared" si="7"/>
        <v>26.484900010995887</v>
      </c>
      <c r="P27">
        <f t="shared" si="8"/>
        <v>0.94801778587358787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150.77881185714287</v>
      </c>
      <c r="D28">
        <f t="shared" si="2"/>
        <v>149.8537882857143</v>
      </c>
      <c r="E28">
        <f t="shared" si="0"/>
        <v>147.20777883074777</v>
      </c>
      <c r="F28">
        <f t="shared" si="3"/>
        <v>7.0013660357722802</v>
      </c>
      <c r="G28">
        <f t="shared" si="4"/>
        <v>55233.561283489318</v>
      </c>
      <c r="L28">
        <f>Input!J29</f>
        <v>15.285265428571449</v>
      </c>
      <c r="M28">
        <f t="shared" si="5"/>
        <v>14.979410857142877</v>
      </c>
      <c r="N28">
        <f t="shared" si="6"/>
        <v>11.6782855633402</v>
      </c>
      <c r="O28">
        <f t="shared" si="7"/>
        <v>13.010303748183642</v>
      </c>
      <c r="P28">
        <f t="shared" si="8"/>
        <v>7.2791334969284582E-2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165.31063085714285</v>
      </c>
      <c r="D29">
        <f t="shared" si="2"/>
        <v>164.38560728571429</v>
      </c>
      <c r="E29">
        <f t="shared" si="0"/>
        <v>158.94037059962346</v>
      </c>
      <c r="F29">
        <f t="shared" si="3"/>
        <v>29.650602567549367</v>
      </c>
      <c r="G29">
        <f t="shared" si="4"/>
        <v>49856.469448321877</v>
      </c>
      <c r="L29">
        <f>Input!J30</f>
        <v>14.531818999999984</v>
      </c>
      <c r="M29">
        <f t="shared" si="5"/>
        <v>14.225964428571412</v>
      </c>
      <c r="N29">
        <f t="shared" si="6"/>
        <v>12.401532749765934</v>
      </c>
      <c r="O29">
        <f t="shared" si="7"/>
        <v>4.5381195079362504</v>
      </c>
      <c r="P29">
        <f t="shared" si="8"/>
        <v>0.20561553581228831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181.51345985714286</v>
      </c>
      <c r="D30">
        <f t="shared" si="2"/>
        <v>180.58843628571429</v>
      </c>
      <c r="E30">
        <f t="shared" si="0"/>
        <v>171.4042976041535</v>
      </c>
      <c r="F30">
        <f t="shared" si="3"/>
        <v>84.34840332214128</v>
      </c>
      <c r="G30">
        <f t="shared" si="4"/>
        <v>44445.787511681738</v>
      </c>
      <c r="L30">
        <f>Input!J31</f>
        <v>16.202829000000008</v>
      </c>
      <c r="M30">
        <f t="shared" si="5"/>
        <v>15.896974428571436</v>
      </c>
      <c r="N30">
        <f t="shared" si="6"/>
        <v>13.140243158818521</v>
      </c>
      <c r="O30">
        <f t="shared" si="7"/>
        <v>9.379432034605319</v>
      </c>
      <c r="P30">
        <f t="shared" si="8"/>
        <v>1.4212428477650958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198.67861157142858</v>
      </c>
      <c r="D31">
        <f t="shared" si="2"/>
        <v>197.75358800000001</v>
      </c>
      <c r="E31">
        <f t="shared" si="0"/>
        <v>184.61276382329424</v>
      </c>
      <c r="F31">
        <f t="shared" si="3"/>
        <v>172.68126004309471</v>
      </c>
      <c r="G31">
        <f t="shared" si="4"/>
        <v>39050.988591326546</v>
      </c>
      <c r="L31">
        <f>Input!J32</f>
        <v>17.165151714285713</v>
      </c>
      <c r="M31">
        <f t="shared" si="5"/>
        <v>16.859297142857141</v>
      </c>
      <c r="N31">
        <f t="shared" si="6"/>
        <v>13.889777511534248</v>
      </c>
      <c r="O31">
        <f t="shared" si="7"/>
        <v>10.728076168049792</v>
      </c>
      <c r="P31">
        <f t="shared" si="8"/>
        <v>3.7701726956483843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217.05972142857146</v>
      </c>
      <c r="D32">
        <f t="shared" si="2"/>
        <v>216.1346978571429</v>
      </c>
      <c r="E32">
        <f t="shared" si="0"/>
        <v>198.57397176400258</v>
      </c>
      <c r="F32">
        <f t="shared" si="3"/>
        <v>308.37910091829917</v>
      </c>
      <c r="G32">
        <f t="shared" si="4"/>
        <v>33728.065132391384</v>
      </c>
      <c r="L32">
        <f>Input!J33</f>
        <v>18.381109857142889</v>
      </c>
      <c r="M32">
        <f t="shared" si="5"/>
        <v>18.075255285714316</v>
      </c>
      <c r="N32">
        <f t="shared" si="6"/>
        <v>14.644773057643853</v>
      </c>
      <c r="O32">
        <f t="shared" si="7"/>
        <v>13.960212679290695</v>
      </c>
      <c r="P32">
        <f t="shared" si="8"/>
        <v>7.272130488829851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234.09805528571431</v>
      </c>
      <c r="D33">
        <f t="shared" si="2"/>
        <v>233.17303171428574</v>
      </c>
      <c r="E33">
        <f t="shared" si="0"/>
        <v>213.29040558114716</v>
      </c>
      <c r="F33">
        <f t="shared" si="3"/>
        <v>395.31882195016544</v>
      </c>
      <c r="G33">
        <f t="shared" si="4"/>
        <v>28539.232906580903</v>
      </c>
      <c r="L33">
        <f>Input!J34</f>
        <v>17.038333857142845</v>
      </c>
      <c r="M33">
        <f t="shared" si="5"/>
        <v>16.732479285714273</v>
      </c>
      <c r="N33">
        <f t="shared" si="6"/>
        <v>15.399160722869031</v>
      </c>
      <c r="O33">
        <f t="shared" si="7"/>
        <v>2.6868885641250415</v>
      </c>
      <c r="P33">
        <f t="shared" si="8"/>
        <v>11.909928774953936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251.83015685714287</v>
      </c>
      <c r="D34">
        <f t="shared" si="2"/>
        <v>250.9051332857143</v>
      </c>
      <c r="E34">
        <f t="shared" si="0"/>
        <v>228.75814379921496</v>
      </c>
      <c r="F34">
        <f t="shared" si="3"/>
        <v>490.48914331511213</v>
      </c>
      <c r="G34">
        <f t="shared" si="4"/>
        <v>23552.380929112765</v>
      </c>
      <c r="L34">
        <f>Input!J35</f>
        <v>17.732101571428558</v>
      </c>
      <c r="M34">
        <f t="shared" si="5"/>
        <v>17.426246999999986</v>
      </c>
      <c r="N34">
        <f t="shared" si="6"/>
        <v>16.146207702744508</v>
      </c>
      <c r="O34">
        <f t="shared" si="7"/>
        <v>2.5150593627296614</v>
      </c>
      <c r="P34">
        <f t="shared" si="8"/>
        <v>17.624240467752021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270.0023904285714</v>
      </c>
      <c r="D35">
        <f t="shared" si="2"/>
        <v>269.07736685714281</v>
      </c>
      <c r="E35">
        <f t="shared" ref="E35:E66" si="9">(_Ac/(1+EXP(-1*(B35-_Muc)/_sc)))</f>
        <v>244.96622856511317</v>
      </c>
      <c r="F35">
        <f t="shared" si="3"/>
        <v>581.34698973737784</v>
      </c>
      <c r="G35">
        <f t="shared" si="4"/>
        <v>18840.243103367899</v>
      </c>
      <c r="L35">
        <f>Input!J36</f>
        <v>18.172233571428535</v>
      </c>
      <c r="M35">
        <f t="shared" si="5"/>
        <v>17.866378999999963</v>
      </c>
      <c r="N35">
        <f t="shared" ref="N35:N66" si="10">_Ac*EXP(-1*(B35-_Muc)/_sc)*(1/_sc)*(1/(1+EXP(-1*(B35-_Muc)/_sc))^2)+$L$3</f>
        <v>16.87858832665362</v>
      </c>
      <c r="O35">
        <f t="shared" si="7"/>
        <v>1.6735180193287491</v>
      </c>
      <c r="P35">
        <f t="shared" si="8"/>
        <v>24.309870383269473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289.21900528571427</v>
      </c>
      <c r="D36">
        <f t="shared" si="2"/>
        <v>288.29398171428568</v>
      </c>
      <c r="E36">
        <f t="shared" si="9"/>
        <v>261.89612069884259</v>
      </c>
      <c r="F36">
        <f t="shared" si="3"/>
        <v>696.8470661906498</v>
      </c>
      <c r="G36">
        <f t="shared" si="4"/>
        <v>14479.27831761215</v>
      </c>
      <c r="L36">
        <f>Input!J37</f>
        <v>19.216614857142872</v>
      </c>
      <c r="M36">
        <f t="shared" si="5"/>
        <v>18.9107602857143</v>
      </c>
      <c r="N36">
        <f t="shared" si="10"/>
        <v>17.58848498270838</v>
      </c>
      <c r="O36">
        <f t="shared" si="7"/>
        <v>2.6508068880260756</v>
      </c>
      <c r="P36">
        <f t="shared" si="8"/>
        <v>31.814120349315523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307.58519542857141</v>
      </c>
      <c r="D37">
        <f t="shared" si="2"/>
        <v>306.66017185714281</v>
      </c>
      <c r="E37">
        <f t="shared" si="9"/>
        <v>279.52127093315829</v>
      </c>
      <c r="F37">
        <f t="shared" si="3"/>
        <v>736.51994336184794</v>
      </c>
      <c r="G37">
        <f t="shared" si="4"/>
        <v>10548.260062514155</v>
      </c>
      <c r="L37">
        <f>Input!J38</f>
        <v>18.366190142857135</v>
      </c>
      <c r="M37">
        <f t="shared" si="5"/>
        <v>18.060335571428563</v>
      </c>
      <c r="N37">
        <f t="shared" si="10"/>
        <v>18.267719504004454</v>
      </c>
      <c r="O37">
        <f t="shared" si="7"/>
        <v>9.696466716055268E-3</v>
      </c>
      <c r="P37">
        <f t="shared" si="8"/>
        <v>39.937789658255383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325.89916642857139</v>
      </c>
      <c r="D38">
        <f t="shared" si="2"/>
        <v>324.97414285714279</v>
      </c>
      <c r="E38">
        <f t="shared" si="9"/>
        <v>297.8068373036806</v>
      </c>
      <c r="F38">
        <f t="shared" si="3"/>
        <v>738.06249103517803</v>
      </c>
      <c r="G38">
        <f t="shared" si="4"/>
        <v>7126.5939534329627</v>
      </c>
      <c r="L38">
        <f>Input!J39</f>
        <v>18.313970999999981</v>
      </c>
      <c r="M38">
        <f t="shared" si="5"/>
        <v>18.008116428571409</v>
      </c>
      <c r="N38">
        <f t="shared" si="10"/>
        <v>18.907913709053755</v>
      </c>
      <c r="O38">
        <f t="shared" si="7"/>
        <v>0.35276794163813618</v>
      </c>
      <c r="P38">
        <f t="shared" si="8"/>
        <v>48.439226005060647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344.5861308571429</v>
      </c>
      <c r="D39">
        <f t="shared" si="2"/>
        <v>343.66110728571431</v>
      </c>
      <c r="E39">
        <f t="shared" si="9"/>
        <v>316.70957638771569</v>
      </c>
      <c r="F39">
        <f t="shared" si="3"/>
        <v>726.38501774577446</v>
      </c>
      <c r="G39">
        <f t="shared" si="4"/>
        <v>4292.4009271672476</v>
      </c>
      <c r="L39">
        <f>Input!J40</f>
        <v>18.686964428571514</v>
      </c>
      <c r="M39">
        <f t="shared" si="5"/>
        <v>18.381109857142942</v>
      </c>
      <c r="N39">
        <f t="shared" si="10"/>
        <v>19.500675847625651</v>
      </c>
      <c r="O39">
        <f t="shared" si="7"/>
        <v>0.66212627349909703</v>
      </c>
      <c r="P39">
        <f t="shared" si="8"/>
        <v>57.041639738463438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363.9817825714286</v>
      </c>
      <c r="D40">
        <f t="shared" si="2"/>
        <v>363.056759</v>
      </c>
      <c r="E40">
        <f t="shared" si="9"/>
        <v>336.17793182033495</v>
      </c>
      <c r="F40">
        <f t="shared" si="3"/>
        <v>722.47135055430078</v>
      </c>
      <c r="G40">
        <f t="shared" si="4"/>
        <v>2120.4239956551173</v>
      </c>
      <c r="L40">
        <f>Input!J41</f>
        <v>19.395651714285691</v>
      </c>
      <c r="M40">
        <f t="shared" si="5"/>
        <v>19.089797142857119</v>
      </c>
      <c r="N40">
        <f t="shared" si="10"/>
        <v>20.037807656873373</v>
      </c>
      <c r="O40">
        <f t="shared" si="7"/>
        <v>0.41236425460067372</v>
      </c>
      <c r="P40">
        <f t="shared" si="8"/>
        <v>65.44362469039423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382.09433728571429</v>
      </c>
      <c r="D41">
        <f t="shared" si="2"/>
        <v>381.16931371428569</v>
      </c>
      <c r="E41">
        <f t="shared" si="9"/>
        <v>356.15233721669745</v>
      </c>
      <c r="F41">
        <f t="shared" si="3"/>
        <v>625.8491130808826</v>
      </c>
      <c r="G41">
        <f t="shared" si="4"/>
        <v>679.83555832204365</v>
      </c>
      <c r="L41">
        <f>Input!J42</f>
        <v>18.112554714285693</v>
      </c>
      <c r="M41">
        <f t="shared" si="5"/>
        <v>17.806700142857121</v>
      </c>
      <c r="N41">
        <f t="shared" si="10"/>
        <v>20.511524750088377</v>
      </c>
      <c r="O41">
        <f t="shared" si="7"/>
        <v>5.7550572326791301</v>
      </c>
      <c r="P41">
        <f t="shared" si="8"/>
        <v>73.332513082831596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400.34116957142862</v>
      </c>
      <c r="D42">
        <f t="shared" si="2"/>
        <v>399.41614600000003</v>
      </c>
      <c r="E42">
        <f t="shared" si="9"/>
        <v>376.56574246001031</v>
      </c>
      <c r="F42">
        <f t="shared" si="3"/>
        <v>522.14094194037443</v>
      </c>
      <c r="G42">
        <f t="shared" si="4"/>
        <v>32.038443212522225</v>
      </c>
      <c r="L42">
        <f>Input!J43</f>
        <v>18.246832285714333</v>
      </c>
      <c r="M42">
        <f t="shared" si="5"/>
        <v>17.940977714285761</v>
      </c>
      <c r="N42">
        <f t="shared" si="10"/>
        <v>20.914681336592174</v>
      </c>
      <c r="O42">
        <f t="shared" si="7"/>
        <v>7.1174185582697973</v>
      </c>
      <c r="P42">
        <f t="shared" si="8"/>
        <v>80.399863192112932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417.52124100000003</v>
      </c>
      <c r="D43">
        <f t="shared" si="2"/>
        <v>416.59621742857144</v>
      </c>
      <c r="E43">
        <f t="shared" si="9"/>
        <v>397.34436263449629</v>
      </c>
      <c r="F43">
        <f t="shared" si="3"/>
        <v>370.6339130121541</v>
      </c>
      <c r="G43">
        <f t="shared" si="4"/>
        <v>228.5650816094489</v>
      </c>
      <c r="L43">
        <f>Input!J44</f>
        <v>17.180071428571409</v>
      </c>
      <c r="M43">
        <f t="shared" si="5"/>
        <v>16.874216857142837</v>
      </c>
      <c r="N43">
        <f t="shared" si="10"/>
        <v>21.24098900688756</v>
      </c>
      <c r="O43">
        <f t="shared" si="7"/>
        <v>16.491051577877109</v>
      </c>
      <c r="P43">
        <f t="shared" si="8"/>
        <v>86.358078695003528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435.14890442857143</v>
      </c>
      <c r="D44">
        <f t="shared" si="2"/>
        <v>434.22388085714283</v>
      </c>
      <c r="E44">
        <f t="shared" si="9"/>
        <v>418.40863824502469</v>
      </c>
      <c r="F44">
        <f t="shared" si="3"/>
        <v>250.12189888015743</v>
      </c>
      <c r="G44">
        <f t="shared" si="4"/>
        <v>1309.1837719434786</v>
      </c>
      <c r="L44">
        <f>Input!J45</f>
        <v>17.627663428571395</v>
      </c>
      <c r="M44">
        <f t="shared" si="5"/>
        <v>17.321808857142823</v>
      </c>
      <c r="N44">
        <f t="shared" si="10"/>
        <v>21.485218693278785</v>
      </c>
      <c r="O44">
        <f t="shared" si="7"/>
        <v>14.880732620271701</v>
      </c>
      <c r="P44">
        <f t="shared" si="8"/>
        <v>90.956933260294221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453.75381028571428</v>
      </c>
      <c r="D45">
        <f t="shared" si="2"/>
        <v>452.82878671428568</v>
      </c>
      <c r="E45">
        <f t="shared" si="9"/>
        <v>439.67438448216433</v>
      </c>
      <c r="F45">
        <f t="shared" si="3"/>
        <v>173.0382980844393</v>
      </c>
      <c r="G45">
        <f t="shared" si="4"/>
        <v>3300.3176124656861</v>
      </c>
      <c r="L45">
        <f>Input!J46</f>
        <v>18.604905857142853</v>
      </c>
      <c r="M45">
        <f t="shared" si="5"/>
        <v>18.299051285714281</v>
      </c>
      <c r="N45">
        <f t="shared" si="10"/>
        <v>21.643375066754828</v>
      </c>
      <c r="O45">
        <f t="shared" si="7"/>
        <v>9.2322951377600191</v>
      </c>
      <c r="P45">
        <f t="shared" si="8"/>
        <v>93.998663890432937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471.57543014285721</v>
      </c>
      <c r="D46">
        <f t="shared" si="2"/>
        <v>470.65040657142862</v>
      </c>
      <c r="E46">
        <f t="shared" si="9"/>
        <v>461.05409697593484</v>
      </c>
      <c r="F46">
        <f t="shared" si="3"/>
        <v>92.089157852565961</v>
      </c>
      <c r="G46">
        <f t="shared" si="4"/>
        <v>6213.8698784382859</v>
      </c>
      <c r="L46">
        <f>Input!J47</f>
        <v>17.821619857142935</v>
      </c>
      <c r="M46">
        <f t="shared" si="5"/>
        <v>17.515765285714362</v>
      </c>
      <c r="N46">
        <f t="shared" si="10"/>
        <v>21.712833618630931</v>
      </c>
      <c r="O46">
        <f t="shared" si="7"/>
        <v>15.141544537593564</v>
      </c>
      <c r="P46">
        <f t="shared" si="8"/>
        <v>95.350330100221967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489.10611528571434</v>
      </c>
      <c r="D47">
        <f t="shared" si="2"/>
        <v>488.18109171428574</v>
      </c>
      <c r="E47">
        <f t="shared" si="9"/>
        <v>482.45837256560719</v>
      </c>
      <c r="F47">
        <f t="shared" si="3"/>
        <v>32.74951445465215</v>
      </c>
      <c r="G47">
        <f t="shared" si="4"/>
        <v>10046.52978877072</v>
      </c>
      <c r="L47">
        <f>Input!J48</f>
        <v>17.530685142857124</v>
      </c>
      <c r="M47">
        <f t="shared" si="5"/>
        <v>17.224830571428551</v>
      </c>
      <c r="N47">
        <f t="shared" si="10"/>
        <v>21.69243247478947</v>
      </c>
      <c r="O47">
        <f t="shared" si="7"/>
        <v>17.320140854846006</v>
      </c>
      <c r="P47">
        <f t="shared" si="8"/>
        <v>94.952322194277187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505.64463814285722</v>
      </c>
      <c r="D48">
        <f t="shared" si="2"/>
        <v>504.71961457142862</v>
      </c>
      <c r="E48">
        <f t="shared" si="9"/>
        <v>503.79739685650924</v>
      </c>
      <c r="F48">
        <f t="shared" si="3"/>
        <v>0.85048551371113013</v>
      </c>
      <c r="G48">
        <f t="shared" si="4"/>
        <v>14779.606084499643</v>
      </c>
      <c r="L48">
        <f>Input!J49</f>
        <v>16.53852285714288</v>
      </c>
      <c r="M48">
        <f t="shared" si="5"/>
        <v>16.232668285714308</v>
      </c>
      <c r="N48">
        <f t="shared" si="10"/>
        <v>21.582513482837868</v>
      </c>
      <c r="O48">
        <f t="shared" si="7"/>
        <v>25.441841432098919</v>
      </c>
      <c r="P48">
        <f t="shared" si="8"/>
        <v>92.822226512365759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522.7277312857143</v>
      </c>
      <c r="D49">
        <f t="shared" si="2"/>
        <v>521.8027077142857</v>
      </c>
      <c r="E49">
        <f t="shared" si="9"/>
        <v>524.98244633602519</v>
      </c>
      <c r="F49">
        <f t="shared" si="3"/>
        <v>10.110737702581744</v>
      </c>
      <c r="G49">
        <f t="shared" si="4"/>
        <v>20379.40479159974</v>
      </c>
      <c r="L49">
        <f>Input!J50</f>
        <v>17.083093142857081</v>
      </c>
      <c r="M49">
        <f t="shared" si="5"/>
        <v>16.777238571428509</v>
      </c>
      <c r="N49">
        <f t="shared" si="10"/>
        <v>21.38491009549249</v>
      </c>
      <c r="O49">
        <f t="shared" si="7"/>
        <v>18.505629093981398</v>
      </c>
      <c r="P49">
        <f t="shared" si="8"/>
        <v>89.05368191063026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540.65378928571431</v>
      </c>
      <c r="D50">
        <f t="shared" si="2"/>
        <v>539.72876571428571</v>
      </c>
      <c r="E50">
        <f t="shared" si="9"/>
        <v>545.92735194209195</v>
      </c>
      <c r="F50">
        <f t="shared" si="3"/>
        <v>38.422471223549081</v>
      </c>
      <c r="G50">
        <f t="shared" si="4"/>
        <v>26798.134715967019</v>
      </c>
      <c r="L50">
        <f>Input!J51</f>
        <v>17.926058000000012</v>
      </c>
      <c r="M50">
        <f t="shared" si="5"/>
        <v>17.62020342857144</v>
      </c>
      <c r="N50">
        <f t="shared" si="10"/>
        <v>21.102882782683942</v>
      </c>
      <c r="O50">
        <f t="shared" si="7"/>
        <v>10.092215699874799</v>
      </c>
      <c r="P50">
        <f t="shared" si="8"/>
        <v>83.81033605031844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558.36351114285719</v>
      </c>
      <c r="D51">
        <f t="shared" si="2"/>
        <v>557.4384875714286</v>
      </c>
      <c r="E51">
        <f t="shared" si="9"/>
        <v>566.54987329889639</v>
      </c>
      <c r="F51">
        <f t="shared" si="3"/>
        <v>83.017349874703768</v>
      </c>
      <c r="G51">
        <f t="shared" si="4"/>
        <v>33975.292619282467</v>
      </c>
      <c r="L51">
        <f>Input!J52</f>
        <v>17.709721857142881</v>
      </c>
      <c r="M51">
        <f t="shared" si="5"/>
        <v>17.403867285714309</v>
      </c>
      <c r="N51">
        <f t="shared" si="10"/>
        <v>20.741005846933838</v>
      </c>
      <c r="O51">
        <f t="shared" si="7"/>
        <v>9.1886826267629829</v>
      </c>
      <c r="P51">
        <f t="shared" si="8"/>
        <v>77.31547009100214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575.2824872857143</v>
      </c>
      <c r="D52">
        <f t="shared" si="2"/>
        <v>574.3574637142857</v>
      </c>
      <c r="E52">
        <f t="shared" si="9"/>
        <v>586.77293814439543</v>
      </c>
      <c r="F52">
        <f t="shared" si="3"/>
        <v>154.14400532470842</v>
      </c>
      <c r="G52">
        <f t="shared" si="4"/>
        <v>41839.4525136027</v>
      </c>
      <c r="L52">
        <f>Input!J53</f>
        <v>16.918976142857105</v>
      </c>
      <c r="M52">
        <f t="shared" si="5"/>
        <v>16.613121571428533</v>
      </c>
      <c r="N52">
        <f t="shared" si="10"/>
        <v>20.305012306795049</v>
      </c>
      <c r="O52">
        <f t="shared" si="7"/>
        <v>11.465240903495593</v>
      </c>
      <c r="P52">
        <f t="shared" si="8"/>
        <v>69.838246433516716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591.27643999999998</v>
      </c>
      <c r="D53">
        <f t="shared" si="2"/>
        <v>590.35141642857138</v>
      </c>
      <c r="E53">
        <f t="shared" si="9"/>
        <v>606.52570929588899</v>
      </c>
      <c r="F53">
        <f t="shared" si="3"/>
        <v>261.6077497577611</v>
      </c>
      <c r="G53">
        <f t="shared" si="4"/>
        <v>50310.362451557179</v>
      </c>
      <c r="L53">
        <f>Input!J54</f>
        <v>15.993952714285683</v>
      </c>
      <c r="M53">
        <f t="shared" si="5"/>
        <v>15.688098142857111</v>
      </c>
      <c r="N53">
        <f t="shared" si="10"/>
        <v>19.801605711702681</v>
      </c>
      <c r="O53">
        <f t="shared" si="7"/>
        <v>14.49822134873865</v>
      </c>
      <c r="P53">
        <f t="shared" si="8"/>
        <v>61.677799243295851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607.31515185714295</v>
      </c>
      <c r="D54">
        <f t="shared" si="2"/>
        <v>606.39012828571435</v>
      </c>
      <c r="E54">
        <f t="shared" si="9"/>
        <v>625.74445115122046</v>
      </c>
      <c r="F54">
        <f t="shared" si="3"/>
        <v>374.58981358225248</v>
      </c>
      <c r="G54">
        <f t="shared" si="4"/>
        <v>59301.239157595031</v>
      </c>
      <c r="L54">
        <f>Input!J55</f>
        <v>16.038711857142971</v>
      </c>
      <c r="M54">
        <f t="shared" si="5"/>
        <v>15.732857285714399</v>
      </c>
      <c r="N54">
        <f t="shared" si="10"/>
        <v>19.238249191968716</v>
      </c>
      <c r="O54">
        <f t="shared" si="7"/>
        <v>10.237039156943833</v>
      </c>
      <c r="P54">
        <f t="shared" si="8"/>
        <v>53.146504782593901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622.95849100000009</v>
      </c>
      <c r="D55">
        <f t="shared" si="2"/>
        <v>622.0334674285715</v>
      </c>
      <c r="E55">
        <f t="shared" si="9"/>
        <v>644.37317840000719</v>
      </c>
      <c r="F55">
        <f t="shared" si="3"/>
        <v>499.06268628728429</v>
      </c>
      <c r="G55">
        <f t="shared" si="4"/>
        <v>68721.146487233025</v>
      </c>
      <c r="L55">
        <f>Input!J56</f>
        <v>15.643339142857144</v>
      </c>
      <c r="M55">
        <f t="shared" si="5"/>
        <v>15.337484571428572</v>
      </c>
      <c r="N55">
        <f t="shared" si="10"/>
        <v>18.622942653300214</v>
      </c>
      <c r="O55">
        <f t="shared" si="7"/>
        <v>8.8780370794446668</v>
      </c>
      <c r="P55">
        <f t="shared" si="8"/>
        <v>44.553734613906606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638.82562599999994</v>
      </c>
      <c r="D56">
        <f t="shared" si="2"/>
        <v>637.90060242857135</v>
      </c>
      <c r="E56">
        <f t="shared" si="9"/>
        <v>662.36408048735973</v>
      </c>
      <c r="F56">
        <f t="shared" si="3"/>
        <v>598.46175873282061</v>
      </c>
      <c r="G56">
        <f t="shared" si="4"/>
        <v>78477.347712795832</v>
      </c>
      <c r="L56">
        <f>Input!J57</f>
        <v>15.867134999999848</v>
      </c>
      <c r="M56">
        <f t="shared" si="5"/>
        <v>15.561280428571276</v>
      </c>
      <c r="N56">
        <f t="shared" si="10"/>
        <v>17.963998812003247</v>
      </c>
      <c r="O56">
        <f t="shared" si="7"/>
        <v>4.3968378460894249</v>
      </c>
      <c r="P56">
        <f t="shared" si="8"/>
        <v>36.1912279360265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655.03591485714298</v>
      </c>
      <c r="D57">
        <f t="shared" si="2"/>
        <v>654.11089128571439</v>
      </c>
      <c r="E57">
        <f t="shared" si="9"/>
        <v>679.677725655725</v>
      </c>
      <c r="F57">
        <f t="shared" si="3"/>
        <v>653.66301970355585</v>
      </c>
      <c r="G57">
        <f t="shared" si="4"/>
        <v>88477.532890088041</v>
      </c>
      <c r="L57">
        <f>Input!J58</f>
        <v>16.210288857143041</v>
      </c>
      <c r="M57">
        <f t="shared" si="5"/>
        <v>15.904434285714469</v>
      </c>
      <c r="N57">
        <f t="shared" si="10"/>
        <v>17.269827832594892</v>
      </c>
      <c r="O57">
        <f t="shared" si="7"/>
        <v>1.1226228405015575</v>
      </c>
      <c r="P57">
        <f t="shared" si="8"/>
        <v>28.320954686974396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671.60427728571437</v>
      </c>
      <c r="D58">
        <f t="shared" si="2"/>
        <v>670.67925371428578</v>
      </c>
      <c r="E58">
        <f t="shared" si="9"/>
        <v>696.28305744284478</v>
      </c>
      <c r="F58">
        <f t="shared" si="3"/>
        <v>655.55476537057177</v>
      </c>
      <c r="G58">
        <f t="shared" si="4"/>
        <v>98631.839336007833</v>
      </c>
      <c r="L58">
        <f>Input!J59</f>
        <v>16.56836242857139</v>
      </c>
      <c r="M58">
        <f t="shared" si="5"/>
        <v>16.262507857142818</v>
      </c>
      <c r="N58">
        <f t="shared" si="10"/>
        <v>16.548738832534205</v>
      </c>
      <c r="O58">
        <f t="shared" si="7"/>
        <v>3.850855214306271E-4</v>
      </c>
      <c r="P58">
        <f t="shared" si="8"/>
        <v>21.166022525621916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687.48633200000017</v>
      </c>
      <c r="D59">
        <f t="shared" si="2"/>
        <v>686.56130842857158</v>
      </c>
      <c r="E59">
        <f t="shared" si="9"/>
        <v>712.15720386773319</v>
      </c>
      <c r="F59">
        <f t="shared" si="3"/>
        <v>655.14986333249408</v>
      </c>
      <c r="G59">
        <f t="shared" si="4"/>
        <v>108854.60349446387</v>
      </c>
      <c r="L59">
        <f>Input!J60</f>
        <v>15.8820547142858</v>
      </c>
      <c r="M59">
        <f t="shared" si="5"/>
        <v>15.576200142857228</v>
      </c>
      <c r="N59">
        <f t="shared" si="10"/>
        <v>15.808764652548938</v>
      </c>
      <c r="O59">
        <f t="shared" si="7"/>
        <v>5.371433149393162E-3</v>
      </c>
      <c r="P59">
        <f t="shared" si="8"/>
        <v>14.904853118454021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704.33816928571434</v>
      </c>
      <c r="D60">
        <f t="shared" si="2"/>
        <v>703.41314571428575</v>
      </c>
      <c r="E60">
        <f t="shared" si="9"/>
        <v>727.28512492373159</v>
      </c>
      <c r="F60">
        <f t="shared" si="3"/>
        <v>569.87139137621443</v>
      </c>
      <c r="G60">
        <f t="shared" si="4"/>
        <v>119065.80409496676</v>
      </c>
      <c r="L60">
        <f>Input!J61</f>
        <v>16.851837285714169</v>
      </c>
      <c r="M60">
        <f t="shared" si="5"/>
        <v>16.545982714285596</v>
      </c>
      <c r="N60">
        <f t="shared" si="10"/>
        <v>15.057514256586702</v>
      </c>
      <c r="O60">
        <f t="shared" si="7"/>
        <v>3.2195951328571688</v>
      </c>
      <c r="P60">
        <f t="shared" si="8"/>
        <v>9.6685549238424109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721.0781087142858</v>
      </c>
      <c r="D61">
        <f t="shared" si="2"/>
        <v>720.15308514285721</v>
      </c>
      <c r="E61">
        <f t="shared" si="9"/>
        <v>741.65912734460733</v>
      </c>
      <c r="F61">
        <f t="shared" si="3"/>
        <v>462.50985118345716</v>
      </c>
      <c r="G61">
        <f t="shared" si="4"/>
        <v>129192.17761792571</v>
      </c>
      <c r="L61">
        <f>Input!J62</f>
        <v>16.739939428571461</v>
      </c>
      <c r="M61">
        <f t="shared" si="5"/>
        <v>16.434084857142889</v>
      </c>
      <c r="N61">
        <f t="shared" si="10"/>
        <v>14.302055107846918</v>
      </c>
      <c r="O61">
        <f t="shared" si="7"/>
        <v>5.9432799612345635</v>
      </c>
      <c r="P61">
        <f t="shared" si="8"/>
        <v>5.5411787677821094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738.97432728571425</v>
      </c>
      <c r="D62">
        <f t="shared" si="2"/>
        <v>738.04930371428566</v>
      </c>
      <c r="E62">
        <f t="shared" si="9"/>
        <v>755.27827701239937</v>
      </c>
      <c r="F62">
        <f t="shared" si="3"/>
        <v>296.83752090711539</v>
      </c>
      <c r="G62">
        <f t="shared" si="4"/>
        <v>139168.00614307314</v>
      </c>
      <c r="L62">
        <f>Input!J63</f>
        <v>17.896218571428449</v>
      </c>
      <c r="M62">
        <f t="shared" si="5"/>
        <v>17.590363999999877</v>
      </c>
      <c r="N62">
        <f t="shared" si="10"/>
        <v>13.548826018507937</v>
      </c>
      <c r="O62">
        <f t="shared" si="7"/>
        <v>18.899822009188728</v>
      </c>
      <c r="P62">
        <f t="shared" si="8"/>
        <v>2.5623741878142505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755.37857271428572</v>
      </c>
      <c r="D63">
        <f t="shared" si="2"/>
        <v>754.45354914285713</v>
      </c>
      <c r="E63">
        <f t="shared" si="9"/>
        <v>768.14773906123048</v>
      </c>
      <c r="F63">
        <f t="shared" si="3"/>
        <v>187.5308375204784</v>
      </c>
      <c r="G63">
        <f t="shared" si="4"/>
        <v>148935.59360315427</v>
      </c>
      <c r="L63">
        <f>Input!J64</f>
        <v>16.404245428571471</v>
      </c>
      <c r="M63">
        <f t="shared" si="5"/>
        <v>16.098390857142899</v>
      </c>
      <c r="N63">
        <f t="shared" si="10"/>
        <v>12.803579399457806</v>
      </c>
      <c r="O63">
        <f t="shared" si="7"/>
        <v>12.964795853213166</v>
      </c>
      <c r="P63">
        <f t="shared" si="8"/>
        <v>0.73187193918507842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770.86525457142864</v>
      </c>
      <c r="D64">
        <f t="shared" si="2"/>
        <v>769.94023100000004</v>
      </c>
      <c r="E64">
        <f t="shared" si="9"/>
        <v>780.27807401246343</v>
      </c>
      <c r="F64">
        <f t="shared" si="3"/>
        <v>106.87099815033824</v>
      </c>
      <c r="G64">
        <f t="shared" si="4"/>
        <v>158445.4587034772</v>
      </c>
      <c r="L64">
        <f>Input!J65</f>
        <v>15.486681857142912</v>
      </c>
      <c r="M64">
        <f t="shared" si="5"/>
        <v>15.18082728571434</v>
      </c>
      <c r="N64">
        <f t="shared" si="10"/>
        <v>12.071350605773009</v>
      </c>
      <c r="O64">
        <f t="shared" si="7"/>
        <v>11.664487556583905</v>
      </c>
      <c r="P64">
        <f t="shared" si="8"/>
        <v>1.5194592799795027E-2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785.34485457142853</v>
      </c>
      <c r="D65">
        <f t="shared" si="2"/>
        <v>784.41983099999993</v>
      </c>
      <c r="E65">
        <f t="shared" si="9"/>
        <v>791.68451550788041</v>
      </c>
      <c r="F65">
        <f t="shared" si="3"/>
        <v>52.775640999038572</v>
      </c>
      <c r="G65">
        <f t="shared" si="4"/>
        <v>167656.28114527985</v>
      </c>
      <c r="L65">
        <f>Input!J66</f>
        <v>14.479599999999891</v>
      </c>
      <c r="M65">
        <f t="shared" si="5"/>
        <v>14.173745428571319</v>
      </c>
      <c r="N65">
        <f t="shared" si="10"/>
        <v>11.356451204872796</v>
      </c>
      <c r="O65">
        <f t="shared" si="7"/>
        <v>9.7540583965038277</v>
      </c>
      <c r="P65">
        <f t="shared" si="8"/>
        <v>0.35002966808153702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799.48130071428579</v>
      </c>
      <c r="D66">
        <f t="shared" si="2"/>
        <v>798.5562771428572</v>
      </c>
      <c r="E66">
        <f t="shared" si="9"/>
        <v>802.38625174640208</v>
      </c>
      <c r="F66">
        <f t="shared" si="3"/>
        <v>14.668705463798787</v>
      </c>
      <c r="G66">
        <f t="shared" si="4"/>
        <v>176534.64250748215</v>
      </c>
      <c r="L66">
        <f>Input!J67</f>
        <v>14.136446142857267</v>
      </c>
      <c r="M66">
        <f t="shared" si="5"/>
        <v>13.830591571428695</v>
      </c>
      <c r="N66">
        <f t="shared" si="10"/>
        <v>10.662482473475094</v>
      </c>
      <c r="O66">
        <f t="shared" si="7"/>
        <v>12.068423576187246</v>
      </c>
      <c r="P66">
        <f t="shared" si="8"/>
        <v>1.6527719451770064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812.52114657142863</v>
      </c>
      <c r="D67">
        <f t="shared" si="2"/>
        <v>811.59612300000003</v>
      </c>
      <c r="E67">
        <f t="shared" ref="E67:E76" si="11">(_Ac/(1+EXP(-1*(B67-_Muc)/_sc)))</f>
        <v>812.40572890647013</v>
      </c>
      <c r="F67">
        <f t="shared" si="3"/>
        <v>0.65546172379126688</v>
      </c>
      <c r="G67">
        <f t="shared" si="4"/>
        <v>185054.60464974234</v>
      </c>
      <c r="L67">
        <f>Input!J68</f>
        <v>13.039845857142836</v>
      </c>
      <c r="M67">
        <f t="shared" si="5"/>
        <v>12.733991285714264</v>
      </c>
      <c r="N67">
        <f t="shared" ref="N67:N76" si="12">_Ac*EXP(-1*(B67-_Muc)/_sc)*(1/_sc)*(1/(1+EXP(-1*(B67-_Muc)/_sc))^2)+$L$3</f>
        <v>9.9923652177464479</v>
      </c>
      <c r="O67">
        <f t="shared" si="7"/>
        <v>9.28713824749582</v>
      </c>
      <c r="P67">
        <f t="shared" si="8"/>
        <v>3.8248369595474307</v>
      </c>
    </row>
    <row r="68" spans="1:16" x14ac:dyDescent="0.25">
      <c r="A68">
        <f>Input!G69</f>
        <v>65</v>
      </c>
      <c r="B68">
        <f t="shared" ref="B68:B76" si="13">A68-$A$3</f>
        <v>65</v>
      </c>
      <c r="C68" s="4">
        <f>Input!I69</f>
        <v>824.65088871428577</v>
      </c>
      <c r="D68">
        <f t="shared" ref="D68:D76" si="14">C68-$C$3</f>
        <v>823.72586514285717</v>
      </c>
      <c r="E68">
        <f t="shared" si="11"/>
        <v>821.76799093338286</v>
      </c>
      <c r="F68">
        <f t="shared" ref="F68:F76" si="15">(D68-E68)^2</f>
        <v>3.833271420124662</v>
      </c>
      <c r="G68">
        <f t="shared" ref="G68:G76" si="16">(E68-$H$4)^2</f>
        <v>193197.16740081232</v>
      </c>
      <c r="L68">
        <f>Input!J69</f>
        <v>12.12974214285714</v>
      </c>
      <c r="M68">
        <f t="shared" ref="M68:M76" si="17">L68-$L$3</f>
        <v>11.823887571428568</v>
      </c>
      <c r="N68">
        <f t="shared" si="12"/>
        <v>9.3483820540515179</v>
      </c>
      <c r="O68">
        <f t="shared" ref="O68:O76" si="18">(L68-N68)^2</f>
        <v>7.7359639436008161</v>
      </c>
      <c r="P68">
        <f t="shared" ref="P68:P76" si="19">(N68-$Q$4)^2</f>
        <v>6.7584515427505041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836.38525785714296</v>
      </c>
      <c r="D69">
        <f t="shared" si="14"/>
        <v>835.46023428571436</v>
      </c>
      <c r="E69">
        <f t="shared" si="11"/>
        <v>830.50006631314068</v>
      </c>
      <c r="F69">
        <f t="shared" si="15"/>
        <v>24.603266316145749</v>
      </c>
      <c r="G69">
        <f t="shared" si="16"/>
        <v>200949.64424744132</v>
      </c>
      <c r="L69">
        <f>Input!J70</f>
        <v>11.73436914285719</v>
      </c>
      <c r="M69">
        <f t="shared" si="17"/>
        <v>11.428514571428618</v>
      </c>
      <c r="N69">
        <f t="shared" si="12"/>
        <v>8.7322285246313225</v>
      </c>
      <c r="O69">
        <f t="shared" si="18"/>
        <v>9.0128482916015944</v>
      </c>
      <c r="P69">
        <f t="shared" si="19"/>
        <v>10.341728089844054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847.64219571428566</v>
      </c>
      <c r="D70">
        <f t="shared" si="14"/>
        <v>846.71717214285707</v>
      </c>
      <c r="E70">
        <f t="shared" si="11"/>
        <v>838.63040900524436</v>
      </c>
      <c r="F70">
        <f t="shared" si="15"/>
        <v>65.395738043851708</v>
      </c>
      <c r="G70">
        <f t="shared" si="16"/>
        <v>208304.99038166643</v>
      </c>
      <c r="L70">
        <f>Input!J71</f>
        <v>11.256937857142702</v>
      </c>
      <c r="M70">
        <f t="shared" si="17"/>
        <v>10.95108328571413</v>
      </c>
      <c r="N70">
        <f t="shared" si="12"/>
        <v>8.1450697931255593</v>
      </c>
      <c r="O70">
        <f t="shared" si="18"/>
        <v>9.6837228478498023</v>
      </c>
      <c r="P70">
        <f t="shared" si="19"/>
        <v>14.462919010588132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858.44408171428563</v>
      </c>
      <c r="D71">
        <f t="shared" si="14"/>
        <v>857.51905814285703</v>
      </c>
      <c r="E71">
        <f t="shared" si="11"/>
        <v>846.18839767207976</v>
      </c>
      <c r="F71">
        <f t="shared" si="15"/>
        <v>128.38386670403469</v>
      </c>
      <c r="G71">
        <f t="shared" si="16"/>
        <v>215261.11237228056</v>
      </c>
      <c r="L71">
        <f>Input!J72</f>
        <v>10.801885999999968</v>
      </c>
      <c r="M71">
        <f t="shared" si="17"/>
        <v>10.496031428571396</v>
      </c>
      <c r="N71">
        <f t="shared" si="12"/>
        <v>7.5876001144805469</v>
      </c>
      <c r="O71">
        <f t="shared" si="18"/>
        <v>10.331633753849367</v>
      </c>
      <c r="P71">
        <f t="shared" si="19"/>
        <v>19.013821955042349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868.98487242857141</v>
      </c>
      <c r="D72">
        <f t="shared" si="14"/>
        <v>868.05984885714281</v>
      </c>
      <c r="E72">
        <f t="shared" si="11"/>
        <v>853.20389477732192</v>
      </c>
      <c r="F72">
        <f t="shared" si="15"/>
        <v>220.69937162174693</v>
      </c>
      <c r="G72">
        <f t="shared" si="16"/>
        <v>221820.18337702859</v>
      </c>
      <c r="L72">
        <f>Input!J73</f>
        <v>10.540790714285777</v>
      </c>
      <c r="M72">
        <f t="shared" si="17"/>
        <v>10.234936142857205</v>
      </c>
      <c r="N72">
        <f t="shared" si="12"/>
        <v>7.0601027564825891</v>
      </c>
      <c r="O72">
        <f t="shared" si="18"/>
        <v>12.115188659596123</v>
      </c>
      <c r="P72">
        <f t="shared" si="19"/>
        <v>23.892363147022564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879.3167868571428</v>
      </c>
      <c r="D73">
        <f t="shared" si="14"/>
        <v>878.39176328571421</v>
      </c>
      <c r="E73">
        <f t="shared" si="11"/>
        <v>859.70686504438993</v>
      </c>
      <c r="F73">
        <f t="shared" si="15"/>
        <v>349.12542228864305</v>
      </c>
      <c r="G73">
        <f t="shared" si="16"/>
        <v>227987.98257464619</v>
      </c>
      <c r="L73">
        <f>Input!J74</f>
        <v>10.331914428571395</v>
      </c>
      <c r="M73">
        <f t="shared" si="17"/>
        <v>10.026059857142823</v>
      </c>
      <c r="N73">
        <f t="shared" si="12"/>
        <v>6.5625085299208061</v>
      </c>
      <c r="O73">
        <f t="shared" si="18"/>
        <v>14.208420828781851</v>
      </c>
      <c r="P73">
        <f t="shared" si="19"/>
        <v>29.004425909484645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889.29808757142848</v>
      </c>
      <c r="D74">
        <f t="shared" si="14"/>
        <v>888.37306399999989</v>
      </c>
      <c r="E74">
        <f t="shared" si="11"/>
        <v>865.72705115162626</v>
      </c>
      <c r="F74">
        <f t="shared" si="15"/>
        <v>512.84189792870347</v>
      </c>
      <c r="G74">
        <f t="shared" si="16"/>
        <v>233773.27263263284</v>
      </c>
      <c r="L74">
        <f>Input!J75</f>
        <v>9.9813007142856804</v>
      </c>
      <c r="M74">
        <f t="shared" si="17"/>
        <v>9.6754461428571084</v>
      </c>
      <c r="N74">
        <f t="shared" si="12"/>
        <v>6.0944515351630084</v>
      </c>
      <c r="O74">
        <f t="shared" si="18"/>
        <v>15.10759654124659</v>
      </c>
      <c r="P74">
        <f t="shared" si="19"/>
        <v>34.26501603931311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898.80941671428559</v>
      </c>
      <c r="D75">
        <f t="shared" si="14"/>
        <v>897.88439314285699</v>
      </c>
      <c r="E75">
        <f t="shared" si="11"/>
        <v>871.29370335538613</v>
      </c>
      <c r="F75">
        <f t="shared" si="15"/>
        <v>707.06478337350734</v>
      </c>
      <c r="G75">
        <f t="shared" si="16"/>
        <v>239187.22470422974</v>
      </c>
      <c r="L75">
        <f>Input!J76</f>
        <v>9.5113291428571074</v>
      </c>
      <c r="M75">
        <f t="shared" si="17"/>
        <v>9.2054745714285353</v>
      </c>
      <c r="N75">
        <f t="shared" si="12"/>
        <v>5.6553211377278165</v>
      </c>
      <c r="O75">
        <f t="shared" si="18"/>
        <v>14.868797735621174</v>
      </c>
      <c r="P75">
        <f t="shared" si="19"/>
        <v>39.598867672210915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907.41064228571429</v>
      </c>
      <c r="D76">
        <f t="shared" si="14"/>
        <v>906.48561871428569</v>
      </c>
      <c r="E76">
        <f t="shared" si="11"/>
        <v>876.43535892437046</v>
      </c>
      <c r="F76">
        <f t="shared" si="15"/>
        <v>903.01811344139617</v>
      </c>
      <c r="G76">
        <f t="shared" si="16"/>
        <v>244242.89675294585</v>
      </c>
      <c r="L76">
        <f>Input!J77</f>
        <v>8.6012255714286994</v>
      </c>
      <c r="M76">
        <f t="shared" si="17"/>
        <v>8.2953710000001273</v>
      </c>
      <c r="N76">
        <f t="shared" si="12"/>
        <v>5.2443095349086715</v>
      </c>
      <c r="O76">
        <f t="shared" si="18"/>
        <v>11.268885276245333</v>
      </c>
      <c r="P76">
        <f t="shared" si="19"/>
        <v>44.94059552128946</v>
      </c>
    </row>
    <row r="77" spans="1:16" x14ac:dyDescent="0.25">
      <c r="C77" s="4"/>
    </row>
    <row r="78" spans="1:16" x14ac:dyDescent="0.25">
      <c r="C78" s="4"/>
    </row>
    <row r="79" spans="1:16" x14ac:dyDescent="0.25">
      <c r="C79" s="4"/>
    </row>
    <row r="80" spans="1:16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8"/>
  <sheetViews>
    <sheetView topLeftCell="A31" zoomScale="80" zoomScaleNormal="80" workbookViewId="0">
      <selection activeCell="O41" sqref="O4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0.9250235714285715</v>
      </c>
      <c r="F3" s="3"/>
      <c r="G3" s="3"/>
      <c r="H3" s="3"/>
      <c r="I3" s="3"/>
      <c r="J3" s="2" t="s">
        <v>11</v>
      </c>
      <c r="K3" s="23">
        <f>SUM(H4:H161)</f>
        <v>12907.148711833757</v>
      </c>
      <c r="L3">
        <f>1-(K3/K5)</f>
        <v>0.99804348661833087</v>
      </c>
      <c r="N3" s="15">
        <f>Input!J4</f>
        <v>0.30585457142857142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134.5351781854545</v>
      </c>
      <c r="U3">
        <f>1-(T3/T5)</f>
        <v>0.99000241767030317</v>
      </c>
      <c r="W3">
        <f>COUNT(B4:B500)</f>
        <v>73</v>
      </c>
      <c r="Y3">
        <v>2935.847032746954</v>
      </c>
      <c r="Z3">
        <v>4.1783238875967781</v>
      </c>
      <c r="AA3">
        <v>0.73528784545279591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-5.6825689604915661</v>
      </c>
      <c r="E4" s="4">
        <f>Input!I5</f>
        <v>1.2457978571428572</v>
      </c>
      <c r="F4">
        <f>E4-$E$4</f>
        <v>0</v>
      </c>
      <c r="G4">
        <f>P4</f>
        <v>8.3766660916305026E-5</v>
      </c>
      <c r="H4">
        <f>(F4-G4)^2</f>
        <v>7.0168534810672243E-9</v>
      </c>
      <c r="I4">
        <f>(G4-$J$4)^2</f>
        <v>149878.23756898061</v>
      </c>
      <c r="J4">
        <f>AVERAGE(F3:F161)</f>
        <v>387.14119185127208</v>
      </c>
      <c r="K4" t="s">
        <v>5</v>
      </c>
      <c r="L4" t="s">
        <v>6</v>
      </c>
      <c r="N4" s="4">
        <f>Input!J5</f>
        <v>0.32077428571428568</v>
      </c>
      <c r="O4">
        <f>N4-$N$4</f>
        <v>0</v>
      </c>
      <c r="P4">
        <f>$Y$3*((1/B4*$AA$3)*(1/SQRT(2*PI()))*EXP(-1*D4*D4/2))</f>
        <v>8.3766660916305026E-5</v>
      </c>
      <c r="Q4">
        <f>(O4-P4)^2</f>
        <v>7.0168534810672243E-9</v>
      </c>
      <c r="R4">
        <f>(O4-S4)^2</f>
        <v>146.33346370012259</v>
      </c>
      <c r="S4">
        <f>AVERAGE(O3:O167)</f>
        <v>12.096836929549914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-4.7398807536259957</v>
      </c>
      <c r="E5" s="4">
        <f>Input!I6</f>
        <v>1.8425871428571428</v>
      </c>
      <c r="F5">
        <f t="shared" ref="F5:F68" si="3">E5-$E$4</f>
        <v>0.59678928571428558</v>
      </c>
      <c r="G5">
        <f>G4+P5</f>
        <v>5.7793603777691084E-3</v>
      </c>
      <c r="H5">
        <f t="shared" ref="H5:H68" si="4">(F5-G5)^2</f>
        <v>0.34929273184627468</v>
      </c>
      <c r="I5">
        <f t="shared" ref="I5:I68" si="5">(G5-$J$4)^2</f>
        <v>149873.8276044949</v>
      </c>
      <c r="K5">
        <f>SUM(I4:I161)</f>
        <v>6597015.2991351523</v>
      </c>
      <c r="L5">
        <f>1-((1-L3)*(W3-1)/(W3-1-1))</f>
        <v>0.99801593009182843</v>
      </c>
      <c r="N5" s="4">
        <f>Input!J6</f>
        <v>0.59678928571428558</v>
      </c>
      <c r="O5">
        <f t="shared" ref="O5:O68" si="6">N5-$N$4</f>
        <v>0.2760149999999999</v>
      </c>
      <c r="P5">
        <f t="shared" ref="P5:P68" si="7">$Y$3*((1/B5*$AA$3)*(1/SQRT(2*PI()))*EXP(-1*D5*D5/2))</f>
        <v>5.6955937168528033E-3</v>
      </c>
      <c r="Q5">
        <f t="shared" ref="Q5:Q68" si="8">(O5-P5)^2</f>
        <v>7.3072581413273149E-2</v>
      </c>
      <c r="R5">
        <f t="shared" ref="R5:R68" si="9">(O5-S5)^2</f>
        <v>7.6184280224999942E-2</v>
      </c>
      <c r="T5">
        <f>SUM(R4:R167)</f>
        <v>13456.771222161427</v>
      </c>
      <c r="U5">
        <f>1-((1-U3)*(Y3-1)/(Y3-1-1))</f>
        <v>0.98999901000036739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-4.1884435027375684</v>
      </c>
      <c r="E6" s="4">
        <f>Input!I7</f>
        <v>2.6930118571428574</v>
      </c>
      <c r="F6">
        <f t="shared" si="3"/>
        <v>1.4472140000000002</v>
      </c>
      <c r="G6">
        <f t="shared" ref="G6:G69" si="10">G5+P6</f>
        <v>5.0299115551177553E-2</v>
      </c>
      <c r="H6">
        <f t="shared" si="4"/>
        <v>1.9513711943946674</v>
      </c>
      <c r="I6">
        <f t="shared" si="5"/>
        <v>149839.35923893738</v>
      </c>
      <c r="N6" s="4">
        <f>Input!J7</f>
        <v>0.85042471428571464</v>
      </c>
      <c r="O6">
        <f t="shared" si="6"/>
        <v>0.52965042857142897</v>
      </c>
      <c r="P6">
        <f t="shared" si="7"/>
        <v>4.4519755173408442E-2</v>
      </c>
      <c r="Q6">
        <f t="shared" si="8"/>
        <v>0.23535177027161686</v>
      </c>
      <c r="R6">
        <f t="shared" si="9"/>
        <v>0.28052957648589838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-3.7971925467604244</v>
      </c>
      <c r="E7" s="4">
        <f>Input!I8</f>
        <v>3.5583562857142854</v>
      </c>
      <c r="F7">
        <f t="shared" si="3"/>
        <v>2.3125584285714282</v>
      </c>
      <c r="G7">
        <f t="shared" si="10"/>
        <v>0.20954426319231059</v>
      </c>
      <c r="H7">
        <f t="shared" si="4"/>
        <v>4.4226685797852259</v>
      </c>
      <c r="I7">
        <f t="shared" si="5"/>
        <v>149716.09990522597</v>
      </c>
      <c r="N7" s="4">
        <f>Input!J8</f>
        <v>0.86534442857142801</v>
      </c>
      <c r="O7">
        <f t="shared" si="6"/>
        <v>0.54457014285714234</v>
      </c>
      <c r="P7">
        <f t="shared" si="7"/>
        <v>0.15924514764113304</v>
      </c>
      <c r="Q7">
        <f t="shared" si="8"/>
        <v>0.14847535193821756</v>
      </c>
      <c r="R7">
        <f t="shared" si="9"/>
        <v>0.29655664049144842</v>
      </c>
      <c r="T7" s="17"/>
      <c r="U7" s="18"/>
    </row>
    <row r="8" spans="1:27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-3.4937147282514074</v>
      </c>
      <c r="E8" s="4">
        <f>Input!I9</f>
        <v>4.6251171428571434</v>
      </c>
      <c r="F8">
        <f t="shared" si="3"/>
        <v>3.3793192857142862</v>
      </c>
      <c r="G8">
        <f t="shared" si="10"/>
        <v>0.59468760831595802</v>
      </c>
      <c r="H8">
        <f t="shared" si="4"/>
        <v>7.7541735787702271</v>
      </c>
      <c r="I8">
        <f t="shared" si="5"/>
        <v>149418.19994244969</v>
      </c>
      <c r="N8" s="4">
        <f>Input!J9</f>
        <v>1.066760857142858</v>
      </c>
      <c r="O8">
        <f t="shared" si="6"/>
        <v>0.74598657142857228</v>
      </c>
      <c r="P8">
        <f t="shared" si="7"/>
        <v>0.38514334512364745</v>
      </c>
      <c r="Q8">
        <f t="shared" si="8"/>
        <v>0.13020783397014718</v>
      </c>
      <c r="R8">
        <f t="shared" si="9"/>
        <v>0.55649596475175633</v>
      </c>
      <c r="T8" s="19" t="s">
        <v>28</v>
      </c>
      <c r="U8" s="24">
        <f>SQRT((U5-L5)^2)</f>
        <v>8.0169200914610439E-3</v>
      </c>
    </row>
    <row r="9" spans="1:27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-3.2457552958719975</v>
      </c>
      <c r="E9" s="4">
        <f>Input!I10</f>
        <v>5.8112357142857149</v>
      </c>
      <c r="F9">
        <f t="shared" si="3"/>
        <v>4.5654378571428573</v>
      </c>
      <c r="G9">
        <f t="shared" si="10"/>
        <v>1.3348366799426257</v>
      </c>
      <c r="H9">
        <f t="shared" si="4"/>
        <v>10.436783966127521</v>
      </c>
      <c r="I9">
        <f t="shared" si="5"/>
        <v>148846.54369058603</v>
      </c>
      <c r="N9" s="4">
        <f>Input!J10</f>
        <v>1.1861185714285716</v>
      </c>
      <c r="O9">
        <f t="shared" si="6"/>
        <v>0.8653442857142859</v>
      </c>
      <c r="P9">
        <f t="shared" si="7"/>
        <v>0.74014907162666765</v>
      </c>
      <c r="Q9">
        <f t="shared" si="8"/>
        <v>1.5673841630444565E-2</v>
      </c>
      <c r="R9">
        <f t="shared" si="9"/>
        <v>0.7488207328183677</v>
      </c>
      <c r="T9" s="21"/>
      <c r="U9" s="22"/>
    </row>
    <row r="10" spans="1:27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-3.0361085829818486</v>
      </c>
      <c r="E10" s="4">
        <f>Input!I11</f>
        <v>7.4151068571428578</v>
      </c>
      <c r="F10">
        <f t="shared" si="3"/>
        <v>6.1693090000000002</v>
      </c>
      <c r="G10">
        <f t="shared" si="10"/>
        <v>2.5604381405564114</v>
      </c>
      <c r="H10">
        <f t="shared" si="4"/>
        <v>13.023948880141107</v>
      </c>
      <c r="I10">
        <f t="shared" si="5"/>
        <v>147902.35612470214</v>
      </c>
      <c r="N10" s="4">
        <f>Input!J11</f>
        <v>1.6038711428571428</v>
      </c>
      <c r="O10">
        <f t="shared" si="6"/>
        <v>1.2830968571428572</v>
      </c>
      <c r="P10">
        <f t="shared" si="7"/>
        <v>1.2256014606137857</v>
      </c>
      <c r="Q10">
        <f t="shared" si="8"/>
        <v>3.3057206220351589E-3</v>
      </c>
      <c r="R10">
        <f t="shared" si="9"/>
        <v>1.6463375448098776</v>
      </c>
    </row>
    <row r="11" spans="1:27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-2.8545043398948535</v>
      </c>
      <c r="E11" s="4">
        <f>Input!I12</f>
        <v>9.1159562857142866</v>
      </c>
      <c r="F11">
        <f t="shared" si="3"/>
        <v>7.870158428571429</v>
      </c>
      <c r="G11">
        <f t="shared" si="10"/>
        <v>4.3912883782592997</v>
      </c>
      <c r="H11">
        <f t="shared" si="4"/>
        <v>12.102536826958717</v>
      </c>
      <c r="I11">
        <f t="shared" si="5"/>
        <v>146497.48860860063</v>
      </c>
      <c r="N11" s="4">
        <f>Input!J12</f>
        <v>1.7008494285714288</v>
      </c>
      <c r="O11">
        <f t="shared" si="6"/>
        <v>1.3800751428571432</v>
      </c>
      <c r="P11">
        <f t="shared" si="7"/>
        <v>1.8308502377028881</v>
      </c>
      <c r="Q11">
        <f t="shared" si="8"/>
        <v>0.20319818613319038</v>
      </c>
      <c r="R11">
        <f t="shared" si="9"/>
        <v>1.9046073999321642</v>
      </c>
      <c r="Z11">
        <f>Z3+AA3</f>
        <v>4.9136117330495743</v>
      </c>
      <c r="AA11">
        <f>EXP(Z11)</f>
        <v>136.13019351236201</v>
      </c>
    </row>
    <row r="12" spans="1:27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-2.6943180449835702</v>
      </c>
      <c r="E12" s="4">
        <f>Input!I13</f>
        <v>10.749666857142858</v>
      </c>
      <c r="F12">
        <f t="shared" si="3"/>
        <v>9.5038689999999999</v>
      </c>
      <c r="G12">
        <f t="shared" si="10"/>
        <v>6.9293993274518932</v>
      </c>
      <c r="H12">
        <f t="shared" si="4"/>
        <v>6.6278940948699558</v>
      </c>
      <c r="I12">
        <f t="shared" si="5"/>
        <v>144561.00717417648</v>
      </c>
      <c r="N12" s="4">
        <f>Input!J13</f>
        <v>1.6337105714285709</v>
      </c>
      <c r="O12">
        <f t="shared" si="6"/>
        <v>1.3129362857142852</v>
      </c>
      <c r="P12">
        <f t="shared" si="7"/>
        <v>2.5381109491925939</v>
      </c>
      <c r="Q12">
        <f t="shared" si="8"/>
        <v>1.501052956029187</v>
      </c>
      <c r="R12">
        <f t="shared" si="9"/>
        <v>1.7238016903452231</v>
      </c>
      <c r="Z12">
        <f>Z3+AA3*2</f>
        <v>5.6488995785023697</v>
      </c>
      <c r="AA12">
        <f>EXP(Z12)</f>
        <v>283.97879744838798</v>
      </c>
    </row>
    <row r="13" spans="1:27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-2.5510265213858361</v>
      </c>
      <c r="E13" s="4">
        <f>Input!I14</f>
        <v>12.569874142857143</v>
      </c>
      <c r="F13">
        <f t="shared" si="3"/>
        <v>11.324076285714286</v>
      </c>
      <c r="G13">
        <f t="shared" si="10"/>
        <v>10.255718287749286</v>
      </c>
      <c r="H13">
        <f t="shared" si="4"/>
        <v>1.1413888118157833</v>
      </c>
      <c r="I13">
        <f t="shared" si="5"/>
        <v>142042.66018320085</v>
      </c>
      <c r="N13" s="4">
        <f>Input!J14</f>
        <v>1.8202072857142859</v>
      </c>
      <c r="O13">
        <f t="shared" si="6"/>
        <v>1.4994330000000002</v>
      </c>
      <c r="P13">
        <f t="shared" si="7"/>
        <v>3.3263189602973919</v>
      </c>
      <c r="Q13">
        <f t="shared" si="8"/>
        <v>3.3375123119317229</v>
      </c>
      <c r="R13">
        <f t="shared" si="9"/>
        <v>2.2482993214890006</v>
      </c>
    </row>
    <row r="14" spans="1:27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-2.4214035711443125</v>
      </c>
      <c r="E14" s="4">
        <f>Input!I15</f>
        <v>14.822753714285714</v>
      </c>
      <c r="F14">
        <f t="shared" si="3"/>
        <v>13.576955857142856</v>
      </c>
      <c r="G14">
        <f t="shared" si="10"/>
        <v>14.42951717262989</v>
      </c>
      <c r="H14">
        <f t="shared" si="4"/>
        <v>0.72686079666498105</v>
      </c>
      <c r="I14">
        <f t="shared" si="5"/>
        <v>138913.99244175799</v>
      </c>
      <c r="N14" s="4">
        <f>Input!J15</f>
        <v>2.2528795714285703</v>
      </c>
      <c r="O14">
        <f t="shared" si="6"/>
        <v>1.9321052857142846</v>
      </c>
      <c r="P14">
        <f t="shared" si="7"/>
        <v>4.173798884880604</v>
      </c>
      <c r="Q14">
        <f t="shared" si="8"/>
        <v>5.0251901925432474</v>
      </c>
      <c r="R14">
        <f t="shared" si="9"/>
        <v>3.7330308350850774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-2.3030670890064262</v>
      </c>
      <c r="E15" s="4">
        <f>Input!I16</f>
        <v>17.940977714285715</v>
      </c>
      <c r="F15">
        <f t="shared" si="3"/>
        <v>16.695179857142858</v>
      </c>
      <c r="G15">
        <f t="shared" si="10"/>
        <v>19.48945333263811</v>
      </c>
      <c r="H15">
        <f t="shared" si="4"/>
        <v>7.8079642558563176</v>
      </c>
      <c r="I15">
        <f t="shared" si="5"/>
        <v>135167.80083577402</v>
      </c>
      <c r="N15" s="4">
        <f>Input!J16</f>
        <v>3.1182240000000014</v>
      </c>
      <c r="O15">
        <f t="shared" si="6"/>
        <v>2.7974497142857158</v>
      </c>
      <c r="P15">
        <f t="shared" si="7"/>
        <v>5.0599361600082196</v>
      </c>
      <c r="Q15">
        <f t="shared" si="8"/>
        <v>5.1188449170780483</v>
      </c>
      <c r="R15">
        <f t="shared" si="9"/>
        <v>7.8257249039572327</v>
      </c>
      <c r="X15" t="s">
        <v>466</v>
      </c>
      <c r="Y15">
        <f>EXP($Z$3-$AA$3*$AA$3)</f>
        <v>38.003401615832338</v>
      </c>
    </row>
    <row r="16" spans="1:27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-2.1942080779830011</v>
      </c>
      <c r="E16" s="4">
        <f>Input!I17</f>
        <v>22.491496000000001</v>
      </c>
      <c r="F16">
        <f t="shared" si="3"/>
        <v>21.245698142857144</v>
      </c>
      <c r="G16">
        <f t="shared" si="10"/>
        <v>25.455566307935268</v>
      </c>
      <c r="H16">
        <f t="shared" si="4"/>
        <v>17.72298996733825</v>
      </c>
      <c r="I16">
        <f t="shared" si="5"/>
        <v>130816.49172467485</v>
      </c>
      <c r="N16" s="4">
        <f>Input!J17</f>
        <v>4.5505182857142863</v>
      </c>
      <c r="O16">
        <f t="shared" si="6"/>
        <v>4.2297440000000002</v>
      </c>
      <c r="P16">
        <f t="shared" si="7"/>
        <v>5.9661129752971576</v>
      </c>
      <c r="Q16">
        <f t="shared" si="8"/>
        <v>3.0149772183745003</v>
      </c>
      <c r="R16">
        <f t="shared" si="9"/>
        <v>17.890734305536</v>
      </c>
    </row>
    <row r="17" spans="1:18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-2.0934203761162782</v>
      </c>
      <c r="E17" s="4">
        <f>Input!I18</f>
        <v>27.31056942857143</v>
      </c>
      <c r="F17">
        <f t="shared" si="3"/>
        <v>26.064771571428572</v>
      </c>
      <c r="G17">
        <f t="shared" si="10"/>
        <v>32.331708449633716</v>
      </c>
      <c r="H17">
        <f t="shared" si="4"/>
        <v>39.27449783540763</v>
      </c>
      <c r="I17">
        <f t="shared" si="5"/>
        <v>125889.7695117375</v>
      </c>
      <c r="N17" s="4">
        <f>Input!J18</f>
        <v>4.8190734285714285</v>
      </c>
      <c r="O17">
        <f t="shared" si="6"/>
        <v>4.4982991428571424</v>
      </c>
      <c r="P17">
        <f t="shared" si="7"/>
        <v>6.8761421416984474</v>
      </c>
      <c r="Q17">
        <f t="shared" si="8"/>
        <v>5.6541373271386108</v>
      </c>
      <c r="R17">
        <f t="shared" si="9"/>
        <v>20.234695178629302</v>
      </c>
    </row>
    <row r="18" spans="1:18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-1.9995892704974094</v>
      </c>
      <c r="E18" s="4">
        <f>Input!I19</f>
        <v>32.920388714285721</v>
      </c>
      <c r="F18">
        <f t="shared" si="3"/>
        <v>31.674590857142864</v>
      </c>
      <c r="G18">
        <f t="shared" si="10"/>
        <v>40.108086613767604</v>
      </c>
      <c r="H18">
        <f t="shared" si="4"/>
        <v>71.123850677007496</v>
      </c>
      <c r="I18">
        <f t="shared" si="5"/>
        <v>120431.97613078484</v>
      </c>
      <c r="N18" s="4">
        <f>Input!J19</f>
        <v>5.6098192857142912</v>
      </c>
      <c r="O18">
        <f t="shared" si="6"/>
        <v>5.2890450000000051</v>
      </c>
      <c r="P18">
        <f t="shared" si="7"/>
        <v>7.7763781641338863</v>
      </c>
      <c r="Q18">
        <f t="shared" si="8"/>
        <v>6.1868262694002647</v>
      </c>
      <c r="R18">
        <f t="shared" si="9"/>
        <v>27.973997012025055</v>
      </c>
    </row>
    <row r="19" spans="1:18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-1.9118161330292824</v>
      </c>
      <c r="E19" s="4">
        <f>Input!I20</f>
        <v>40.26089685714286</v>
      </c>
      <c r="F19">
        <f t="shared" si="3"/>
        <v>39.015099000000006</v>
      </c>
      <c r="G19">
        <f t="shared" si="10"/>
        <v>48.763719754652811</v>
      </c>
      <c r="H19">
        <f t="shared" si="4"/>
        <v>95.035606618047424</v>
      </c>
      <c r="I19">
        <f t="shared" si="5"/>
        <v>114499.31362249836</v>
      </c>
      <c r="N19" s="4">
        <f>Input!J20</f>
        <v>7.3405081428571393</v>
      </c>
      <c r="O19">
        <f t="shared" si="6"/>
        <v>7.0197338571428531</v>
      </c>
      <c r="P19">
        <f t="shared" si="7"/>
        <v>8.6556331408852074</v>
      </c>
      <c r="Q19">
        <f t="shared" si="8"/>
        <v>2.6761664665487479</v>
      </c>
      <c r="R19">
        <f t="shared" si="9"/>
        <v>49.276663425117675</v>
      </c>
    </row>
    <row r="20" spans="1:18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-1.8293659440436316</v>
      </c>
      <c r="E20" s="4">
        <f>Input!I21</f>
        <v>48.354851428571429</v>
      </c>
      <c r="F20">
        <f t="shared" si="3"/>
        <v>47.109053571428575</v>
      </c>
      <c r="G20">
        <f t="shared" si="10"/>
        <v>58.26870384359033</v>
      </c>
      <c r="H20">
        <f t="shared" si="4"/>
        <v>124.53779419695994</v>
      </c>
      <c r="I20">
        <f t="shared" si="5"/>
        <v>108157.11336836277</v>
      </c>
      <c r="N20" s="4">
        <f>Input!J21</f>
        <v>8.0939545714285686</v>
      </c>
      <c r="O20">
        <f t="shared" si="6"/>
        <v>7.7731802857142824</v>
      </c>
      <c r="P20">
        <f t="shared" si="7"/>
        <v>9.5049840889375226</v>
      </c>
      <c r="Q20">
        <f t="shared" si="8"/>
        <v>2.9991444128584792</v>
      </c>
      <c r="R20">
        <f t="shared" si="9"/>
        <v>60.422331754217176</v>
      </c>
    </row>
    <row r="21" spans="1:18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-1.7516298381179995</v>
      </c>
      <c r="E21" s="4">
        <f>Input!I22</f>
        <v>58.664386285714286</v>
      </c>
      <c r="F21">
        <f t="shared" si="3"/>
        <v>57.418588428571432</v>
      </c>
      <c r="G21">
        <f t="shared" si="10"/>
        <v>68.586232105402175</v>
      </c>
      <c r="H21">
        <f t="shared" si="4"/>
        <v>124.71626529265767</v>
      </c>
      <c r="I21">
        <f t="shared" si="5"/>
        <v>101477.26237869279</v>
      </c>
      <c r="N21" s="4">
        <f>Input!J22</f>
        <v>10.309534857142857</v>
      </c>
      <c r="O21">
        <f t="shared" si="6"/>
        <v>9.9887605714285712</v>
      </c>
      <c r="P21">
        <f t="shared" si="7"/>
        <v>10.317528261811839</v>
      </c>
      <c r="Q21">
        <f t="shared" si="8"/>
        <v>0.10808819423994832</v>
      </c>
      <c r="R21">
        <f t="shared" si="9"/>
        <v>99.775337753326042</v>
      </c>
    </row>
    <row r="22" spans="1:18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-1.6780977899485092</v>
      </c>
      <c r="E22" s="4">
        <f>Input!I23</f>
        <v>70.10036085714286</v>
      </c>
      <c r="F22">
        <f t="shared" si="3"/>
        <v>68.854562999999999</v>
      </c>
      <c r="G22">
        <f t="shared" si="10"/>
        <v>79.674354148494942</v>
      </c>
      <c r="H22">
        <f t="shared" si="4"/>
        <v>117.06788049704952</v>
      </c>
      <c r="I22">
        <f t="shared" si="5"/>
        <v>94535.856286945884</v>
      </c>
      <c r="N22" s="4">
        <f>Input!J23</f>
        <v>11.435974571428574</v>
      </c>
      <c r="O22">
        <f t="shared" si="6"/>
        <v>11.115200285714288</v>
      </c>
      <c r="P22">
        <f t="shared" si="7"/>
        <v>11.088122043092767</v>
      </c>
      <c r="Q22">
        <f t="shared" si="8"/>
        <v>7.3323122346993417E-4</v>
      </c>
      <c r="R22">
        <f t="shared" si="9"/>
        <v>123.54767739154298</v>
      </c>
    </row>
    <row r="23" spans="1:18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-1.6083383145202654</v>
      </c>
      <c r="E23" s="4">
        <f>Input!I24</f>
        <v>80.924626428571429</v>
      </c>
      <c r="F23">
        <f t="shared" si="3"/>
        <v>79.678828571428568</v>
      </c>
      <c r="G23">
        <f t="shared" si="10"/>
        <v>91.487478943382072</v>
      </c>
      <c r="H23">
        <f t="shared" si="4"/>
        <v>139.44422360703763</v>
      </c>
      <c r="I23">
        <f t="shared" si="5"/>
        <v>87411.117956221045</v>
      </c>
      <c r="N23" s="4">
        <f>Input!J24</f>
        <v>10.824265571428569</v>
      </c>
      <c r="O23">
        <f t="shared" si="6"/>
        <v>10.503491285714283</v>
      </c>
      <c r="P23">
        <f t="shared" si="7"/>
        <v>11.813124794887134</v>
      </c>
      <c r="Q23">
        <f t="shared" si="8"/>
        <v>1.7151399283483968</v>
      </c>
      <c r="R23">
        <f t="shared" si="9"/>
        <v>110.32332918907588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-1.5419831252278506</v>
      </c>
      <c r="E24" s="4">
        <f>Input!I25</f>
        <v>92.517258285714291</v>
      </c>
      <c r="F24">
        <f t="shared" si="3"/>
        <v>91.27146042857143</v>
      </c>
      <c r="G24">
        <f t="shared" si="10"/>
        <v>103.97763861077041</v>
      </c>
      <c r="H24">
        <f t="shared" si="4"/>
        <v>161.44696399778945</v>
      </c>
      <c r="I24">
        <f t="shared" si="5"/>
        <v>80181.59788378641</v>
      </c>
      <c r="N24" s="4">
        <f>Input!J25</f>
        <v>11.592631857142862</v>
      </c>
      <c r="O24">
        <f t="shared" si="6"/>
        <v>11.271857571428576</v>
      </c>
      <c r="P24">
        <f t="shared" si="7"/>
        <v>12.490159667388333</v>
      </c>
      <c r="Q24">
        <f t="shared" si="8"/>
        <v>1.484259997019937</v>
      </c>
      <c r="R24">
        <f t="shared" si="9"/>
        <v>127.05477311057172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-1.4787153642787414</v>
      </c>
      <c r="E25" s="4">
        <f>Input!I26</f>
        <v>105.26616928571427</v>
      </c>
      <c r="F25">
        <f t="shared" si="3"/>
        <v>104.02037142857141</v>
      </c>
      <c r="G25">
        <f t="shared" si="10"/>
        <v>117.09553595146218</v>
      </c>
      <c r="H25">
        <f t="shared" si="4"/>
        <v>170.95992730066149</v>
      </c>
      <c r="I25">
        <f t="shared" si="5"/>
        <v>72924.656270358537</v>
      </c>
      <c r="N25" s="4">
        <f>Input!J26</f>
        <v>12.748910999999978</v>
      </c>
      <c r="O25">
        <f t="shared" si="6"/>
        <v>12.428136714285692</v>
      </c>
      <c r="P25">
        <f t="shared" si="7"/>
        <v>13.117897340691776</v>
      </c>
      <c r="Q25">
        <f t="shared" si="8"/>
        <v>0.47576972174011345</v>
      </c>
      <c r="R25">
        <f t="shared" si="9"/>
        <v>154.45858218897595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-1.4182604514908659</v>
      </c>
      <c r="E26" s="4">
        <f>Input!I27</f>
        <v>119.372776</v>
      </c>
      <c r="F26">
        <f t="shared" si="3"/>
        <v>118.12697814285714</v>
      </c>
      <c r="G26">
        <f t="shared" si="10"/>
        <v>130.79140084356499</v>
      </c>
      <c r="H26">
        <f t="shared" si="4"/>
        <v>160.38760234220419</v>
      </c>
      <c r="I26">
        <f t="shared" si="5"/>
        <v>65715.215349695107</v>
      </c>
      <c r="N26" s="4">
        <f>Input!J27</f>
        <v>14.106606714285732</v>
      </c>
      <c r="O26">
        <f t="shared" si="6"/>
        <v>13.785832428571446</v>
      </c>
      <c r="P26">
        <f t="shared" si="7"/>
        <v>13.695864892102804</v>
      </c>
      <c r="Q26">
        <f t="shared" si="8"/>
        <v>8.0941576182363643E-3</v>
      </c>
      <c r="R26">
        <f t="shared" si="9"/>
        <v>190.04917574865209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-1.3603788821408551</v>
      </c>
      <c r="E27" s="4">
        <f>Input!I28</f>
        <v>135.49354642857142</v>
      </c>
      <c r="F27">
        <f t="shared" si="3"/>
        <v>134.24774857142856</v>
      </c>
      <c r="G27">
        <f t="shared" si="10"/>
        <v>145.01568054753449</v>
      </c>
      <c r="H27">
        <f t="shared" si="4"/>
        <v>115.9483590420445</v>
      </c>
      <c r="I27">
        <f t="shared" si="5"/>
        <v>58624.763224096365</v>
      </c>
      <c r="N27" s="4">
        <f>Input!J28</f>
        <v>16.120770428571419</v>
      </c>
      <c r="O27">
        <f t="shared" si="6"/>
        <v>15.799996142857132</v>
      </c>
      <c r="P27">
        <f t="shared" si="7"/>
        <v>14.224279703969511</v>
      </c>
      <c r="Q27">
        <f t="shared" si="8"/>
        <v>2.4828822957806866</v>
      </c>
      <c r="R27">
        <f t="shared" si="9"/>
        <v>249.63987811430027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-1.3048604960112484</v>
      </c>
      <c r="E28" s="4">
        <f>Input!I29</f>
        <v>150.77881185714287</v>
      </c>
      <c r="F28">
        <f t="shared" si="3"/>
        <v>149.53301400000001</v>
      </c>
      <c r="G28">
        <f t="shared" si="10"/>
        <v>159.71958757640664</v>
      </c>
      <c r="H28">
        <f t="shared" si="4"/>
        <v>103.76628122754576</v>
      </c>
      <c r="I28">
        <f t="shared" si="5"/>
        <v>51720.586090953497</v>
      </c>
      <c r="N28" s="4">
        <f>Input!J29</f>
        <v>15.285265428571449</v>
      </c>
      <c r="O28">
        <f t="shared" si="6"/>
        <v>14.964491142857163</v>
      </c>
      <c r="P28">
        <f t="shared" si="7"/>
        <v>14.703907028872148</v>
      </c>
      <c r="Q28">
        <f t="shared" si="8"/>
        <v>6.7904080461355237E-2</v>
      </c>
      <c r="R28">
        <f t="shared" si="9"/>
        <v>223.93599516465048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-1.25151987111743</v>
      </c>
      <c r="E29" s="4">
        <f>Input!I30</f>
        <v>165.31063085714285</v>
      </c>
      <c r="F29">
        <f t="shared" si="3"/>
        <v>164.06483299999999</v>
      </c>
      <c r="G29">
        <f t="shared" si="10"/>
        <v>174.85552673599932</v>
      </c>
      <c r="H29">
        <f t="shared" si="4"/>
        <v>116.4390713041351</v>
      </c>
      <c r="I29">
        <f t="shared" si="5"/>
        <v>45065.203613433732</v>
      </c>
      <c r="N29" s="4">
        <f>Input!J30</f>
        <v>14.531818999999984</v>
      </c>
      <c r="O29">
        <f t="shared" si="6"/>
        <v>14.211044714285698</v>
      </c>
      <c r="P29">
        <f t="shared" si="7"/>
        <v>15.135939159592693</v>
      </c>
      <c r="Q29">
        <f t="shared" si="8"/>
        <v>0.85542973495973385</v>
      </c>
      <c r="R29">
        <f t="shared" si="9"/>
        <v>201.95379187142748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-1.2001925872295722</v>
      </c>
      <c r="E30" s="4">
        <f>Input!I31</f>
        <v>181.51345985714286</v>
      </c>
      <c r="F30">
        <f t="shared" si="3"/>
        <v>180.267662</v>
      </c>
      <c r="G30">
        <f t="shared" si="10"/>
        <v>190.37742061220288</v>
      </c>
      <c r="H30">
        <f t="shared" si="4"/>
        <v>102.20721919701033</v>
      </c>
      <c r="I30">
        <f t="shared" si="5"/>
        <v>38715.981672220754</v>
      </c>
      <c r="N30" s="4">
        <f>Input!J31</f>
        <v>16.202829000000008</v>
      </c>
      <c r="O30">
        <f t="shared" si="6"/>
        <v>15.882054714285722</v>
      </c>
      <c r="P30">
        <f t="shared" si="7"/>
        <v>15.521893876203565</v>
      </c>
      <c r="Q30">
        <f t="shared" si="8"/>
        <v>0.12971582928804173</v>
      </c>
      <c r="R30">
        <f t="shared" si="9"/>
        <v>252.23966194756534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-1.1507321692507069</v>
      </c>
      <c r="E31" s="4">
        <f>Input!I32</f>
        <v>198.67861157142858</v>
      </c>
      <c r="F31">
        <f t="shared" si="3"/>
        <v>197.43281371428571</v>
      </c>
      <c r="G31">
        <f t="shared" si="10"/>
        <v>206.24095041931645</v>
      </c>
      <c r="H31">
        <f t="shared" si="4"/>
        <v>77.583272214509662</v>
      </c>
      <c r="I31">
        <f t="shared" si="5"/>
        <v>32724.89735013984</v>
      </c>
      <c r="N31" s="4">
        <f>Input!J32</f>
        <v>17.165151714285713</v>
      </c>
      <c r="O31">
        <f t="shared" si="6"/>
        <v>16.844377428571427</v>
      </c>
      <c r="P31">
        <f t="shared" si="7"/>
        <v>15.863529807113578</v>
      </c>
      <c r="Q31">
        <f t="shared" si="8"/>
        <v>0.9620620565195207</v>
      </c>
      <c r="R31">
        <f t="shared" si="9"/>
        <v>283.73305095616655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-1.1030075672077329</v>
      </c>
      <c r="E32" s="4">
        <f>Input!I33</f>
        <v>217.05972142857146</v>
      </c>
      <c r="F32">
        <f t="shared" si="3"/>
        <v>215.8139235714286</v>
      </c>
      <c r="G32">
        <f t="shared" si="10"/>
        <v>222.40372686342673</v>
      </c>
      <c r="H32">
        <f t="shared" si="4"/>
        <v>43.425507427229306</v>
      </c>
      <c r="I32">
        <f t="shared" si="5"/>
        <v>27138.432370621576</v>
      </c>
      <c r="N32" s="4">
        <f>Input!J33</f>
        <v>18.381109857142889</v>
      </c>
      <c r="O32">
        <f t="shared" si="6"/>
        <v>18.060335571428602</v>
      </c>
      <c r="P32">
        <f t="shared" si="7"/>
        <v>16.162776444110289</v>
      </c>
      <c r="Q32">
        <f t="shared" si="8"/>
        <v>3.6007306416690392</v>
      </c>
      <c r="R32">
        <f t="shared" si="9"/>
        <v>326.17572095260931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-1.0569010636318381</v>
      </c>
      <c r="E33" s="4">
        <f>Input!I34</f>
        <v>234.09805528571431</v>
      </c>
      <c r="F33">
        <f t="shared" si="3"/>
        <v>232.85225742857145</v>
      </c>
      <c r="G33">
        <f t="shared" si="10"/>
        <v>238.82540359196935</v>
      </c>
      <c r="H33">
        <f t="shared" si="4"/>
        <v>35.678475089315043</v>
      </c>
      <c r="I33">
        <f t="shared" si="5"/>
        <v>21997.573046978323</v>
      </c>
      <c r="N33" s="4">
        <f>Input!J34</f>
        <v>17.038333857142845</v>
      </c>
      <c r="O33">
        <f t="shared" si="6"/>
        <v>16.717559571428559</v>
      </c>
      <c r="P33">
        <f t="shared" si="7"/>
        <v>16.421676728542611</v>
      </c>
      <c r="Q33">
        <f t="shared" si="8"/>
        <v>8.7546656714270796E-2</v>
      </c>
      <c r="R33">
        <f t="shared" si="9"/>
        <v>279.47679802426262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-1.012306524192935</v>
      </c>
      <c r="E34" s="4">
        <f>Input!I35</f>
        <v>251.83015685714287</v>
      </c>
      <c r="F34">
        <f t="shared" si="3"/>
        <v>250.58435900000001</v>
      </c>
      <c r="G34">
        <f t="shared" si="10"/>
        <v>255.46774392793915</v>
      </c>
      <c r="H34">
        <f t="shared" si="4"/>
        <v>23.847448354423232</v>
      </c>
      <c r="I34">
        <f t="shared" si="5"/>
        <v>17337.896888018669</v>
      </c>
      <c r="N34" s="4">
        <f>Input!J35</f>
        <v>17.732101571428558</v>
      </c>
      <c r="O34">
        <f t="shared" si="6"/>
        <v>17.411327285714272</v>
      </c>
      <c r="P34">
        <f t="shared" si="7"/>
        <v>16.642340335969806</v>
      </c>
      <c r="Q34">
        <f t="shared" si="8"/>
        <v>0.59134092887729806</v>
      </c>
      <c r="R34">
        <f t="shared" si="9"/>
        <v>303.15431785025834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-0.96912792616371124</v>
      </c>
      <c r="E35" s="4">
        <f>Input!I36</f>
        <v>270.0023904285714</v>
      </c>
      <c r="F35">
        <f t="shared" si="3"/>
        <v>268.75659257142854</v>
      </c>
      <c r="G35">
        <f t="shared" si="10"/>
        <v>272.29464993277588</v>
      </c>
      <c r="H35">
        <f t="shared" si="4"/>
        <v>12.517849892184113</v>
      </c>
      <c r="I35">
        <f t="shared" si="5"/>
        <v>13189.728190636904</v>
      </c>
      <c r="N35" s="4">
        <f>Input!J36</f>
        <v>18.172233571428535</v>
      </c>
      <c r="O35">
        <f t="shared" si="6"/>
        <v>17.851459285714249</v>
      </c>
      <c r="P35">
        <f t="shared" si="7"/>
        <v>16.826906004836747</v>
      </c>
      <c r="Q35">
        <f t="shared" si="8"/>
        <v>1.0497094253568531</v>
      </c>
      <c r="R35">
        <f t="shared" si="9"/>
        <v>318.67459862951347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-0.92727811339031463</v>
      </c>
      <c r="E36" s="4">
        <f>Input!I37</f>
        <v>289.21900528571427</v>
      </c>
      <c r="F36">
        <f t="shared" si="3"/>
        <v>287.97320742857141</v>
      </c>
      <c r="G36">
        <f t="shared" si="10"/>
        <v>289.27216139908182</v>
      </c>
      <c r="H36">
        <f t="shared" si="4"/>
        <v>1.687281417504761</v>
      </c>
      <c r="I36">
        <f t="shared" si="5"/>
        <v>9578.3471216517446</v>
      </c>
      <c r="N36" s="4">
        <f>Input!J37</f>
        <v>19.216614857142872</v>
      </c>
      <c r="O36">
        <f t="shared" si="6"/>
        <v>18.895840571428586</v>
      </c>
      <c r="P36">
        <f t="shared" si="7"/>
        <v>16.977511466305934</v>
      </c>
      <c r="Q36">
        <f t="shared" si="8"/>
        <v>3.6799865555606743</v>
      </c>
      <c r="R36">
        <f t="shared" si="9"/>
        <v>357.05279090084662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-0.88667773717806053</v>
      </c>
      <c r="E37" s="4">
        <f>Input!I38</f>
        <v>307.58519542857141</v>
      </c>
      <c r="F37">
        <f t="shared" si="3"/>
        <v>306.33939757142855</v>
      </c>
      <c r="G37">
        <f t="shared" si="10"/>
        <v>306.36843112829388</v>
      </c>
      <c r="H37">
        <f t="shared" si="4"/>
        <v>8.4294742425229544E-4</v>
      </c>
      <c r="I37">
        <f t="shared" si="5"/>
        <v>6524.2388748114909</v>
      </c>
      <c r="N37" s="4">
        <f>Input!J38</f>
        <v>18.366190142857135</v>
      </c>
      <c r="O37">
        <f t="shared" si="6"/>
        <v>18.045415857142849</v>
      </c>
      <c r="P37">
        <f t="shared" si="7"/>
        <v>17.096269729212054</v>
      </c>
      <c r="Q37">
        <f t="shared" si="8"/>
        <v>0.90087837216602218</v>
      </c>
      <c r="R37">
        <f t="shared" si="9"/>
        <v>325.63703345722257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-0.84725435074168987</v>
      </c>
      <c r="E38" s="4">
        <f>Input!I39</f>
        <v>325.89916642857139</v>
      </c>
      <c r="F38">
        <f t="shared" si="3"/>
        <v>324.65336857142853</v>
      </c>
      <c r="G38">
        <f t="shared" si="10"/>
        <v>323.55368178063861</v>
      </c>
      <c r="H38">
        <f t="shared" si="4"/>
        <v>1.2093110378378273</v>
      </c>
      <c r="I38">
        <f t="shared" si="5"/>
        <v>4043.3714369829131</v>
      </c>
      <c r="N38" s="4">
        <f>Input!J39</f>
        <v>18.313970999999981</v>
      </c>
      <c r="O38">
        <f t="shared" si="6"/>
        <v>17.993196714285695</v>
      </c>
      <c r="P38">
        <f t="shared" si="7"/>
        <v>17.185250652344749</v>
      </c>
      <c r="Q38">
        <f t="shared" si="8"/>
        <v>0.6527768390058829</v>
      </c>
      <c r="R38">
        <f t="shared" si="9"/>
        <v>323.75512799898155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-0.80894163125242835</v>
      </c>
      <c r="E39" s="4">
        <f>Input!I40</f>
        <v>344.5861308571429</v>
      </c>
      <c r="F39">
        <f t="shared" si="3"/>
        <v>343.34033300000004</v>
      </c>
      <c r="G39">
        <f t="shared" si="10"/>
        <v>340.80014867529201</v>
      </c>
      <c r="H39">
        <f t="shared" si="4"/>
        <v>6.4525364034924229</v>
      </c>
      <c r="I39">
        <f t="shared" si="5"/>
        <v>2147.4922826380493</v>
      </c>
      <c r="N39" s="4">
        <f>Input!J40</f>
        <v>18.686964428571514</v>
      </c>
      <c r="O39">
        <f t="shared" si="6"/>
        <v>18.366190142857228</v>
      </c>
      <c r="P39">
        <f t="shared" si="7"/>
        <v>17.246466894653373</v>
      </c>
      <c r="Q39">
        <f t="shared" si="8"/>
        <v>1.2537801525681904</v>
      </c>
      <c r="R39">
        <f t="shared" si="9"/>
        <v>337.31694036358601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-0.77167870849699793</v>
      </c>
      <c r="E40" s="4">
        <f>Input!I41</f>
        <v>363.9817825714286</v>
      </c>
      <c r="F40">
        <f t="shared" si="3"/>
        <v>362.73598471428573</v>
      </c>
      <c r="G40">
        <f t="shared" si="10"/>
        <v>358.08201214809446</v>
      </c>
      <c r="H40">
        <f t="shared" si="4"/>
        <v>21.659460646860968</v>
      </c>
      <c r="I40">
        <f t="shared" si="5"/>
        <v>844.43592502157014</v>
      </c>
      <c r="N40" s="4">
        <f>Input!J41</f>
        <v>19.395651714285691</v>
      </c>
      <c r="O40">
        <f t="shared" si="6"/>
        <v>19.074877428571405</v>
      </c>
      <c r="P40">
        <f t="shared" si="7"/>
        <v>17.28186347280246</v>
      </c>
      <c r="Q40">
        <f t="shared" si="8"/>
        <v>3.2148990455822006</v>
      </c>
      <c r="R40">
        <f t="shared" si="9"/>
        <v>363.85094891502285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-0.73540958308293802</v>
      </c>
      <c r="E41" s="4">
        <f>Input!I42</f>
        <v>382.09433728571429</v>
      </c>
      <c r="F41">
        <f t="shared" si="3"/>
        <v>380.84853942857143</v>
      </c>
      <c r="G41">
        <f t="shared" si="10"/>
        <v>375.37532242405604</v>
      </c>
      <c r="H41">
        <f t="shared" si="4"/>
        <v>29.956104378516425</v>
      </c>
      <c r="I41">
        <f t="shared" si="5"/>
        <v>138.43568337829726</v>
      </c>
      <c r="N41" s="4">
        <f>Input!J42</f>
        <v>18.112554714285693</v>
      </c>
      <c r="O41">
        <f t="shared" si="6"/>
        <v>17.791780428571407</v>
      </c>
      <c r="P41">
        <f t="shared" si="7"/>
        <v>17.293310275961563</v>
      </c>
      <c r="Q41">
        <f t="shared" si="8"/>
        <v>0.24847249304288124</v>
      </c>
      <c r="R41">
        <f t="shared" si="9"/>
        <v>316.54745081849654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-0.70008262022900325</v>
      </c>
      <c r="E42" s="4">
        <f>Input!I43</f>
        <v>400.34116957142862</v>
      </c>
      <c r="F42">
        <f t="shared" si="3"/>
        <v>399.09537171428576</v>
      </c>
      <c r="G42">
        <f t="shared" si="10"/>
        <v>392.65791941545683</v>
      </c>
      <c r="H42">
        <f t="shared" si="4"/>
        <v>41.440792099697873</v>
      </c>
      <c r="I42">
        <f t="shared" si="5"/>
        <v>30.434283017435785</v>
      </c>
      <c r="N42" s="4">
        <f>Input!J43</f>
        <v>18.246832285714333</v>
      </c>
      <c r="O42">
        <f t="shared" si="6"/>
        <v>17.926058000000047</v>
      </c>
      <c r="P42">
        <f t="shared" si="7"/>
        <v>17.282596991400823</v>
      </c>
      <c r="Q42">
        <f t="shared" si="8"/>
        <v>0.41404206958753154</v>
      </c>
      <c r="R42">
        <f t="shared" si="9"/>
        <v>321.34355541936571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-0.66565010765469435</v>
      </c>
      <c r="E43" s="4">
        <f>Input!I44</f>
        <v>417.52124100000003</v>
      </c>
      <c r="F43">
        <f t="shared" si="3"/>
        <v>416.27544314285717</v>
      </c>
      <c r="G43">
        <f t="shared" si="10"/>
        <v>409.90934939862632</v>
      </c>
      <c r="H43">
        <f t="shared" si="4"/>
        <v>40.527149560335189</v>
      </c>
      <c r="I43">
        <f t="shared" si="5"/>
        <v>518.38899810114367</v>
      </c>
      <c r="N43" s="4">
        <f>Input!J44</f>
        <v>17.180071428571409</v>
      </c>
      <c r="O43">
        <f t="shared" si="6"/>
        <v>16.859297142857123</v>
      </c>
      <c r="P43">
        <f t="shared" si="7"/>
        <v>17.251429983169459</v>
      </c>
      <c r="Q43">
        <f t="shared" si="8"/>
        <v>0.15376816445141955</v>
      </c>
      <c r="R43">
        <f t="shared" si="9"/>
        <v>284.23590015115036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-0.63206786806909943</v>
      </c>
      <c r="E44" s="4">
        <f>Input!I45</f>
        <v>435.14890442857143</v>
      </c>
      <c r="F44">
        <f t="shared" si="3"/>
        <v>433.90310657142857</v>
      </c>
      <c r="G44">
        <f t="shared" si="10"/>
        <v>427.11078014027419</v>
      </c>
      <c r="H44">
        <f t="shared" si="4"/>
        <v>46.135698347358385</v>
      </c>
      <c r="I44">
        <f t="shared" si="5"/>
        <v>1597.5679879923341</v>
      </c>
      <c r="N44" s="4">
        <f>Input!J45</f>
        <v>17.627663428571395</v>
      </c>
      <c r="O44">
        <f t="shared" si="6"/>
        <v>17.306889142857109</v>
      </c>
      <c r="P44">
        <f t="shared" si="7"/>
        <v>17.201430741647886</v>
      </c>
      <c r="Q44">
        <f t="shared" si="8"/>
        <v>1.1121474385605401E-2</v>
      </c>
      <c r="R44">
        <f t="shared" si="9"/>
        <v>299.52841180314527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-0.59929491836227944</v>
      </c>
      <c r="E45" s="4">
        <f>Input!I46</f>
        <v>453.75381028571428</v>
      </c>
      <c r="F45">
        <f t="shared" si="3"/>
        <v>452.50801242857142</v>
      </c>
      <c r="G45">
        <f t="shared" si="10"/>
        <v>444.24491572606331</v>
      </c>
      <c r="H45">
        <f t="shared" si="4"/>
        <v>68.278767115000363</v>
      </c>
      <c r="I45">
        <f t="shared" si="5"/>
        <v>3260.8352803684015</v>
      </c>
      <c r="N45" s="4">
        <f>Input!J46</f>
        <v>18.604905857142853</v>
      </c>
      <c r="O45">
        <f t="shared" si="6"/>
        <v>18.284131571428567</v>
      </c>
      <c r="P45">
        <f t="shared" si="7"/>
        <v>17.134135585789103</v>
      </c>
      <c r="Q45">
        <f t="shared" si="8"/>
        <v>1.3224907669868822</v>
      </c>
      <c r="R45">
        <f t="shared" si="9"/>
        <v>334.30946732131088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-0.56729316890359816</v>
      </c>
      <c r="E46" s="4">
        <f>Input!I47</f>
        <v>471.57543014285721</v>
      </c>
      <c r="F46">
        <f t="shared" si="3"/>
        <v>470.32963228571435</v>
      </c>
      <c r="G46">
        <f t="shared" si="10"/>
        <v>461.29591208003075</v>
      </c>
      <c r="H46">
        <f t="shared" si="4"/>
        <v>81.608100754576284</v>
      </c>
      <c r="I46">
        <f t="shared" si="5"/>
        <v>5498.922532205469</v>
      </c>
      <c r="N46" s="4">
        <f>Input!J47</f>
        <v>17.821619857142935</v>
      </c>
      <c r="O46">
        <f t="shared" si="6"/>
        <v>17.500845571428648</v>
      </c>
      <c r="P46">
        <f t="shared" si="7"/>
        <v>17.05099635396741</v>
      </c>
      <c r="Q46">
        <f t="shared" si="8"/>
        <v>0.20236431845048886</v>
      </c>
      <c r="R46">
        <f t="shared" si="9"/>
        <v>306.27959571499372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-0.53602715741317086</v>
      </c>
      <c r="E47" s="4">
        <f>Input!I48</f>
        <v>489.10611528571434</v>
      </c>
      <c r="F47">
        <f t="shared" si="3"/>
        <v>487.86031742857148</v>
      </c>
      <c r="G47">
        <f t="shared" si="10"/>
        <v>478.24929394497013</v>
      </c>
      <c r="H47">
        <f t="shared" si="4"/>
        <v>92.371772402336504</v>
      </c>
      <c r="I47">
        <f t="shared" si="5"/>
        <v>8300.6862671157069</v>
      </c>
      <c r="N47" s="4">
        <f>Input!J48</f>
        <v>17.530685142857124</v>
      </c>
      <c r="O47">
        <f t="shared" si="6"/>
        <v>17.209910857142837</v>
      </c>
      <c r="P47">
        <f t="shared" si="7"/>
        <v>16.953381864939395</v>
      </c>
      <c r="Q47">
        <f t="shared" si="8"/>
        <v>6.5807123840913806E-2</v>
      </c>
      <c r="R47">
        <f t="shared" si="9"/>
        <v>296.18103171080293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-0.50546381274341146</v>
      </c>
      <c r="E48" s="4">
        <f>Input!I49</f>
        <v>505.64463814285722</v>
      </c>
      <c r="F48">
        <f t="shared" si="3"/>
        <v>504.39884028571436</v>
      </c>
      <c r="G48">
        <f t="shared" si="10"/>
        <v>495.09187391370932</v>
      </c>
      <c r="H48">
        <f t="shared" si="4"/>
        <v>86.61962304963258</v>
      </c>
      <c r="I48">
        <f t="shared" si="5"/>
        <v>11653.349757745409</v>
      </c>
      <c r="N48" s="4">
        <f>Input!J49</f>
        <v>16.53852285714288</v>
      </c>
      <c r="O48">
        <f t="shared" si="6"/>
        <v>16.217748571428594</v>
      </c>
      <c r="P48">
        <f t="shared" si="7"/>
        <v>16.84257996873917</v>
      </c>
      <c r="Q48">
        <f t="shared" si="8"/>
        <v>0.39041427506508675</v>
      </c>
      <c r="R48">
        <f t="shared" si="9"/>
        <v>263.0153687260742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-0.47557224462529479</v>
      </c>
      <c r="E49" s="4">
        <f>Input!I50</f>
        <v>522.7277312857143</v>
      </c>
      <c r="F49">
        <f t="shared" si="3"/>
        <v>521.48193342857144</v>
      </c>
      <c r="G49">
        <f t="shared" si="10"/>
        <v>511.81167395317294</v>
      </c>
      <c r="H49">
        <f t="shared" si="4"/>
        <v>93.513918321534376</v>
      </c>
      <c r="I49">
        <f t="shared" si="5"/>
        <v>15542.729107520383</v>
      </c>
      <c r="N49" s="4">
        <f>Input!J50</f>
        <v>17.083093142857081</v>
      </c>
      <c r="O49">
        <f t="shared" si="6"/>
        <v>16.762318857142795</v>
      </c>
      <c r="P49">
        <f t="shared" si="7"/>
        <v>16.719800039463639</v>
      </c>
      <c r="Q49">
        <f t="shared" si="8"/>
        <v>1.8078498568332895E-3</v>
      </c>
      <c r="R49">
        <f t="shared" si="9"/>
        <v>280.97533346852492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-0.44632355602808338</v>
      </c>
      <c r="E50" s="4">
        <f>Input!I51</f>
        <v>540.65378928571431</v>
      </c>
      <c r="F50">
        <f t="shared" si="3"/>
        <v>539.40799142857145</v>
      </c>
      <c r="G50">
        <f t="shared" si="10"/>
        <v>528.3978497419705</v>
      </c>
      <c r="H50">
        <f t="shared" si="4"/>
        <v>121.22321995902792</v>
      </c>
      <c r="I50">
        <f t="shared" si="5"/>
        <v>19953.443398449814</v>
      </c>
      <c r="N50" s="4">
        <f>Input!J51</f>
        <v>17.926058000000012</v>
      </c>
      <c r="O50">
        <f t="shared" si="6"/>
        <v>17.605283714285726</v>
      </c>
      <c r="P50">
        <f t="shared" si="7"/>
        <v>16.586175788797611</v>
      </c>
      <c r="Q50">
        <f t="shared" si="8"/>
        <v>1.0385809637926884</v>
      </c>
      <c r="R50">
        <f t="shared" si="9"/>
        <v>309.9460146604942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-0.41769067527528392</v>
      </c>
      <c r="E51" s="4">
        <f>Input!I52</f>
        <v>558.36351114285719</v>
      </c>
      <c r="F51">
        <f t="shared" si="3"/>
        <v>557.11771328571433</v>
      </c>
      <c r="G51">
        <f t="shared" si="10"/>
        <v>544.84061804356247</v>
      </c>
      <c r="H51">
        <f t="shared" si="4"/>
        <v>150.7270675848678</v>
      </c>
      <c r="I51">
        <f t="shared" si="5"/>
        <v>24869.109021377644</v>
      </c>
      <c r="N51" s="4">
        <f>Input!J52</f>
        <v>17.709721857142881</v>
      </c>
      <c r="O51">
        <f t="shared" si="6"/>
        <v>17.388947571428595</v>
      </c>
      <c r="P51">
        <f t="shared" si="7"/>
        <v>16.442768301592007</v>
      </c>
      <c r="Q51">
        <f t="shared" si="8"/>
        <v>0.89525521066849811</v>
      </c>
      <c r="R51">
        <f t="shared" si="9"/>
        <v>302.37549764189242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-0.38964820547213114</v>
      </c>
      <c r="E52" s="4">
        <f>Input!I53</f>
        <v>575.2824872857143</v>
      </c>
      <c r="F52">
        <f t="shared" si="3"/>
        <v>574.03668942857144</v>
      </c>
      <c r="G52">
        <f t="shared" si="10"/>
        <v>561.13118725709853</v>
      </c>
      <c r="H52">
        <f t="shared" si="4"/>
        <v>166.55198629789183</v>
      </c>
      <c r="I52">
        <f t="shared" si="5"/>
        <v>30272.518501319508</v>
      </c>
      <c r="N52" s="4">
        <f>Input!J53</f>
        <v>16.918976142857105</v>
      </c>
      <c r="O52">
        <f t="shared" si="6"/>
        <v>16.598201857142818</v>
      </c>
      <c r="P52">
        <f t="shared" si="7"/>
        <v>16.290569213536017</v>
      </c>
      <c r="Q52">
        <f t="shared" si="8"/>
        <v>9.4637843412509373E-2</v>
      </c>
      <c r="R52">
        <f t="shared" si="9"/>
        <v>275.50030489045929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-0.36217228914567734</v>
      </c>
      <c r="E53" s="4">
        <f>Input!I54</f>
        <v>591.27643999999998</v>
      </c>
      <c r="F53">
        <f t="shared" si="3"/>
        <v>590.03064214285712</v>
      </c>
      <c r="G53">
        <f t="shared" si="10"/>
        <v>577.26169122364433</v>
      </c>
      <c r="H53">
        <f t="shared" si="4"/>
        <v>163.04610757726502</v>
      </c>
      <c r="I53">
        <f t="shared" si="5"/>
        <v>36145.804281600198</v>
      </c>
      <c r="N53" s="4">
        <f>Input!J54</f>
        <v>15.993952714285683</v>
      </c>
      <c r="O53">
        <f t="shared" si="6"/>
        <v>15.673178428571397</v>
      </c>
      <c r="P53">
        <f t="shared" si="7"/>
        <v>16.130503966545799</v>
      </c>
      <c r="Q53">
        <f t="shared" si="8"/>
        <v>0.2091466476835761</v>
      </c>
      <c r="R53">
        <f t="shared" si="9"/>
        <v>245.64852205383576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-0.33524048628963377</v>
      </c>
      <c r="E54" s="4">
        <f>Input!I55</f>
        <v>607.31515185714295</v>
      </c>
      <c r="F54">
        <f t="shared" si="3"/>
        <v>606.06935400000009</v>
      </c>
      <c r="G54">
        <f t="shared" si="10"/>
        <v>593.22512631407449</v>
      </c>
      <c r="H54">
        <f t="shared" si="4"/>
        <v>164.97418484789776</v>
      </c>
      <c r="I54">
        <f t="shared" si="5"/>
        <v>42470.588043668635</v>
      </c>
      <c r="N54" s="4">
        <f>Input!J55</f>
        <v>16.038711857142971</v>
      </c>
      <c r="O54">
        <f t="shared" si="6"/>
        <v>15.717937571428685</v>
      </c>
      <c r="P54">
        <f t="shared" si="7"/>
        <v>15.963435090430158</v>
      </c>
      <c r="Q54">
        <f t="shared" si="8"/>
        <v>6.02690318358787E-2</v>
      </c>
      <c r="R54">
        <f t="shared" si="9"/>
        <v>247.05356149932948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-0.30883166425185887</v>
      </c>
      <c r="E55" s="4">
        <f>Input!I56</f>
        <v>622.95849100000009</v>
      </c>
      <c r="F55">
        <f t="shared" si="3"/>
        <v>621.71269314285723</v>
      </c>
      <c r="G55">
        <f t="shared" si="10"/>
        <v>609.01529178418775</v>
      </c>
      <c r="H55">
        <f t="shared" si="4"/>
        <v>161.22400126314159</v>
      </c>
      <c r="I55">
        <f t="shared" si="5"/>
        <v>49228.116221041448</v>
      </c>
      <c r="N55" s="4">
        <f>Input!J56</f>
        <v>15.643339142857144</v>
      </c>
      <c r="O55">
        <f t="shared" si="6"/>
        <v>15.322564857142858</v>
      </c>
      <c r="P55">
        <f t="shared" si="7"/>
        <v>15.790165470113319</v>
      </c>
      <c r="Q55">
        <f t="shared" si="8"/>
        <v>0.21865033325035094</v>
      </c>
      <c r="R55">
        <f t="shared" si="9"/>
        <v>234.78099380134933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-0.28292589811075747</v>
      </c>
      <c r="E56" s="4">
        <f>Input!I57</f>
        <v>638.82562599999994</v>
      </c>
      <c r="F56">
        <f t="shared" si="3"/>
        <v>637.57982814285708</v>
      </c>
      <c r="G56">
        <f t="shared" si="10"/>
        <v>624.62673335074203</v>
      </c>
      <c r="H56">
        <f t="shared" si="4"/>
        <v>167.78266469351811</v>
      </c>
      <c r="I56">
        <f t="shared" si="5"/>
        <v>56399.382421296461</v>
      </c>
      <c r="N56" s="4">
        <f>Input!J57</f>
        <v>15.867134999999848</v>
      </c>
      <c r="O56">
        <f t="shared" si="6"/>
        <v>15.546360714285562</v>
      </c>
      <c r="P56">
        <f t="shared" si="7"/>
        <v>15.611441566554277</v>
      </c>
      <c r="Q56">
        <f t="shared" si="8"/>
        <v>4.2355173320222147E-3</v>
      </c>
      <c r="R56">
        <f t="shared" si="9"/>
        <v>241.68933145868149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-0.25750438036400103</v>
      </c>
      <c r="E57" s="4">
        <f>Input!I58</f>
        <v>655.03591485714298</v>
      </c>
      <c r="F57">
        <f t="shared" si="3"/>
        <v>653.79011700000012</v>
      </c>
      <c r="G57">
        <f t="shared" si="10"/>
        <v>640.05468991754742</v>
      </c>
      <c r="H57">
        <f t="shared" si="4"/>
        <v>188.66195713737514</v>
      </c>
      <c r="I57">
        <f t="shared" si="5"/>
        <v>63965.237504119861</v>
      </c>
      <c r="N57" s="4">
        <f>Input!J58</f>
        <v>16.210288857143041</v>
      </c>
      <c r="O57">
        <f t="shared" si="6"/>
        <v>15.889514571428755</v>
      </c>
      <c r="P57">
        <f t="shared" si="7"/>
        <v>15.427956566805404</v>
      </c>
      <c r="Q57">
        <f t="shared" si="8"/>
        <v>0.21303579163188904</v>
      </c>
      <c r="R57">
        <f t="shared" si="9"/>
        <v>252.47667331564674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-0.23254933890415327</v>
      </c>
      <c r="E58" s="4">
        <f>Input!I59</f>
        <v>671.60427728571437</v>
      </c>
      <c r="F58">
        <f t="shared" si="3"/>
        <v>670.35847942857151</v>
      </c>
      <c r="G58">
        <f t="shared" si="10"/>
        <v>655.29504336220191</v>
      </c>
      <c r="H58">
        <f t="shared" si="4"/>
        <v>226.90710612560457</v>
      </c>
      <c r="I58">
        <f t="shared" si="5"/>
        <v>71906.488080145806</v>
      </c>
      <c r="N58" s="4">
        <f>Input!J59</f>
        <v>16.56836242857139</v>
      </c>
      <c r="O58">
        <f t="shared" si="6"/>
        <v>16.247588142857104</v>
      </c>
      <c r="P58">
        <f t="shared" si="7"/>
        <v>15.240353444654488</v>
      </c>
      <c r="Q58">
        <f t="shared" si="8"/>
        <v>1.0145217372633153</v>
      </c>
      <c r="R58">
        <f t="shared" si="9"/>
        <v>263.98412045991074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-0.20804396238513501</v>
      </c>
      <c r="E59" s="4">
        <f>Input!I60</f>
        <v>687.48633200000017</v>
      </c>
      <c r="F59">
        <f t="shared" si="3"/>
        <v>686.24053414285731</v>
      </c>
      <c r="G59">
        <f t="shared" si="10"/>
        <v>670.34427128041125</v>
      </c>
      <c r="H59">
        <f t="shared" si="4"/>
        <v>252.69117299198197</v>
      </c>
      <c r="I59">
        <f t="shared" si="5"/>
        <v>80203.9841981473</v>
      </c>
      <c r="N59" s="4">
        <f>Input!J60</f>
        <v>15.8820547142858</v>
      </c>
      <c r="O59">
        <f t="shared" si="6"/>
        <v>15.561280428571514</v>
      </c>
      <c r="P59">
        <f t="shared" si="7"/>
        <v>15.049227918209388</v>
      </c>
      <c r="Q59">
        <f t="shared" si="8"/>
        <v>0.2621977733681557</v>
      </c>
      <c r="R59">
        <f t="shared" si="9"/>
        <v>242.15344857664286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-0.1839723321945107</v>
      </c>
      <c r="E60" s="4">
        <f>Input!I61</f>
        <v>704.33816928571434</v>
      </c>
      <c r="F60">
        <f t="shared" si="3"/>
        <v>703.09237142857148</v>
      </c>
      <c r="G60">
        <f t="shared" si="10"/>
        <v>685.19940257520386</v>
      </c>
      <c r="H60">
        <f t="shared" si="4"/>
        <v>320.15833438758375</v>
      </c>
      <c r="I60">
        <f t="shared" si="5"/>
        <v>88838.696979951725</v>
      </c>
      <c r="N60" s="4">
        <f>Input!J61</f>
        <v>16.851837285714169</v>
      </c>
      <c r="O60">
        <f t="shared" si="6"/>
        <v>16.531062999999882</v>
      </c>
      <c r="P60">
        <f t="shared" si="7"/>
        <v>14.855131294792661</v>
      </c>
      <c r="Q60">
        <f t="shared" si="8"/>
        <v>2.8087470805187831</v>
      </c>
      <c r="R60">
        <f t="shared" si="9"/>
        <v>273.2760439099651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-0.16031936034216238</v>
      </c>
      <c r="E61" s="4">
        <f>Input!I62</f>
        <v>721.0781087142858</v>
      </c>
      <c r="F61">
        <f t="shared" si="3"/>
        <v>719.83231085714294</v>
      </c>
      <c r="G61">
        <f t="shared" si="10"/>
        <v>699.8579757719715</v>
      </c>
      <c r="H61">
        <f t="shared" si="4"/>
        <v>398.97406209471103</v>
      </c>
      <c r="I61">
        <f t="shared" si="5"/>
        <v>97791.786945705404</v>
      </c>
      <c r="N61" s="4">
        <f>Input!J62</f>
        <v>16.739939428571461</v>
      </c>
      <c r="O61">
        <f t="shared" si="6"/>
        <v>16.419165142857175</v>
      </c>
      <c r="P61">
        <f t="shared" si="7"/>
        <v>14.658573196767593</v>
      </c>
      <c r="Q61">
        <f t="shared" si="8"/>
        <v>3.0996840006355</v>
      </c>
      <c r="R61">
        <f t="shared" si="9"/>
        <v>269.58898398841609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-0.13707073265843706</v>
      </c>
      <c r="E62" s="4">
        <f>Input!I63</f>
        <v>738.97432728571425</v>
      </c>
      <c r="F62">
        <f t="shared" si="3"/>
        <v>737.72852942857139</v>
      </c>
      <c r="G62">
        <f t="shared" si="10"/>
        <v>714.31799993651396</v>
      </c>
      <c r="H62">
        <f t="shared" si="4"/>
        <v>548.05289109849093</v>
      </c>
      <c r="I62">
        <f t="shared" si="5"/>
        <v>107044.66374884719</v>
      </c>
      <c r="N62" s="4">
        <f>Input!J63</f>
        <v>17.896218571428449</v>
      </c>
      <c r="O62">
        <f t="shared" si="6"/>
        <v>17.575444285714163</v>
      </c>
      <c r="P62">
        <f t="shared" si="7"/>
        <v>14.460024164542444</v>
      </c>
      <c r="Q62">
        <f t="shared" si="8"/>
        <v>9.7058425314016041</v>
      </c>
      <c r="R62">
        <f t="shared" si="9"/>
        <v>308.89624184024262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-0.11421285676626758</v>
      </c>
      <c r="E63" s="4">
        <f>Input!I64</f>
        <v>755.37857271428572</v>
      </c>
      <c r="F63">
        <f t="shared" si="3"/>
        <v>754.13277485714286</v>
      </c>
      <c r="G63">
        <f t="shared" si="10"/>
        <v>728.57791807161868</v>
      </c>
      <c r="H63">
        <f t="shared" si="4"/>
        <v>653.05070532865125</v>
      </c>
      <c r="I63">
        <f t="shared" si="5"/>
        <v>116579.03801206792</v>
      </c>
      <c r="N63" s="4">
        <f>Input!J64</f>
        <v>16.404245428571471</v>
      </c>
      <c r="O63">
        <f t="shared" si="6"/>
        <v>16.083471142857185</v>
      </c>
      <c r="P63">
        <f t="shared" si="7"/>
        <v>14.25991813510478</v>
      </c>
      <c r="Q63">
        <f t="shared" si="8"/>
        <v>3.3253455720828442</v>
      </c>
      <c r="R63">
        <f t="shared" si="9"/>
        <v>258.67804400311979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-9.1732814353718148E-2</v>
      </c>
      <c r="E64" s="4">
        <f>Input!I65</f>
        <v>770.86525457142864</v>
      </c>
      <c r="F64">
        <f t="shared" si="3"/>
        <v>769.61945671428577</v>
      </c>
      <c r="G64">
        <f t="shared" si="10"/>
        <v>742.63657286772889</v>
      </c>
      <c r="H64">
        <f t="shared" si="4"/>
        <v>728.07602067678067</v>
      </c>
      <c r="I64">
        <f t="shared" si="5"/>
        <v>126376.9659240358</v>
      </c>
      <c r="N64" s="4">
        <f>Input!J65</f>
        <v>15.486681857142912</v>
      </c>
      <c r="O64">
        <f t="shared" si="6"/>
        <v>15.165907571428626</v>
      </c>
      <c r="P64">
        <f t="shared" si="7"/>
        <v>14.058654796110156</v>
      </c>
      <c r="Q64">
        <f t="shared" si="8"/>
        <v>1.2260087084504536</v>
      </c>
      <c r="R64">
        <f t="shared" si="9"/>
        <v>230.00475246511613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-6.9618317327363857E-2</v>
      </c>
      <c r="E65" s="4">
        <f>Input!I66</f>
        <v>785.34485457142853</v>
      </c>
      <c r="F65">
        <f t="shared" si="3"/>
        <v>784.09905671428567</v>
      </c>
      <c r="G65">
        <f t="shared" si="10"/>
        <v>756.49317468459367</v>
      </c>
      <c r="H65">
        <f t="shared" si="4"/>
        <v>762.08472263727151</v>
      </c>
      <c r="I65">
        <f t="shared" si="5"/>
        <v>136420.88722290628</v>
      </c>
      <c r="N65" s="4">
        <f>Input!J66</f>
        <v>14.479599999999891</v>
      </c>
      <c r="O65">
        <f t="shared" si="6"/>
        <v>14.158825714285605</v>
      </c>
      <c r="P65">
        <f t="shared" si="7"/>
        <v>13.856601816864755</v>
      </c>
      <c r="Q65">
        <f t="shared" si="8"/>
        <v>9.1339284172248583E-2</v>
      </c>
      <c r="R65">
        <f t="shared" si="9"/>
        <v>200.47234560751528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-4.7857667473852714E-2</v>
      </c>
      <c r="E66" s="4">
        <f>Input!I67</f>
        <v>799.48130071428579</v>
      </c>
      <c r="F66">
        <f t="shared" si="3"/>
        <v>798.23550285714293</v>
      </c>
      <c r="G66">
        <f t="shared" si="10"/>
        <v>770.14727164315582</v>
      </c>
      <c r="H66">
        <f t="shared" si="4"/>
        <v>788.94873273040002</v>
      </c>
      <c r="I66">
        <f t="shared" si="5"/>
        <v>146693.65715754681</v>
      </c>
      <c r="N66" s="4">
        <f>Input!J67</f>
        <v>14.136446142857267</v>
      </c>
      <c r="O66">
        <f t="shared" si="6"/>
        <v>13.815671857142981</v>
      </c>
      <c r="P66">
        <f t="shared" si="7"/>
        <v>13.654096958562187</v>
      </c>
      <c r="Q66">
        <f t="shared" si="8"/>
        <v>2.6106447851393755E-2</v>
      </c>
      <c r="R66">
        <f t="shared" si="9"/>
        <v>190.87278886425258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-2.6439719298140707E-2</v>
      </c>
      <c r="E67" s="4">
        <f>Input!I68</f>
        <v>812.52114657142863</v>
      </c>
      <c r="F67">
        <f t="shared" si="3"/>
        <v>811.27534871428577</v>
      </c>
      <c r="G67">
        <f t="shared" si="10"/>
        <v>783.59872171006816</v>
      </c>
      <c r="H67">
        <f t="shared" si="4"/>
        <v>765.99568233058733</v>
      </c>
      <c r="I67">
        <f t="shared" si="5"/>
        <v>157178.57298173819</v>
      </c>
      <c r="N67" s="4">
        <f>Input!J68</f>
        <v>13.039845857142836</v>
      </c>
      <c r="O67">
        <f t="shared" si="6"/>
        <v>12.71907157142855</v>
      </c>
      <c r="P67">
        <f t="shared" si="7"/>
        <v>13.451450066912312</v>
      </c>
      <c r="Q67">
        <f t="shared" si="8"/>
        <v>0.53637826064705785</v>
      </c>
      <c r="R67">
        <f t="shared" si="9"/>
        <v>161.77478163912193</v>
      </c>
    </row>
    <row r="68" spans="1:18" x14ac:dyDescent="0.25">
      <c r="A68">
        <f>Input!G69</f>
        <v>65</v>
      </c>
      <c r="B68">
        <f t="shared" ref="B68:B76" si="11">A68-$A$3</f>
        <v>65</v>
      </c>
      <c r="C68">
        <f t="shared" si="1"/>
        <v>4.1743872698956368</v>
      </c>
      <c r="D68">
        <f t="shared" si="2"/>
        <v>-5.3538457428425022E-3</v>
      </c>
      <c r="E68" s="4">
        <f>Input!I69</f>
        <v>824.65088871428577</v>
      </c>
      <c r="F68">
        <f t="shared" si="3"/>
        <v>823.40509085714291</v>
      </c>
      <c r="G68">
        <f t="shared" si="10"/>
        <v>796.84766666094708</v>
      </c>
      <c r="H68">
        <f t="shared" si="4"/>
        <v>705.29677993668747</v>
      </c>
      <c r="I68">
        <f t="shared" si="5"/>
        <v>167859.39550097086</v>
      </c>
      <c r="N68" s="4">
        <f>Input!J69</f>
        <v>12.12974214285714</v>
      </c>
      <c r="O68">
        <f t="shared" si="6"/>
        <v>11.808967857142854</v>
      </c>
      <c r="P68">
        <f t="shared" si="7"/>
        <v>13.248944950878977</v>
      </c>
      <c r="Q68">
        <f t="shared" si="8"/>
        <v>2.0735340304847329</v>
      </c>
      <c r="R68">
        <f t="shared" si="9"/>
        <v>139.45172185103308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76" si="12">LN(B69)</f>
        <v>4.1896547420264252</v>
      </c>
      <c r="D69">
        <f t="shared" ref="D69:D76" si="13">((C69-$Z$3)/$AA$3)</f>
        <v>1.5410093475255897E-2</v>
      </c>
      <c r="E69" s="4">
        <f>Input!I70</f>
        <v>836.38525785714296</v>
      </c>
      <c r="F69">
        <f t="shared" ref="F69:F76" si="14">E69-$E$4</f>
        <v>835.1394600000001</v>
      </c>
      <c r="G69">
        <f t="shared" si="10"/>
        <v>809.89450781260666</v>
      </c>
      <c r="H69">
        <f t="shared" ref="H69:H76" si="15">(F69-G69)^2</f>
        <v>637.30761094378067</v>
      </c>
      <c r="I69">
        <f t="shared" ref="I69:I76" si="16">(G69-$J$4)^2</f>
        <v>178720.36615630399</v>
      </c>
      <c r="N69" s="4">
        <f>Input!J70</f>
        <v>11.73436914285719</v>
      </c>
      <c r="O69">
        <f t="shared" ref="O69:O76" si="17">N69-$N$4</f>
        <v>11.413594857142904</v>
      </c>
      <c r="P69">
        <f t="shared" ref="P69:P76" si="18">$Y$3*((1/B69*$AA$3)*(1/SQRT(2*PI()))*EXP(-1*D69*D69/2))</f>
        <v>13.046841151659578</v>
      </c>
      <c r="Q69">
        <f t="shared" ref="Q69:Q76" si="19">(O69-P69)^2</f>
        <v>2.6674934585524461</v>
      </c>
      <c r="R69">
        <f t="shared" ref="R69:R76" si="20">(O69-S69)^2</f>
        <v>130.27014756299894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3.5861781147694033E-2</v>
      </c>
      <c r="E70" s="4">
        <f>Input!I71</f>
        <v>847.64219571428566</v>
      </c>
      <c r="F70">
        <f t="shared" si="14"/>
        <v>846.3963978571428</v>
      </c>
      <c r="G70">
        <f t="shared" ref="G70:G76" si="21">G69+P70</f>
        <v>822.73988341892982</v>
      </c>
      <c r="H70">
        <f t="shared" si="15"/>
        <v>559.63067536537915</v>
      </c>
      <c r="I70">
        <f t="shared" si="16"/>
        <v>189746.22009545541</v>
      </c>
      <c r="N70" s="4">
        <f>Input!J71</f>
        <v>11.256937857142702</v>
      </c>
      <c r="O70">
        <f t="shared" si="17"/>
        <v>10.936163571428416</v>
      </c>
      <c r="P70">
        <f t="shared" si="18"/>
        <v>12.845375606323159</v>
      </c>
      <c r="Q70">
        <f t="shared" si="19"/>
        <v>3.645090594186926</v>
      </c>
      <c r="R70">
        <f t="shared" si="20"/>
        <v>119.59967366103793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5.6010469687510694E-2</v>
      </c>
      <c r="E71" s="4">
        <f>Input!I72</f>
        <v>858.44408171428563</v>
      </c>
      <c r="F71">
        <f t="shared" si="14"/>
        <v>857.19828385714277</v>
      </c>
      <c r="G71">
        <f t="shared" si="21"/>
        <v>835.38464762963042</v>
      </c>
      <c r="H71">
        <f t="shared" si="15"/>
        <v>475.83472546623909</v>
      </c>
      <c r="I71">
        <f t="shared" si="16"/>
        <v>200922.19564812508</v>
      </c>
      <c r="N71" s="4">
        <f>Input!J72</f>
        <v>10.801885999999968</v>
      </c>
      <c r="O71">
        <f t="shared" si="17"/>
        <v>10.481111714285682</v>
      </c>
      <c r="P71">
        <f t="shared" si="18"/>
        <v>12.644764210700568</v>
      </c>
      <c r="Q71">
        <f t="shared" si="19"/>
        <v>4.6813921252423718</v>
      </c>
      <c r="R71">
        <f t="shared" si="20"/>
        <v>109.85370276733654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7.5865006263132542E-2</v>
      </c>
      <c r="E72" s="4">
        <f>Input!I73</f>
        <v>868.98487242857141</v>
      </c>
      <c r="F72">
        <f t="shared" si="14"/>
        <v>867.73907457142855</v>
      </c>
      <c r="G72">
        <f t="shared" si="21"/>
        <v>847.82985091584089</v>
      </c>
      <c r="H72">
        <f t="shared" si="15"/>
        <v>396.37718656821096</v>
      </c>
      <c r="I72">
        <f t="shared" si="16"/>
        <v>212234.04059071053</v>
      </c>
      <c r="N72" s="4">
        <f>Input!J73</f>
        <v>10.540790714285777</v>
      </c>
      <c r="O72">
        <f t="shared" si="17"/>
        <v>10.220016428571491</v>
      </c>
      <c r="P72">
        <f t="shared" si="18"/>
        <v>12.445203286210518</v>
      </c>
      <c r="Q72">
        <f t="shared" si="19"/>
        <v>4.9514565514094482</v>
      </c>
      <c r="R72">
        <f t="shared" si="20"/>
        <v>104.44873580027117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9.5433856123881944E-2</v>
      </c>
      <c r="E73" s="4">
        <f>Input!I74</f>
        <v>879.3167868571428</v>
      </c>
      <c r="F73">
        <f t="shared" si="14"/>
        <v>878.07098899999994</v>
      </c>
      <c r="G73">
        <f t="shared" si="21"/>
        <v>860.07672187116816</v>
      </c>
      <c r="H73">
        <f t="shared" si="15"/>
        <v>323.79364950375589</v>
      </c>
      <c r="I73">
        <f t="shared" si="16"/>
        <v>223668.01555520002</v>
      </c>
      <c r="N73" s="4">
        <f>Input!J74</f>
        <v>10.331914428571395</v>
      </c>
      <c r="O73">
        <f t="shared" si="17"/>
        <v>10.011140142857109</v>
      </c>
      <c r="P73">
        <f t="shared" si="18"/>
        <v>12.246870955327278</v>
      </c>
      <c r="Q73">
        <f t="shared" si="19"/>
        <v>4.9984922658285242</v>
      </c>
      <c r="R73">
        <f t="shared" si="20"/>
        <v>100.22292695992505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0.11472512427101295</v>
      </c>
      <c r="E74" s="4">
        <f>Input!I75</f>
        <v>889.29808757142848</v>
      </c>
      <c r="F74">
        <f t="shared" si="14"/>
        <v>888.05228971428562</v>
      </c>
      <c r="G74">
        <f t="shared" si="21"/>
        <v>872.1266503015313</v>
      </c>
      <c r="H74">
        <f t="shared" si="15"/>
        <v>253.6259907050738</v>
      </c>
      <c r="I74">
        <f t="shared" si="16"/>
        <v>235210.89490820811</v>
      </c>
      <c r="N74" s="4">
        <f>Input!J75</f>
        <v>9.9813007142856804</v>
      </c>
      <c r="O74">
        <f t="shared" si="17"/>
        <v>9.6605264285713943</v>
      </c>
      <c r="P74">
        <f t="shared" si="18"/>
        <v>12.049928430363083</v>
      </c>
      <c r="Q74">
        <f t="shared" si="19"/>
        <v>5.7092419261661309</v>
      </c>
      <c r="R74">
        <f t="shared" si="20"/>
        <v>93.325770877126374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0.13374657561314279</v>
      </c>
      <c r="E75" s="4">
        <f>Input!I76</f>
        <v>898.80941671428559</v>
      </c>
      <c r="F75">
        <f t="shared" si="14"/>
        <v>897.56361885714273</v>
      </c>
      <c r="G75">
        <f t="shared" si="21"/>
        <v>883.98117152169448</v>
      </c>
      <c r="H75">
        <f t="shared" si="15"/>
        <v>184.48287562022529</v>
      </c>
      <c r="I75">
        <f t="shared" si="16"/>
        <v>246849.96539890574</v>
      </c>
      <c r="N75" s="4">
        <f>Input!J76</f>
        <v>9.5113291428571074</v>
      </c>
      <c r="O75">
        <f t="shared" si="17"/>
        <v>9.1905548571428213</v>
      </c>
      <c r="P75">
        <f t="shared" si="18"/>
        <v>11.854521220163234</v>
      </c>
      <c r="Q75">
        <f t="shared" si="19"/>
        <v>7.0967167833042026</v>
      </c>
      <c r="R75">
        <f t="shared" si="20"/>
        <v>84.466298582151509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0.15250565373151101</v>
      </c>
      <c r="E76" s="4">
        <f>Input!I77</f>
        <v>907.41064228571429</v>
      </c>
      <c r="F76">
        <f t="shared" si="14"/>
        <v>906.16484442857143</v>
      </c>
      <c r="G76">
        <f t="shared" si="21"/>
        <v>895.64195178089869</v>
      </c>
      <c r="H76">
        <f t="shared" si="15"/>
        <v>110.73126967444487</v>
      </c>
      <c r="I76">
        <f t="shared" si="16"/>
        <v>258573.02284900774</v>
      </c>
      <c r="N76" s="4">
        <f>Input!J77</f>
        <v>8.6012255714286994</v>
      </c>
      <c r="O76">
        <f t="shared" si="17"/>
        <v>8.2804512857144132</v>
      </c>
      <c r="P76">
        <f t="shared" si="18"/>
        <v>11.660780259204252</v>
      </c>
      <c r="Q76">
        <f t="shared" si="19"/>
        <v>11.426623969014866</v>
      </c>
      <c r="R76">
        <f t="shared" si="20"/>
        <v>68.565873495089477</v>
      </c>
    </row>
    <row r="77" spans="1:18" x14ac:dyDescent="0.25">
      <c r="E77" s="4"/>
      <c r="N77" s="4"/>
    </row>
    <row r="78" spans="1:18" x14ac:dyDescent="0.25">
      <c r="E78" s="4"/>
      <c r="N78" s="4"/>
      <c r="P78">
        <f>MAX(P4:P76)</f>
        <v>17.293310275961563</v>
      </c>
    </row>
    <row r="79" spans="1:18" x14ac:dyDescent="0.25">
      <c r="E79" s="4"/>
      <c r="N79" s="4"/>
      <c r="P79">
        <f>2/3*P78</f>
        <v>11.528873517307709</v>
      </c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  <row r="85" spans="5:14" x14ac:dyDescent="0.25">
      <c r="E85" s="4"/>
      <c r="N85" s="4"/>
    </row>
    <row r="86" spans="5:14" x14ac:dyDescent="0.25">
      <c r="E86" s="4"/>
      <c r="N86" s="4"/>
    </row>
    <row r="87" spans="5:14" x14ac:dyDescent="0.25">
      <c r="E87" s="4"/>
      <c r="N87" s="4"/>
    </row>
    <row r="88" spans="5:14" x14ac:dyDescent="0.25">
      <c r="E88" s="4"/>
      <c r="N88" s="4"/>
    </row>
    <row r="89" spans="5:14" x14ac:dyDescent="0.25">
      <c r="E89" s="4"/>
      <c r="N89" s="4"/>
    </row>
    <row r="90" spans="5:14" x14ac:dyDescent="0.25">
      <c r="E90" s="4"/>
      <c r="N90" s="4"/>
    </row>
    <row r="91" spans="5:14" x14ac:dyDescent="0.25">
      <c r="E91" s="4"/>
      <c r="N91" s="4"/>
    </row>
    <row r="92" spans="5:14" x14ac:dyDescent="0.25">
      <c r="E92" s="4"/>
      <c r="N92" s="4"/>
    </row>
    <row r="93" spans="5:14" x14ac:dyDescent="0.25">
      <c r="E93" s="4"/>
      <c r="N93" s="4"/>
    </row>
    <row r="94" spans="5:14" x14ac:dyDescent="0.25">
      <c r="E94" s="4"/>
      <c r="N94" s="4"/>
    </row>
    <row r="95" spans="5:14" x14ac:dyDescent="0.25">
      <c r="E95" s="4"/>
      <c r="N95" s="4"/>
    </row>
    <row r="96" spans="5:14" x14ac:dyDescent="0.25">
      <c r="E96" s="4"/>
      <c r="N96" s="4"/>
    </row>
    <row r="97" spans="5:14" x14ac:dyDescent="0.25">
      <c r="E97" s="4"/>
      <c r="N97" s="4"/>
    </row>
    <row r="98" spans="5:14" x14ac:dyDescent="0.25">
      <c r="E98" s="4"/>
      <c r="N98" s="4"/>
    </row>
    <row r="99" spans="5:14" x14ac:dyDescent="0.25">
      <c r="E99" s="4"/>
      <c r="N99" s="4"/>
    </row>
    <row r="100" spans="5:14" x14ac:dyDescent="0.25">
      <c r="E100" s="4"/>
      <c r="N100" s="4"/>
    </row>
    <row r="101" spans="5:14" x14ac:dyDescent="0.25">
      <c r="E101" s="4"/>
      <c r="N101" s="4"/>
    </row>
    <row r="102" spans="5:14" x14ac:dyDescent="0.25">
      <c r="E102" s="4"/>
      <c r="N102" s="4"/>
    </row>
    <row r="103" spans="5:14" x14ac:dyDescent="0.25">
      <c r="E103" s="4"/>
      <c r="N103" s="4"/>
    </row>
    <row r="104" spans="5:14" x14ac:dyDescent="0.25">
      <c r="E104" s="4"/>
      <c r="N104" s="4"/>
    </row>
    <row r="105" spans="5:14" x14ac:dyDescent="0.25">
      <c r="E105" s="4"/>
      <c r="N105" s="4"/>
    </row>
    <row r="106" spans="5:14" x14ac:dyDescent="0.25">
      <c r="E106" s="4"/>
      <c r="N106" s="4"/>
    </row>
    <row r="107" spans="5:14" x14ac:dyDescent="0.25">
      <c r="E107" s="4"/>
      <c r="N107" s="4"/>
    </row>
    <row r="108" spans="5:14" x14ac:dyDescent="0.25">
      <c r="E108" s="4"/>
      <c r="N108" s="4"/>
    </row>
    <row r="109" spans="5:14" x14ac:dyDescent="0.25">
      <c r="E109" s="4"/>
      <c r="N109" s="4"/>
    </row>
    <row r="110" spans="5:14" x14ac:dyDescent="0.25">
      <c r="E110" s="4"/>
      <c r="N110" s="4"/>
    </row>
    <row r="111" spans="5:14" x14ac:dyDescent="0.25">
      <c r="E111" s="4"/>
      <c r="N111" s="4"/>
    </row>
    <row r="112" spans="5:14" x14ac:dyDescent="0.25">
      <c r="E112" s="4"/>
      <c r="N112" s="4"/>
    </row>
    <row r="113" spans="5:14" x14ac:dyDescent="0.25">
      <c r="E113" s="4"/>
      <c r="N113" s="4"/>
    </row>
    <row r="114" spans="5:14" x14ac:dyDescent="0.25">
      <c r="E114" s="4"/>
      <c r="N114" s="4"/>
    </row>
    <row r="115" spans="5:14" x14ac:dyDescent="0.25">
      <c r="E115" s="4"/>
      <c r="N115" s="4"/>
    </row>
    <row r="116" spans="5:14" x14ac:dyDescent="0.25">
      <c r="E116" s="4"/>
      <c r="N116" s="4"/>
    </row>
    <row r="117" spans="5:14" x14ac:dyDescent="0.25">
      <c r="E117" s="4"/>
      <c r="N117" s="4"/>
    </row>
    <row r="118" spans="5:14" x14ac:dyDescent="0.25">
      <c r="E118" s="4"/>
      <c r="N118" s="4"/>
    </row>
    <row r="119" spans="5:14" x14ac:dyDescent="0.25">
      <c r="E119" s="4"/>
      <c r="N119" s="4"/>
    </row>
    <row r="120" spans="5:14" x14ac:dyDescent="0.25">
      <c r="E120" s="4"/>
      <c r="N120" s="4"/>
    </row>
    <row r="121" spans="5:14" x14ac:dyDescent="0.25">
      <c r="E121" s="4"/>
      <c r="N121" s="4"/>
    </row>
    <row r="122" spans="5:14" x14ac:dyDescent="0.25">
      <c r="E122" s="4"/>
      <c r="N122" s="4"/>
    </row>
    <row r="123" spans="5:14" x14ac:dyDescent="0.25">
      <c r="E123" s="4"/>
      <c r="N123" s="4"/>
    </row>
    <row r="124" spans="5:14" x14ac:dyDescent="0.25">
      <c r="E124" s="4"/>
      <c r="N124" s="4"/>
    </row>
    <row r="125" spans="5:14" x14ac:dyDescent="0.25">
      <c r="E125" s="4"/>
      <c r="N125" s="4"/>
    </row>
    <row r="126" spans="5:14" x14ac:dyDescent="0.25">
      <c r="E126" s="4"/>
      <c r="N126" s="4"/>
    </row>
    <row r="127" spans="5:14" x14ac:dyDescent="0.25">
      <c r="E127" s="4"/>
      <c r="N127" s="4"/>
    </row>
    <row r="128" spans="5:14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76">
    <cfRule type="cellIs" dxfId="12" priority="1" operator="equal">
      <formula>$P$78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-3.3746007128405742</v>
      </c>
      <c r="D3" s="4">
        <f>Input!I4</f>
        <v>0.9250235714285715</v>
      </c>
      <c r="E3">
        <f>D3-$D$3</f>
        <v>0</v>
      </c>
      <c r="F3">
        <f>O3</f>
        <v>0</v>
      </c>
      <c r="G3">
        <f>(E3-F3)^2</f>
        <v>0</v>
      </c>
      <c r="H3">
        <f>(F3-$I$4)^2</f>
        <v>118918.35443822012</v>
      </c>
      <c r="I3" s="2" t="s">
        <v>11</v>
      </c>
      <c r="J3" s="23">
        <f>SUM(G3:G161)</f>
        <v>3776715.1489820387</v>
      </c>
      <c r="K3">
        <f>1-(J3/J5)</f>
        <v>0.18696083025458132</v>
      </c>
      <c r="M3" s="4">
        <f>Input!J4</f>
        <v>0.30585457142857142</v>
      </c>
      <c r="N3">
        <f>M3-$M$3</f>
        <v>0</v>
      </c>
      <c r="O3" s="4">
        <v>0</v>
      </c>
      <c r="P3">
        <f>(N3-O3)^2</f>
        <v>0</v>
      </c>
      <c r="Q3">
        <f>(N3-$R$4)^2</f>
        <v>115.61793428299647</v>
      </c>
      <c r="R3" s="2" t="s">
        <v>11</v>
      </c>
      <c r="S3" s="23">
        <f>SUM(P4:P167)</f>
        <v>4577.846312438418</v>
      </c>
      <c r="T3">
        <f>1-(S3/S5)</f>
        <v>-0.22360949949719333</v>
      </c>
      <c r="V3">
        <f>COUNT(B4:B500)</f>
        <v>81</v>
      </c>
      <c r="X3">
        <v>571.76536563210573</v>
      </c>
      <c r="Y3">
        <v>32.910918114868579</v>
      </c>
      <c r="Z3">
        <v>9.7525369415233047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-3.2720632904246378</v>
      </c>
      <c r="D4" s="4">
        <f>Input!I5</f>
        <v>1.2457978571428572</v>
      </c>
      <c r="E4">
        <f t="shared" ref="E4:E67" si="2">D4-$D$3</f>
        <v>0.32077428571428568</v>
      </c>
      <c r="F4">
        <f>O4</f>
        <v>0.1106994547791684</v>
      </c>
      <c r="G4">
        <f>(E4-F4)^2</f>
        <v>4.4131434592418105E-2</v>
      </c>
      <c r="H4">
        <f t="shared" ref="H4:H67" si="3">(F4-$I$4)^2</f>
        <v>118842.01829560673</v>
      </c>
      <c r="I4">
        <f>AVERAGE(E3:E161)</f>
        <v>344.84540657839727</v>
      </c>
      <c r="J4" t="s">
        <v>5</v>
      </c>
      <c r="K4" t="s">
        <v>6</v>
      </c>
      <c r="M4" s="4">
        <f>Input!J5</f>
        <v>0.32077428571428568</v>
      </c>
      <c r="N4">
        <f>M4-$M$3</f>
        <v>1.4919714285714258E-2</v>
      </c>
      <c r="O4">
        <f>$X$3*((1/$Z$3)*(1/SQRT(2*PI()))*EXP(-1*C4*C4/2))</f>
        <v>0.1106994547791684</v>
      </c>
      <c r="P4">
        <f>(N4-O4)^2</f>
        <v>9.1737586889934185E-3</v>
      </c>
      <c r="Q4">
        <f t="shared" ref="Q4:Q67" si="4">(N4-$R$4)^2</f>
        <v>115.29730609679739</v>
      </c>
      <c r="R4">
        <f>AVERAGE(N3:N167)</f>
        <v>10.752578029616734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-3.1695258680087015</v>
      </c>
      <c r="D5" s="4">
        <f>Input!I6</f>
        <v>1.8425871428571428</v>
      </c>
      <c r="E5">
        <f t="shared" si="2"/>
        <v>0.91756357142857126</v>
      </c>
      <c r="F5">
        <f>F4+O5</f>
        <v>0.26471767195634255</v>
      </c>
      <c r="G5">
        <f t="shared" ref="G5:G68" si="5">(E5-F5)^2</f>
        <v>0.42620776845770336</v>
      </c>
      <c r="H5">
        <f t="shared" si="3"/>
        <v>118735.85116723742</v>
      </c>
      <c r="J5">
        <f>SUM(H3:H161)</f>
        <v>4645182.2858234681</v>
      </c>
      <c r="K5">
        <f>1-((1-K3)*(V3-1)/(V3-1-1))</f>
        <v>0.17666919519451274</v>
      </c>
      <c r="M5" s="4">
        <f>Input!J6</f>
        <v>0.59678928571428558</v>
      </c>
      <c r="N5">
        <f t="shared" ref="N5:N68" si="6">M5-$M$3</f>
        <v>0.29093471428571416</v>
      </c>
      <c r="O5">
        <f t="shared" ref="O5:O68" si="7">$X$3*((1/$Z$3)*(1/SQRT(2*PI()))*EXP(-1*C5*C5/2))</f>
        <v>0.15401821717717418</v>
      </c>
      <c r="P5">
        <f t="shared" ref="P5:P68" si="8">(N5-O5)^2</f>
        <v>1.8746127180472836E-2</v>
      </c>
      <c r="Q5">
        <f t="shared" si="4"/>
        <v>109.44598085721023</v>
      </c>
      <c r="S5">
        <f>SUM(Q4:Q167)</f>
        <v>3741.2641159778104</v>
      </c>
      <c r="T5">
        <f>1-((1-T3)*(X3-1)/(X3-1-1))</f>
        <v>-0.22575706685264274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-3.0669884455927652</v>
      </c>
      <c r="D6" s="4">
        <f>Input!I7</f>
        <v>2.6930118571428574</v>
      </c>
      <c r="E6">
        <f t="shared" si="2"/>
        <v>1.7679882857142859</v>
      </c>
      <c r="F6">
        <f t="shared" ref="F6:F69" si="9">F5+O6</f>
        <v>0.47676488227534097</v>
      </c>
      <c r="G6">
        <f t="shared" si="5"/>
        <v>1.6672578775884523</v>
      </c>
      <c r="H6">
        <f t="shared" si="3"/>
        <v>118589.76138363201</v>
      </c>
      <c r="M6" s="4">
        <f>Input!J7</f>
        <v>0.85042471428571464</v>
      </c>
      <c r="N6">
        <f t="shared" si="6"/>
        <v>0.54457014285714322</v>
      </c>
      <c r="O6">
        <f t="shared" si="7"/>
        <v>0.2120472103189984</v>
      </c>
      <c r="P6">
        <f t="shared" si="8"/>
        <v>0.1105715006637676</v>
      </c>
      <c r="Q6">
        <f t="shared" si="4"/>
        <v>104.203425016146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-2.9644510231768284</v>
      </c>
      <c r="D7" s="4">
        <f>Input!I8</f>
        <v>3.5583562857142854</v>
      </c>
      <c r="E7">
        <f t="shared" si="2"/>
        <v>2.6333327142857139</v>
      </c>
      <c r="F7">
        <f t="shared" si="9"/>
        <v>0.76565114855137495</v>
      </c>
      <c r="G7">
        <f t="shared" si="5"/>
        <v>3.4882344309838724</v>
      </c>
      <c r="H7">
        <f t="shared" si="3"/>
        <v>118390.87809666255</v>
      </c>
      <c r="M7" s="4">
        <f>Input!J8</f>
        <v>0.86534442857142801</v>
      </c>
      <c r="N7">
        <f t="shared" si="6"/>
        <v>0.55948985714285659</v>
      </c>
      <c r="O7">
        <f t="shared" si="7"/>
        <v>0.28888626627603398</v>
      </c>
      <c r="P7">
        <f t="shared" si="8"/>
        <v>7.3226303390018732E-2</v>
      </c>
      <c r="Q7">
        <f t="shared" si="4"/>
        <v>103.89904649182684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-2.8619136007608921</v>
      </c>
      <c r="D8" s="4">
        <f>Input!I9</f>
        <v>4.6251171428571434</v>
      </c>
      <c r="E8">
        <f t="shared" si="2"/>
        <v>3.7000935714285719</v>
      </c>
      <c r="F8">
        <f t="shared" si="9"/>
        <v>1.1551041809330056</v>
      </c>
      <c r="G8">
        <f t="shared" si="5"/>
        <v>6.4769709977349939</v>
      </c>
      <c r="H8">
        <f t="shared" si="3"/>
        <v>118123.02396206044</v>
      </c>
      <c r="M8" s="4">
        <f>Input!J9</f>
        <v>1.066760857142858</v>
      </c>
      <c r="N8">
        <f t="shared" si="6"/>
        <v>0.76090628571428653</v>
      </c>
      <c r="O8">
        <f t="shared" si="7"/>
        <v>0.38945303238163059</v>
      </c>
      <c r="P8">
        <f t="shared" si="8"/>
        <v>0.13797751941141428</v>
      </c>
      <c r="Q8">
        <f t="shared" si="4"/>
        <v>99.83350423789858</v>
      </c>
      <c r="S8" s="19" t="s">
        <v>28</v>
      </c>
      <c r="T8" s="24">
        <f>SQRT((T5-K5)^2)</f>
        <v>0.40242626204715548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-2.7593761783449557</v>
      </c>
      <c r="D9" s="4">
        <f>Input!I10</f>
        <v>5.8112357142857149</v>
      </c>
      <c r="E9">
        <f t="shared" si="2"/>
        <v>4.8862121428571434</v>
      </c>
      <c r="F9">
        <f t="shared" si="9"/>
        <v>1.6746419735511495</v>
      </c>
      <c r="G9">
        <f t="shared" si="5"/>
        <v>10.314182952376132</v>
      </c>
      <c r="H9">
        <f t="shared" si="3"/>
        <v>117766.1736794747</v>
      </c>
      <c r="M9" s="4">
        <f>Input!J10</f>
        <v>1.1861185714285716</v>
      </c>
      <c r="N9">
        <f t="shared" si="6"/>
        <v>0.88026400000000016</v>
      </c>
      <c r="O9">
        <f t="shared" si="7"/>
        <v>0.51953779261814392</v>
      </c>
      <c r="P9">
        <f t="shared" si="8"/>
        <v>0.13012339669209796</v>
      </c>
      <c r="Q9">
        <f t="shared" si="4"/>
        <v>97.462584299367379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-2.6568387559290194</v>
      </c>
      <c r="D10" s="4">
        <f>Input!I11</f>
        <v>7.4151068571428578</v>
      </c>
      <c r="E10">
        <f t="shared" si="2"/>
        <v>6.4900832857142863</v>
      </c>
      <c r="F10">
        <f t="shared" si="9"/>
        <v>2.3604665772265165</v>
      </c>
      <c r="G10">
        <f t="shared" si="5"/>
        <v>17.053734159021364</v>
      </c>
      <c r="H10">
        <f t="shared" si="3"/>
        <v>117295.93412760552</v>
      </c>
      <c r="M10" s="4">
        <f>Input!J11</f>
        <v>1.6038711428571428</v>
      </c>
      <c r="N10">
        <f t="shared" si="6"/>
        <v>1.2980165714285714</v>
      </c>
      <c r="O10">
        <f t="shared" si="7"/>
        <v>0.68582460367536691</v>
      </c>
      <c r="P10">
        <f t="shared" si="8"/>
        <v>0.37477900538154058</v>
      </c>
      <c r="Q10">
        <f t="shared" si="4"/>
        <v>89.388732366657081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-2.5543013335130826</v>
      </c>
      <c r="D11" s="4">
        <f>Input!I12</f>
        <v>9.1159562857142866</v>
      </c>
      <c r="E11">
        <f t="shared" si="2"/>
        <v>8.1909327142857151</v>
      </c>
      <c r="F11">
        <f t="shared" si="9"/>
        <v>3.2563321322959822</v>
      </c>
      <c r="G11">
        <f t="shared" si="5"/>
        <v>24.350282903773408</v>
      </c>
      <c r="H11">
        <f t="shared" si="3"/>
        <v>116683.09578094412</v>
      </c>
      <c r="M11" s="4">
        <f>Input!J12</f>
        <v>1.7008494285714288</v>
      </c>
      <c r="N11">
        <f t="shared" si="6"/>
        <v>1.3949948571428574</v>
      </c>
      <c r="O11">
        <f t="shared" si="7"/>
        <v>0.89586555506946564</v>
      </c>
      <c r="P11">
        <f t="shared" si="8"/>
        <v>0.24913006018827119</v>
      </c>
      <c r="Q11">
        <f t="shared" si="4"/>
        <v>87.564362829766267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-2.4517639110971463</v>
      </c>
      <c r="D12" s="4">
        <f>Input!I13</f>
        <v>10.749666857142858</v>
      </c>
      <c r="E12">
        <f t="shared" si="2"/>
        <v>9.824643285714286</v>
      </c>
      <c r="F12">
        <f t="shared" si="9"/>
        <v>4.414326581727896</v>
      </c>
      <c r="G12">
        <f t="shared" si="5"/>
        <v>29.271526837434156</v>
      </c>
      <c r="H12">
        <f t="shared" si="3"/>
        <v>115893.32022769871</v>
      </c>
      <c r="M12" s="4">
        <f>Input!J13</f>
        <v>1.6337105714285709</v>
      </c>
      <c r="N12">
        <f t="shared" si="6"/>
        <v>1.3278559999999995</v>
      </c>
      <c r="O12">
        <f t="shared" si="7"/>
        <v>1.1579944494319141</v>
      </c>
      <c r="P12">
        <f t="shared" si="8"/>
        <v>2.8852946361394228E-2</v>
      </c>
      <c r="Q12">
        <f t="shared" si="4"/>
        <v>88.82538533554299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-2.34922648868121</v>
      </c>
      <c r="D13" s="4">
        <f>Input!I14</f>
        <v>12.569874142857143</v>
      </c>
      <c r="E13">
        <f t="shared" si="2"/>
        <v>11.644850571428572</v>
      </c>
      <c r="F13">
        <f t="shared" si="9"/>
        <v>5.8954934123490688</v>
      </c>
      <c r="G13">
        <f t="shared" si="5"/>
        <v>33.055107742658734</v>
      </c>
      <c r="H13">
        <f t="shared" si="3"/>
        <v>114887.04363527161</v>
      </c>
      <c r="M13" s="4">
        <f>Input!J14</f>
        <v>1.8202072857142859</v>
      </c>
      <c r="N13">
        <f t="shared" si="6"/>
        <v>1.5143527142857145</v>
      </c>
      <c r="O13">
        <f t="shared" si="7"/>
        <v>1.4811668306211723</v>
      </c>
      <c r="P13">
        <f t="shared" si="8"/>
        <v>1.1013028745965306E-3</v>
      </c>
      <c r="Q13">
        <f t="shared" si="4"/>
        <v>85.344806976822923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-2.2466890662652736</v>
      </c>
      <c r="D14" s="4">
        <f>Input!I15</f>
        <v>14.822753714285714</v>
      </c>
      <c r="E14">
        <f t="shared" si="2"/>
        <v>13.897730142857142</v>
      </c>
      <c r="F14">
        <f t="shared" si="9"/>
        <v>7.7702087791833012</v>
      </c>
      <c r="G14">
        <f t="shared" si="5"/>
        <v>37.546518062279326</v>
      </c>
      <c r="H14">
        <f t="shared" si="3"/>
        <v>113619.68897137923</v>
      </c>
      <c r="M14" s="4">
        <f>Input!J15</f>
        <v>2.2528795714285703</v>
      </c>
      <c r="N14">
        <f t="shared" si="6"/>
        <v>1.9470249999999989</v>
      </c>
      <c r="O14">
        <f t="shared" si="7"/>
        <v>1.8747153668342325</v>
      </c>
      <c r="P14">
        <f t="shared" si="8"/>
        <v>5.2286830485677102E-3</v>
      </c>
      <c r="Q14">
        <f t="shared" si="4"/>
        <v>77.537764157392473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-2.1441516438493369</v>
      </c>
      <c r="D15" s="4">
        <f>Input!I16</f>
        <v>17.940977714285715</v>
      </c>
      <c r="E15">
        <f t="shared" si="2"/>
        <v>17.015954142857144</v>
      </c>
      <c r="F15">
        <f t="shared" si="9"/>
        <v>10.118222129726332</v>
      </c>
      <c r="G15">
        <f t="shared" si="5"/>
        <v>47.578706924969637</v>
      </c>
      <c r="H15">
        <f t="shared" si="3"/>
        <v>112042.28800893457</v>
      </c>
      <c r="M15" s="4">
        <f>Input!J16</f>
        <v>3.1182240000000014</v>
      </c>
      <c r="N15">
        <f t="shared" si="6"/>
        <v>2.8123694285714302</v>
      </c>
      <c r="O15">
        <f t="shared" si="7"/>
        <v>2.3480133505430305</v>
      </c>
      <c r="P15">
        <f t="shared" si="8"/>
        <v>0.21562656720191725</v>
      </c>
      <c r="Q15">
        <f t="shared" si="4"/>
        <v>63.046912628113816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-2.0416142214334005</v>
      </c>
      <c r="D16" s="4">
        <f>Input!I17</f>
        <v>22.491496000000001</v>
      </c>
      <c r="E16">
        <f t="shared" si="2"/>
        <v>21.56647242857143</v>
      </c>
      <c r="F16">
        <f t="shared" si="9"/>
        <v>13.028266734603061</v>
      </c>
      <c r="G16">
        <f t="shared" si="5"/>
        <v>72.900956472513869</v>
      </c>
      <c r="H16">
        <f t="shared" si="3"/>
        <v>110102.61429411609</v>
      </c>
      <c r="M16" s="4">
        <f>Input!J17</f>
        <v>4.5505182857142863</v>
      </c>
      <c r="N16">
        <f t="shared" si="6"/>
        <v>4.2446637142857151</v>
      </c>
      <c r="O16">
        <f t="shared" si="7"/>
        <v>2.9100446048767283</v>
      </c>
      <c r="P16">
        <f t="shared" si="8"/>
        <v>1.7812081671996369</v>
      </c>
      <c r="Q16">
        <f t="shared" si="4"/>
        <v>42.352948735690404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-1.939076799017464</v>
      </c>
      <c r="D17" s="4">
        <f>Input!I18</f>
        <v>27.31056942857143</v>
      </c>
      <c r="E17">
        <f t="shared" si="2"/>
        <v>26.385545857142858</v>
      </c>
      <c r="F17">
        <f t="shared" si="9"/>
        <v>16.597152039599703</v>
      </c>
      <c r="G17">
        <f t="shared" si="5"/>
        <v>95.812653527317082</v>
      </c>
      <c r="H17">
        <f t="shared" si="3"/>
        <v>107746.91660776726</v>
      </c>
      <c r="M17" s="4">
        <f>Input!J18</f>
        <v>4.8190734285714285</v>
      </c>
      <c r="N17">
        <f t="shared" si="6"/>
        <v>4.5132188571428573</v>
      </c>
      <c r="O17">
        <f t="shared" si="7"/>
        <v>3.5688853049966407</v>
      </c>
      <c r="P17">
        <f t="shared" si="8"/>
        <v>0.89176585770909123</v>
      </c>
      <c r="Q17">
        <f t="shared" si="4"/>
        <v>38.929602883133896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-1.8365393766015277</v>
      </c>
      <c r="D18" s="4">
        <f>Input!I19</f>
        <v>32.920388714285721</v>
      </c>
      <c r="E18">
        <f t="shared" si="2"/>
        <v>31.99536514285715</v>
      </c>
      <c r="F18">
        <f t="shared" si="9"/>
        <v>20.928263870258526</v>
      </c>
      <c r="G18">
        <f t="shared" si="5"/>
        <v>122.48073057795408</v>
      </c>
      <c r="H18">
        <f t="shared" si="3"/>
        <v>104922.3153402047</v>
      </c>
      <c r="M18" s="4">
        <f>Input!J19</f>
        <v>5.6098192857142912</v>
      </c>
      <c r="N18">
        <f t="shared" si="6"/>
        <v>5.30396471428572</v>
      </c>
      <c r="O18">
        <f t="shared" si="7"/>
        <v>4.3311118306588217</v>
      </c>
      <c r="P18">
        <f t="shared" si="8"/>
        <v>0.94644273318117145</v>
      </c>
      <c r="Q18">
        <f t="shared" si="4"/>
        <v>29.687387060002422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-1.7340019541855911</v>
      </c>
      <c r="D19" s="4">
        <f>Input!I20</f>
        <v>40.26089685714286</v>
      </c>
      <c r="E19">
        <f t="shared" si="2"/>
        <v>39.335873285714285</v>
      </c>
      <c r="F19">
        <f t="shared" si="9"/>
        <v>26.129422089327495</v>
      </c>
      <c r="G19">
        <f t="shared" si="5"/>
        <v>174.4103532025461</v>
      </c>
      <c r="H19">
        <f t="shared" si="3"/>
        <v>101579.87876883698</v>
      </c>
      <c r="M19" s="4">
        <f>Input!J20</f>
        <v>7.3405081428571393</v>
      </c>
      <c r="N19">
        <f t="shared" si="6"/>
        <v>7.0346535714285681</v>
      </c>
      <c r="O19">
        <f t="shared" si="7"/>
        <v>5.2011582190689687</v>
      </c>
      <c r="P19">
        <f t="shared" si="8"/>
        <v>3.3617052071242512</v>
      </c>
      <c r="Q19">
        <f t="shared" si="4"/>
        <v>13.822962276793765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-1.6314645317696548</v>
      </c>
      <c r="D20" s="4">
        <f>Input!I21</f>
        <v>48.354851428571429</v>
      </c>
      <c r="E20">
        <f t="shared" si="2"/>
        <v>47.429827857142854</v>
      </c>
      <c r="F20">
        <f t="shared" si="9"/>
        <v>32.310078397538916</v>
      </c>
      <c r="G20">
        <f t="shared" si="5"/>
        <v>228.60682372119356</v>
      </c>
      <c r="H20">
        <f t="shared" si="3"/>
        <v>97678.331361116841</v>
      </c>
      <c r="M20" s="4">
        <f>Input!J21</f>
        <v>8.0939545714285686</v>
      </c>
      <c r="N20">
        <f t="shared" si="6"/>
        <v>7.7880999999999974</v>
      </c>
      <c r="O20">
        <f t="shared" si="7"/>
        <v>6.1806563082114234</v>
      </c>
      <c r="P20">
        <f t="shared" si="8"/>
        <v>2.5838752222708798</v>
      </c>
      <c r="Q20">
        <f t="shared" si="4"/>
        <v>8.7881299880803283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-1.5289271093537182</v>
      </c>
      <c r="D21" s="4">
        <f>Input!I22</f>
        <v>58.664386285714286</v>
      </c>
      <c r="E21">
        <f t="shared" si="2"/>
        <v>57.739362714285718</v>
      </c>
      <c r="F21">
        <f t="shared" si="9"/>
        <v>39.577878678474143</v>
      </c>
      <c r="G21">
        <f t="shared" si="5"/>
        <v>329.83950238303873</v>
      </c>
      <c r="H21">
        <f t="shared" si="3"/>
        <v>93188.263590130358</v>
      </c>
      <c r="M21" s="4">
        <f>Input!J22</f>
        <v>10.309534857142857</v>
      </c>
      <c r="N21">
        <f t="shared" si="6"/>
        <v>10.003680285714285</v>
      </c>
      <c r="O21">
        <f t="shared" si="7"/>
        <v>7.2678002809352265</v>
      </c>
      <c r="P21">
        <f t="shared" si="8"/>
        <v>7.4850394005498631</v>
      </c>
      <c r="Q21">
        <f t="shared" si="4"/>
        <v>0.56084783082217726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-1.4263896869377819</v>
      </c>
      <c r="D22" s="4">
        <f>Input!I23</f>
        <v>70.10036085714286</v>
      </c>
      <c r="E22">
        <f t="shared" si="2"/>
        <v>69.175337285714292</v>
      </c>
      <c r="F22">
        <f t="shared" si="9"/>
        <v>48.034662634318309</v>
      </c>
      <c r="G22">
        <f t="shared" si="5"/>
        <v>446.92812471617668</v>
      </c>
      <c r="H22">
        <f t="shared" si="3"/>
        <v>88096.617720637616</v>
      </c>
      <c r="M22" s="4">
        <f>Input!J23</f>
        <v>11.435974571428574</v>
      </c>
      <c r="N22">
        <f t="shared" si="6"/>
        <v>11.130120000000002</v>
      </c>
      <c r="O22">
        <f t="shared" si="7"/>
        <v>8.4567839558441698</v>
      </c>
      <c r="P22">
        <f t="shared" si="8"/>
        <v>7.1467256049827519</v>
      </c>
      <c r="Q22">
        <f t="shared" si="4"/>
        <v>0.1425379394008803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-1.3238522645218453</v>
      </c>
      <c r="D23" s="4">
        <f>Input!I24</f>
        <v>80.924626428571429</v>
      </c>
      <c r="E23">
        <f t="shared" si="2"/>
        <v>79.999602857142861</v>
      </c>
      <c r="F23">
        <f t="shared" si="9"/>
        <v>57.772025370082829</v>
      </c>
      <c r="G23">
        <f t="shared" si="5"/>
        <v>494.06520094325793</v>
      </c>
      <c r="H23">
        <f t="shared" si="3"/>
        <v>82411.12619837423</v>
      </c>
      <c r="M23" s="4">
        <f>Input!J24</f>
        <v>10.824265571428569</v>
      </c>
      <c r="N23">
        <f t="shared" si="6"/>
        <v>10.518410999999997</v>
      </c>
      <c r="O23">
        <f t="shared" si="7"/>
        <v>9.7373627357645169</v>
      </c>
      <c r="P23">
        <f t="shared" si="8"/>
        <v>0.61003639106525609</v>
      </c>
      <c r="Q23">
        <f t="shared" si="4"/>
        <v>5.4834197759525714E-2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-1.221314842105909</v>
      </c>
      <c r="D24" s="4">
        <f>Input!I25</f>
        <v>92.517258285714291</v>
      </c>
      <c r="E24">
        <f t="shared" si="2"/>
        <v>91.592234714285723</v>
      </c>
      <c r="F24">
        <f t="shared" si="9"/>
        <v>68.866617033036206</v>
      </c>
      <c r="G24">
        <f t="shared" si="5"/>
        <v>516.45369899432069</v>
      </c>
      <c r="H24">
        <f t="shared" si="3"/>
        <v>76164.292278922687</v>
      </c>
      <c r="M24" s="4">
        <f>Input!J25</f>
        <v>11.592631857142862</v>
      </c>
      <c r="N24">
        <f t="shared" si="6"/>
        <v>11.28677728571429</v>
      </c>
      <c r="O24">
        <f t="shared" si="7"/>
        <v>11.094591662953373</v>
      </c>
      <c r="P24">
        <f t="shared" si="8"/>
        <v>3.6935313596001454E-2</v>
      </c>
      <c r="Q24">
        <f t="shared" si="4"/>
        <v>0.28536884521518285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-1.1187774196899725</v>
      </c>
      <c r="D25" s="4">
        <f>Input!I26</f>
        <v>105.26616928571427</v>
      </c>
      <c r="E25">
        <f t="shared" si="2"/>
        <v>104.3411457142857</v>
      </c>
      <c r="F25">
        <f t="shared" si="9"/>
        <v>81.375402895113581</v>
      </c>
      <c r="G25">
        <f t="shared" si="5"/>
        <v>527.42534323635584</v>
      </c>
      <c r="H25">
        <f t="shared" si="3"/>
        <v>69416.442840869538</v>
      </c>
      <c r="M25" s="4">
        <f>Input!J26</f>
        <v>12.748910999999978</v>
      </c>
      <c r="N25">
        <f t="shared" si="6"/>
        <v>12.443056428571406</v>
      </c>
      <c r="O25">
        <f t="shared" si="7"/>
        <v>12.508785862077382</v>
      </c>
      <c r="P25">
        <f t="shared" si="8"/>
        <v>4.3203584290164238E-3</v>
      </c>
      <c r="Q25">
        <f t="shared" si="4"/>
        <v>2.8577172173323531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-1.0162399972740361</v>
      </c>
      <c r="D26" s="4">
        <f>Input!I27</f>
        <v>119.372776</v>
      </c>
      <c r="E26">
        <f t="shared" si="2"/>
        <v>118.44775242857143</v>
      </c>
      <c r="F26">
        <f t="shared" si="9"/>
        <v>95.331142400815196</v>
      </c>
      <c r="G26">
        <f t="shared" si="5"/>
        <v>534.37765917536024</v>
      </c>
      <c r="H26">
        <f t="shared" si="3"/>
        <v>62257.368028080222</v>
      </c>
      <c r="M26" s="4">
        <f>Input!J27</f>
        <v>14.106606714285732</v>
      </c>
      <c r="N26">
        <f t="shared" si="6"/>
        <v>13.80075214285716</v>
      </c>
      <c r="O26">
        <f t="shared" si="7"/>
        <v>13.95573950570162</v>
      </c>
      <c r="P26">
        <f t="shared" si="8"/>
        <v>2.4021082641480444E-2</v>
      </c>
      <c r="Q26">
        <f t="shared" si="4"/>
        <v>9.2913654246290598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-0.91370257485809958</v>
      </c>
      <c r="D27" s="4">
        <f>Input!I28</f>
        <v>135.49354642857142</v>
      </c>
      <c r="E27">
        <f t="shared" si="2"/>
        <v>134.56852285714285</v>
      </c>
      <c r="F27">
        <f t="shared" si="9"/>
        <v>110.73836695225091</v>
      </c>
      <c r="G27">
        <f t="shared" si="5"/>
        <v>567.87633045145617</v>
      </c>
      <c r="H27">
        <f t="shared" si="3"/>
        <v>54806.106002518063</v>
      </c>
      <c r="M27" s="4">
        <f>Input!J28</f>
        <v>16.120770428571419</v>
      </c>
      <c r="N27">
        <f t="shared" si="6"/>
        <v>15.814915857142847</v>
      </c>
      <c r="O27">
        <f t="shared" si="7"/>
        <v>15.407224551435725</v>
      </c>
      <c r="P27">
        <f t="shared" si="8"/>
        <v>0.16621220074917772</v>
      </c>
      <c r="Q27">
        <f t="shared" si="4"/>
        <v>25.627264280001803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-0.81116515244216314</v>
      </c>
      <c r="D28" s="4">
        <f>Input!I29</f>
        <v>150.77881185714287</v>
      </c>
      <c r="E28">
        <f t="shared" si="2"/>
        <v>149.8537882857143</v>
      </c>
      <c r="F28">
        <f t="shared" si="9"/>
        <v>127.5701386270169</v>
      </c>
      <c r="G28">
        <f t="shared" si="5"/>
        <v>496.56104211156475</v>
      </c>
      <c r="H28">
        <f t="shared" si="3"/>
        <v>47208.542063344146</v>
      </c>
      <c r="M28" s="4">
        <f>Input!J29</f>
        <v>15.285265428571449</v>
      </c>
      <c r="N28">
        <f t="shared" si="6"/>
        <v>14.979410857142877</v>
      </c>
      <c r="O28">
        <f t="shared" si="7"/>
        <v>16.831771674765992</v>
      </c>
      <c r="P28">
        <f t="shared" si="8"/>
        <v>3.4312405986653749</v>
      </c>
      <c r="Q28">
        <f t="shared" si="4"/>
        <v>17.866115751852654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-0.7086277300262267</v>
      </c>
      <c r="D29" s="4">
        <f>Input!I30</f>
        <v>165.31063085714285</v>
      </c>
      <c r="E29">
        <f t="shared" si="2"/>
        <v>164.38560728571429</v>
      </c>
      <c r="F29">
        <f t="shared" si="9"/>
        <v>145.765853028354</v>
      </c>
      <c r="G29">
        <f t="shared" si="5"/>
        <v>346.69524860448644</v>
      </c>
      <c r="H29">
        <f t="shared" si="3"/>
        <v>39632.668641684548</v>
      </c>
      <c r="M29" s="4">
        <f>Input!J30</f>
        <v>14.531818999999984</v>
      </c>
      <c r="N29">
        <f t="shared" si="6"/>
        <v>14.225964428571412</v>
      </c>
      <c r="O29">
        <f t="shared" si="7"/>
        <v>18.195714401337103</v>
      </c>
      <c r="P29">
        <f t="shared" si="8"/>
        <v>15.7589148462732</v>
      </c>
      <c r="Q29">
        <f t="shared" si="4"/>
        <v>12.064413076443351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-0.60609030761029026</v>
      </c>
      <c r="D30" s="4">
        <f>Input!I31</f>
        <v>181.51345985714286</v>
      </c>
      <c r="E30">
        <f t="shared" si="2"/>
        <v>180.58843628571429</v>
      </c>
      <c r="F30">
        <f t="shared" si="9"/>
        <v>165.23030825403114</v>
      </c>
      <c r="G30">
        <f t="shared" si="5"/>
        <v>235.87209663757179</v>
      </c>
      <c r="H30">
        <f t="shared" si="3"/>
        <v>32261.583546071713</v>
      </c>
      <c r="M30" s="4">
        <f>Input!J31</f>
        <v>16.202829000000008</v>
      </c>
      <c r="N30">
        <f t="shared" si="6"/>
        <v>15.896974428571436</v>
      </c>
      <c r="O30">
        <f t="shared" si="7"/>
        <v>19.464455225677135</v>
      </c>
      <c r="P30">
        <f t="shared" si="8"/>
        <v>12.72691923771791</v>
      </c>
      <c r="Q30">
        <f t="shared" si="4"/>
        <v>26.464814309578113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-0.50355288519435382</v>
      </c>
      <c r="D31" s="4">
        <f>Input!I32</f>
        <v>198.67861157142858</v>
      </c>
      <c r="E31">
        <f t="shared" si="2"/>
        <v>197.75358800000001</v>
      </c>
      <c r="F31">
        <f t="shared" si="9"/>
        <v>185.83419983575308</v>
      </c>
      <c r="G31">
        <f t="shared" si="5"/>
        <v>142.07181420998967</v>
      </c>
      <c r="H31">
        <f t="shared" si="3"/>
        <v>25284.563869751935</v>
      </c>
      <c r="M31" s="4">
        <f>Input!J32</f>
        <v>17.165151714285713</v>
      </c>
      <c r="N31">
        <f t="shared" si="6"/>
        <v>16.859297142857141</v>
      </c>
      <c r="O31">
        <f t="shared" si="7"/>
        <v>20.603891581721939</v>
      </c>
      <c r="P31">
        <f t="shared" si="8"/>
        <v>14.021987511577171</v>
      </c>
      <c r="Q31">
        <f t="shared" si="4"/>
        <v>37.292018328015708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-0.40101546277841738</v>
      </c>
      <c r="D32" s="4">
        <f>Input!I33</f>
        <v>217.05972142857146</v>
      </c>
      <c r="E32">
        <f t="shared" si="2"/>
        <v>216.1346978571429</v>
      </c>
      <c r="F32">
        <f t="shared" si="9"/>
        <v>207.41612190645523</v>
      </c>
      <c r="G32">
        <f t="shared" si="5"/>
        <v>76.013566607909326</v>
      </c>
      <c r="H32">
        <f t="shared" si="3"/>
        <v>18886.808285441683</v>
      </c>
      <c r="M32" s="4">
        <f>Input!J33</f>
        <v>18.381109857142889</v>
      </c>
      <c r="N32">
        <f t="shared" si="6"/>
        <v>18.075255285714316</v>
      </c>
      <c r="O32">
        <f t="shared" si="7"/>
        <v>21.581922070702156</v>
      </c>
      <c r="P32">
        <f t="shared" si="8"/>
        <v>12.296711940936948</v>
      </c>
      <c r="Q32">
        <f t="shared" si="4"/>
        <v>53.621602196968823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-0.29847804036248093</v>
      </c>
      <c r="D33" s="4">
        <f>Input!I34</f>
        <v>234.09805528571431</v>
      </c>
      <c r="E33">
        <f t="shared" si="2"/>
        <v>233.17303171428574</v>
      </c>
      <c r="F33">
        <f t="shared" si="9"/>
        <v>229.78606325217879</v>
      </c>
      <c r="G33">
        <f t="shared" si="5"/>
        <v>11.471555363307115</v>
      </c>
      <c r="H33">
        <f t="shared" si="3"/>
        <v>13238.652486660618</v>
      </c>
      <c r="M33" s="4">
        <f>Input!J34</f>
        <v>17.038333857142845</v>
      </c>
      <c r="N33">
        <f t="shared" si="6"/>
        <v>16.732479285714273</v>
      </c>
      <c r="O33">
        <f t="shared" si="7"/>
        <v>22.369941345723547</v>
      </c>
      <c r="P33">
        <f t="shared" si="8"/>
        <v>31.780978478043998</v>
      </c>
      <c r="Q33">
        <f t="shared" si="4"/>
        <v>35.759219032676931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-0.19594061794654447</v>
      </c>
      <c r="D34" s="4">
        <f>Input!I35</f>
        <v>251.83015685714287</v>
      </c>
      <c r="E34">
        <f t="shared" si="2"/>
        <v>250.9051332857143</v>
      </c>
      <c r="F34">
        <f t="shared" si="9"/>
        <v>252.73029031823052</v>
      </c>
      <c r="G34">
        <f t="shared" si="5"/>
        <v>3.3311981933434005</v>
      </c>
      <c r="H34">
        <f t="shared" si="3"/>
        <v>8485.1946436240378</v>
      </c>
      <c r="M34" s="4">
        <f>Input!J35</f>
        <v>17.732101571428558</v>
      </c>
      <c r="N34">
        <f t="shared" si="6"/>
        <v>17.426246999999986</v>
      </c>
      <c r="O34">
        <f t="shared" si="7"/>
        <v>22.944227066051734</v>
      </c>
      <c r="P34">
        <f t="shared" si="8"/>
        <v>30.448104009344458</v>
      </c>
      <c r="Q34">
        <f t="shared" si="4"/>
        <v>44.537857526256253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-9.3403195530608024E-2</v>
      </c>
      <c r="D35" s="4">
        <f>Input!I36</f>
        <v>270.0023904285714</v>
      </c>
      <c r="E35">
        <f t="shared" si="2"/>
        <v>269.07736685714281</v>
      </c>
      <c r="F35">
        <f t="shared" si="9"/>
        <v>276.01741561108196</v>
      </c>
      <c r="G35">
        <f t="shared" si="5"/>
        <v>48.164276707052373</v>
      </c>
      <c r="H35">
        <f t="shared" si="3"/>
        <v>4737.2923405968386</v>
      </c>
      <c r="M35" s="4">
        <f>Input!J36</f>
        <v>18.172233571428535</v>
      </c>
      <c r="N35">
        <f t="shared" si="6"/>
        <v>17.866378999999963</v>
      </c>
      <c r="O35">
        <f t="shared" si="7"/>
        <v>23.287125292851439</v>
      </c>
      <c r="P35">
        <f t="shared" si="8"/>
        <v>29.384490371463016</v>
      </c>
      <c r="Q35">
        <f t="shared" si="4"/>
        <v>50.606164246225376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9.1342268853284222E-3</v>
      </c>
      <c r="D36" s="4">
        <f>Input!I37</f>
        <v>289.21900528571427</v>
      </c>
      <c r="E36">
        <f t="shared" si="2"/>
        <v>288.29398171428568</v>
      </c>
      <c r="F36">
        <f t="shared" si="9"/>
        <v>299.4053673480758</v>
      </c>
      <c r="G36">
        <f t="shared" si="5"/>
        <v>123.46289070279749</v>
      </c>
      <c r="H36">
        <f t="shared" si="3"/>
        <v>2064.7971652531546</v>
      </c>
      <c r="M36" s="4">
        <f>Input!J37</f>
        <v>19.216614857142872</v>
      </c>
      <c r="N36">
        <f t="shared" si="6"/>
        <v>18.9107602857143</v>
      </c>
      <c r="O36">
        <f t="shared" si="7"/>
        <v>23.387951736993841</v>
      </c>
      <c r="P36">
        <f t="shared" si="8"/>
        <v>20.045243291410603</v>
      </c>
      <c r="Q36">
        <f t="shared" si="4"/>
        <v>66.555937723705171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0.11167164930126487</v>
      </c>
      <c r="D37" s="4">
        <f>Input!I38</f>
        <v>307.58519542857141</v>
      </c>
      <c r="E37">
        <f t="shared" si="2"/>
        <v>306.66017185714281</v>
      </c>
      <c r="F37">
        <f t="shared" si="9"/>
        <v>322.64891202442772</v>
      </c>
      <c r="G37">
        <f t="shared" si="5"/>
        <v>255.63981213694964</v>
      </c>
      <c r="H37">
        <f t="shared" si="3"/>
        <v>492.68437048440023</v>
      </c>
      <c r="M37" s="4">
        <f>Input!J38</f>
        <v>18.366190142857135</v>
      </c>
      <c r="N37">
        <f t="shared" si="6"/>
        <v>18.060335571428563</v>
      </c>
      <c r="O37">
        <f t="shared" si="7"/>
        <v>23.243544676351913</v>
      </c>
      <c r="P37">
        <f t="shared" si="8"/>
        <v>26.865656625360312</v>
      </c>
      <c r="Q37">
        <f t="shared" si="4"/>
        <v>53.403320289907676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0.21420907171720133</v>
      </c>
      <c r="D38" s="4">
        <f>Input!I39</f>
        <v>325.89916642857139</v>
      </c>
      <c r="E38">
        <f t="shared" si="2"/>
        <v>324.97414285714279</v>
      </c>
      <c r="F38">
        <f t="shared" si="9"/>
        <v>345.50734164693944</v>
      </c>
      <c r="G38">
        <f t="shared" si="5"/>
        <v>421.6122525413063</v>
      </c>
      <c r="H38">
        <f t="shared" si="3"/>
        <v>0.43815803496591893</v>
      </c>
      <c r="M38" s="4">
        <f>Input!J39</f>
        <v>18.313970999999981</v>
      </c>
      <c r="N38">
        <f t="shared" si="6"/>
        <v>18.008116428571409</v>
      </c>
      <c r="O38">
        <f t="shared" si="7"/>
        <v>22.858429622511721</v>
      </c>
      <c r="P38">
        <f t="shared" si="8"/>
        <v>23.525538079311477</v>
      </c>
      <c r="Q38">
        <f t="shared" si="4"/>
        <v>52.64283745870577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0.31674649413313777</v>
      </c>
      <c r="D39" s="4">
        <f>Input!I40</f>
        <v>344.5861308571429</v>
      </c>
      <c r="E39">
        <f t="shared" si="2"/>
        <v>343.66110728571431</v>
      </c>
      <c r="F39">
        <f t="shared" si="9"/>
        <v>367.75192541909934</v>
      </c>
      <c r="G39">
        <f t="shared" si="5"/>
        <v>580.36751833583287</v>
      </c>
      <c r="H39">
        <f t="shared" si="3"/>
        <v>524.70860539943862</v>
      </c>
      <c r="M39" s="4">
        <f>Input!J40</f>
        <v>18.686964428571514</v>
      </c>
      <c r="N39">
        <f t="shared" si="6"/>
        <v>18.381109857142942</v>
      </c>
      <c r="O39">
        <f t="shared" si="7"/>
        <v>22.244583772159913</v>
      </c>
      <c r="P39">
        <f t="shared" si="8"/>
        <v>14.926430692016565</v>
      </c>
      <c r="Q39">
        <f t="shared" si="4"/>
        <v>58.194497843580351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0.41928391654907421</v>
      </c>
      <c r="D40" s="4">
        <f>Input!I41</f>
        <v>363.9817825714286</v>
      </c>
      <c r="E40">
        <f t="shared" si="2"/>
        <v>363.056759</v>
      </c>
      <c r="F40">
        <f t="shared" si="9"/>
        <v>389.17274276671196</v>
      </c>
      <c r="G40">
        <f t="shared" si="5"/>
        <v>682.04460810316277</v>
      </c>
      <c r="H40">
        <f t="shared" si="3"/>
        <v>1964.9127335518731</v>
      </c>
      <c r="M40" s="4">
        <f>Input!J41</f>
        <v>19.395651714285691</v>
      </c>
      <c r="N40">
        <f t="shared" si="6"/>
        <v>19.089797142857119</v>
      </c>
      <c r="O40">
        <f t="shared" si="7"/>
        <v>21.420817347612626</v>
      </c>
      <c r="P40">
        <f t="shared" si="8"/>
        <v>5.4336551949784075</v>
      </c>
      <c r="Q40">
        <f t="shared" si="4"/>
        <v>69.509222542180794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0.52182133896501071</v>
      </c>
      <c r="D41" s="4">
        <f>Input!I42</f>
        <v>382.09433728571429</v>
      </c>
      <c r="E41">
        <f t="shared" si="2"/>
        <v>381.16931371428569</v>
      </c>
      <c r="F41">
        <f t="shared" si="9"/>
        <v>409.58455917548736</v>
      </c>
      <c r="G41">
        <f t="shared" si="5"/>
        <v>807.42617462034173</v>
      </c>
      <c r="H41">
        <f t="shared" si="3"/>
        <v>4191.1578789893156</v>
      </c>
      <c r="M41" s="4">
        <f>Input!J42</f>
        <v>18.112554714285693</v>
      </c>
      <c r="N41">
        <f t="shared" si="6"/>
        <v>17.806700142857121</v>
      </c>
      <c r="O41">
        <f t="shared" si="7"/>
        <v>20.411816408775415</v>
      </c>
      <c r="P41">
        <f t="shared" si="8"/>
        <v>6.7866307589520769</v>
      </c>
      <c r="Q41">
        <f t="shared" si="4"/>
        <v>49.76063878850703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0.62435876138094715</v>
      </c>
      <c r="D42" s="4">
        <f>Input!I43</f>
        <v>400.34116957142862</v>
      </c>
      <c r="E42">
        <f t="shared" si="2"/>
        <v>399.41614600000003</v>
      </c>
      <c r="F42">
        <f t="shared" si="9"/>
        <v>428.83147425583689</v>
      </c>
      <c r="G42">
        <f t="shared" si="5"/>
        <v>865.26153639863492</v>
      </c>
      <c r="H42">
        <f t="shared" si="3"/>
        <v>7053.6595639194684</v>
      </c>
      <c r="M42" s="4">
        <f>Input!J43</f>
        <v>18.246832285714333</v>
      </c>
      <c r="N42">
        <f t="shared" si="6"/>
        <v>17.940977714285761</v>
      </c>
      <c r="O42">
        <f t="shared" si="7"/>
        <v>19.24691508034952</v>
      </c>
      <c r="P42">
        <f t="shared" si="8"/>
        <v>1.7054724040815485</v>
      </c>
      <c r="Q42">
        <f t="shared" si="4"/>
        <v>51.673090026549779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0.72689618379688359</v>
      </c>
      <c r="D43" s="4">
        <f>Input!I44</f>
        <v>417.52124100000003</v>
      </c>
      <c r="E43">
        <f t="shared" si="2"/>
        <v>416.59621742857144</v>
      </c>
      <c r="F43">
        <f t="shared" si="9"/>
        <v>446.79015657715411</v>
      </c>
      <c r="G43">
        <f t="shared" si="5"/>
        <v>911.67396130831332</v>
      </c>
      <c r="H43">
        <f t="shared" si="3"/>
        <v>10392.732052309031</v>
      </c>
      <c r="M43" s="4">
        <f>Input!J44</f>
        <v>17.180071428571409</v>
      </c>
      <c r="N43">
        <f t="shared" si="6"/>
        <v>16.874216857142837</v>
      </c>
      <c r="O43">
        <f t="shared" si="7"/>
        <v>17.958682321317202</v>
      </c>
      <c r="P43">
        <f t="shared" si="8"/>
        <v>1.1760653429869199</v>
      </c>
      <c r="Q43">
        <f t="shared" si="4"/>
        <v>37.474461934675169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0.82943360621282003</v>
      </c>
      <c r="D44" s="4">
        <f>Input!I45</f>
        <v>435.14890442857143</v>
      </c>
      <c r="E44">
        <f t="shared" si="2"/>
        <v>434.22388085714283</v>
      </c>
      <c r="F44">
        <f t="shared" si="9"/>
        <v>463.37157456795984</v>
      </c>
      <c r="G44">
        <f t="shared" si="5"/>
        <v>849.58804865960144</v>
      </c>
      <c r="H44">
        <f t="shared" si="3"/>
        <v>14048.452498290006</v>
      </c>
      <c r="M44" s="4">
        <f>Input!J45</f>
        <v>17.627663428571395</v>
      </c>
      <c r="N44">
        <f t="shared" si="6"/>
        <v>17.321808857142823</v>
      </c>
      <c r="O44">
        <f t="shared" si="7"/>
        <v>16.581417990805708</v>
      </c>
      <c r="P44">
        <f t="shared" si="8"/>
        <v>0.5481786349554244</v>
      </c>
      <c r="Q44">
        <f t="shared" si="4"/>
        <v>43.154793665319112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0.93197102862875647</v>
      </c>
      <c r="D45" s="4">
        <f>Input!I46</f>
        <v>453.75381028571428</v>
      </c>
      <c r="E45">
        <f t="shared" si="2"/>
        <v>452.82878671428568</v>
      </c>
      <c r="F45">
        <f t="shared" si="9"/>
        <v>478.52122904168033</v>
      </c>
      <c r="G45">
        <f t="shared" si="5"/>
        <v>660.10159274649993</v>
      </c>
      <c r="H45">
        <f t="shared" si="3"/>
        <v>17869.22551123517</v>
      </c>
      <c r="M45" s="4">
        <f>Input!J46</f>
        <v>18.604905857142853</v>
      </c>
      <c r="N45">
        <f t="shared" si="6"/>
        <v>18.299051285714281</v>
      </c>
      <c r="O45">
        <f t="shared" si="7"/>
        <v>15.149654473720462</v>
      </c>
      <c r="P45">
        <f t="shared" si="8"/>
        <v>9.9187002793968322</v>
      </c>
      <c r="Q45">
        <f t="shared" si="4"/>
        <v>56.949258604995521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1.0345084510446929</v>
      </c>
      <c r="D46" s="4">
        <f>Input!I47</f>
        <v>471.57543014285721</v>
      </c>
      <c r="E46">
        <f t="shared" si="2"/>
        <v>470.65040657142862</v>
      </c>
      <c r="F46">
        <f t="shared" si="9"/>
        <v>492.21798284562811</v>
      </c>
      <c r="G46">
        <f t="shared" si="5"/>
        <v>465.16034634341298</v>
      </c>
      <c r="H46">
        <f t="shared" si="3"/>
        <v>21718.676235640771</v>
      </c>
      <c r="M46" s="4">
        <f>Input!J47</f>
        <v>17.821619857142935</v>
      </c>
      <c r="N46">
        <f t="shared" si="6"/>
        <v>17.515765285714362</v>
      </c>
      <c r="O46">
        <f t="shared" si="7"/>
        <v>13.696753803947773</v>
      </c>
      <c r="P46">
        <f t="shared" si="8"/>
        <v>14.584848697865038</v>
      </c>
      <c r="Q46">
        <f t="shared" si="4"/>
        <v>45.740701861041373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1.1370458734606295</v>
      </c>
      <c r="D47" s="4">
        <f>Input!I48</f>
        <v>489.10611528571434</v>
      </c>
      <c r="E47">
        <f t="shared" si="2"/>
        <v>488.18109171428574</v>
      </c>
      <c r="F47">
        <f t="shared" si="9"/>
        <v>504.47165996067582</v>
      </c>
      <c r="G47">
        <f t="shared" si="5"/>
        <v>265.38261379029279</v>
      </c>
      <c r="H47">
        <f t="shared" si="3"/>
        <v>25480.540768863393</v>
      </c>
      <c r="M47" s="4">
        <f>Input!J48</f>
        <v>17.530685142857124</v>
      </c>
      <c r="N47">
        <f t="shared" si="6"/>
        <v>17.224830571428551</v>
      </c>
      <c r="O47">
        <f t="shared" si="7"/>
        <v>12.253677115047687</v>
      </c>
      <c r="P47">
        <f t="shared" si="8"/>
        <v>24.712366686887417</v>
      </c>
      <c r="Q47">
        <f t="shared" si="4"/>
        <v>41.890052964989536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1.2395832958765658</v>
      </c>
      <c r="D48" s="4">
        <f>Input!I49</f>
        <v>505.64463814285722</v>
      </c>
      <c r="E48">
        <f t="shared" si="2"/>
        <v>504.71961457142862</v>
      </c>
      <c r="F48">
        <f t="shared" si="9"/>
        <v>515.31964497824947</v>
      </c>
      <c r="G48">
        <f t="shared" si="5"/>
        <v>112.36064462552658</v>
      </c>
      <c r="H48">
        <f t="shared" si="3"/>
        <v>29061.465958009641</v>
      </c>
      <c r="M48" s="4">
        <f>Input!J49</f>
        <v>16.53852285714288</v>
      </c>
      <c r="N48">
        <f t="shared" si="6"/>
        <v>16.232668285714308</v>
      </c>
      <c r="O48">
        <f t="shared" si="7"/>
        <v>10.847985017573613</v>
      </c>
      <c r="P48">
        <f t="shared" si="8"/>
        <v>28.994813898194348</v>
      </c>
      <c r="Q48">
        <f t="shared" si="4"/>
        <v>30.031389214975572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1.3421207182925023</v>
      </c>
      <c r="D49" s="4">
        <f>Input!I50</f>
        <v>522.7277312857143</v>
      </c>
      <c r="E49">
        <f t="shared" si="2"/>
        <v>521.8027077142857</v>
      </c>
      <c r="F49">
        <f t="shared" si="9"/>
        <v>524.82275116838332</v>
      </c>
      <c r="G49">
        <f t="shared" si="5"/>
        <v>9.1206624646378689</v>
      </c>
      <c r="H49">
        <f t="shared" si="3"/>
        <v>32391.844565662581</v>
      </c>
      <c r="M49" s="4">
        <f>Input!J50</f>
        <v>17.083093142857081</v>
      </c>
      <c r="N49">
        <f t="shared" si="6"/>
        <v>16.777238571428509</v>
      </c>
      <c r="O49">
        <f t="shared" si="7"/>
        <v>9.5031061901338809</v>
      </c>
      <c r="P49">
        <f t="shared" si="8"/>
        <v>52.913001900599049</v>
      </c>
      <c r="Q49">
        <f t="shared" si="4"/>
        <v>36.296534644063748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1.4446581407084387</v>
      </c>
      <c r="D50" s="4">
        <f>Input!I51</f>
        <v>540.65378928571431</v>
      </c>
      <c r="E50">
        <f t="shared" si="2"/>
        <v>539.72876571428571</v>
      </c>
      <c r="F50">
        <f t="shared" si="9"/>
        <v>533.06064041754098</v>
      </c>
      <c r="G50">
        <f t="shared" si="5"/>
        <v>44.463894973087044</v>
      </c>
      <c r="H50">
        <f t="shared" si="3"/>
        <v>35424.974249123545</v>
      </c>
      <c r="M50" s="4">
        <f>Input!J51</f>
        <v>17.926058000000012</v>
      </c>
      <c r="N50">
        <f t="shared" si="6"/>
        <v>17.62020342857144</v>
      </c>
      <c r="O50">
        <f t="shared" si="7"/>
        <v>8.2378892491576821</v>
      </c>
      <c r="P50">
        <f t="shared" si="8"/>
        <v>88.027819361228453</v>
      </c>
      <c r="Q50">
        <f t="shared" si="4"/>
        <v>47.164278620367789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1.5471955631243752</v>
      </c>
      <c r="D51" s="4">
        <f>Input!I52</f>
        <v>558.36351114285719</v>
      </c>
      <c r="E51">
        <f t="shared" si="2"/>
        <v>557.4384875714286</v>
      </c>
      <c r="F51">
        <f t="shared" si="9"/>
        <v>540.12707230161357</v>
      </c>
      <c r="G51">
        <f t="shared" si="5"/>
        <v>299.68509864398499</v>
      </c>
      <c r="H51">
        <f t="shared" si="3"/>
        <v>38134.92896763399</v>
      </c>
      <c r="M51" s="4">
        <f>Input!J52</f>
        <v>17.709721857142881</v>
      </c>
      <c r="N51">
        <f t="shared" si="6"/>
        <v>17.403867285714309</v>
      </c>
      <c r="O51">
        <f t="shared" si="7"/>
        <v>7.0664318840725961</v>
      </c>
      <c r="P51">
        <f t="shared" si="8"/>
        <v>106.86257068311537</v>
      </c>
      <c r="Q51">
        <f t="shared" si="4"/>
        <v>44.239648768279039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1.6497329855403116</v>
      </c>
      <c r="D52" s="4">
        <f>Input!I53</f>
        <v>575.2824872857143</v>
      </c>
      <c r="E52">
        <f t="shared" si="2"/>
        <v>574.3574637142857</v>
      </c>
      <c r="F52">
        <f t="shared" si="9"/>
        <v>546.12523533945682</v>
      </c>
      <c r="G52">
        <f t="shared" si="5"/>
        <v>797.05871900849286</v>
      </c>
      <c r="H52">
        <f t="shared" si="3"/>
        <v>40513.569466081455</v>
      </c>
      <c r="M52" s="4">
        <f>Input!J53</f>
        <v>16.918976142857105</v>
      </c>
      <c r="N52">
        <f t="shared" si="6"/>
        <v>16.613121571428533</v>
      </c>
      <c r="O52">
        <f t="shared" si="7"/>
        <v>5.998163037843212</v>
      </c>
      <c r="P52">
        <f t="shared" si="8"/>
        <v>112.6773446697358</v>
      </c>
      <c r="Q52">
        <f t="shared" si="4"/>
        <v>34.345970605471983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1.7522704079562481</v>
      </c>
      <c r="D53" s="4">
        <f>Input!I54</f>
        <v>591.27643999999998</v>
      </c>
      <c r="E53">
        <f t="shared" si="2"/>
        <v>590.35141642857138</v>
      </c>
      <c r="F53">
        <f t="shared" si="9"/>
        <v>551.16337516882936</v>
      </c>
      <c r="G53">
        <f t="shared" si="5"/>
        <v>1535.7025777752431</v>
      </c>
      <c r="H53">
        <f t="shared" si="3"/>
        <v>42567.104163282522</v>
      </c>
      <c r="M53" s="4">
        <f>Input!J54</f>
        <v>15.993952714285683</v>
      </c>
      <c r="N53">
        <f t="shared" si="6"/>
        <v>15.688098142857111</v>
      </c>
      <c r="O53">
        <f t="shared" si="7"/>
        <v>5.0381398293724997</v>
      </c>
      <c r="P53">
        <f t="shared" si="8"/>
        <v>113.42161207895997</v>
      </c>
      <c r="Q53">
        <f t="shared" si="4"/>
        <v>24.359358788200307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1.8548078303721844</v>
      </c>
      <c r="D54" s="4">
        <f>Input!I55</f>
        <v>607.31515185714295</v>
      </c>
      <c r="E54">
        <f t="shared" si="2"/>
        <v>606.39012828571435</v>
      </c>
      <c r="F54">
        <f t="shared" si="9"/>
        <v>555.35088682192793</v>
      </c>
      <c r="G54">
        <f t="shared" si="5"/>
        <v>2605.0041691986953</v>
      </c>
      <c r="H54">
        <f t="shared" si="3"/>
        <v>44312.557212559477</v>
      </c>
      <c r="M54" s="4">
        <f>Input!J55</f>
        <v>16.038711857142971</v>
      </c>
      <c r="N54">
        <f t="shared" si="6"/>
        <v>15.732857285714399</v>
      </c>
      <c r="O54">
        <f t="shared" si="7"/>
        <v>4.1875116530986016</v>
      </c>
      <c r="P54">
        <f t="shared" si="8"/>
        <v>133.29500577656066</v>
      </c>
      <c r="Q54">
        <f t="shared" si="4"/>
        <v>24.803181468716712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1.957345252788121</v>
      </c>
      <c r="D55" s="4">
        <f>Input!I56</f>
        <v>622.95849100000009</v>
      </c>
      <c r="E55">
        <f t="shared" si="2"/>
        <v>622.0334674285715</v>
      </c>
      <c r="F55">
        <f t="shared" si="9"/>
        <v>558.79498641665077</v>
      </c>
      <c r="G55">
        <f t="shared" si="5"/>
        <v>3999.1054806950583</v>
      </c>
      <c r="H55">
        <f t="shared" si="3"/>
        <v>45774.422712965206</v>
      </c>
      <c r="M55" s="4">
        <f>Input!J56</f>
        <v>15.643339142857144</v>
      </c>
      <c r="N55">
        <f t="shared" si="6"/>
        <v>15.337484571428572</v>
      </c>
      <c r="O55">
        <f t="shared" si="7"/>
        <v>3.4440995947228727</v>
      </c>
      <c r="P55">
        <f t="shared" si="8"/>
        <v>141.45260620412881</v>
      </c>
      <c r="Q55">
        <f t="shared" si="4"/>
        <v>21.021367997148989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2.0598826752040575</v>
      </c>
      <c r="D56" s="4">
        <f>Input!I57</f>
        <v>638.82562599999994</v>
      </c>
      <c r="E56">
        <f t="shared" si="2"/>
        <v>637.90060242857135</v>
      </c>
      <c r="F56">
        <f t="shared" si="9"/>
        <v>561.59802603396167</v>
      </c>
      <c r="G56">
        <f t="shared" si="5"/>
        <v>5822.0831644552454</v>
      </c>
      <c r="H56">
        <f t="shared" si="3"/>
        <v>46981.698040848714</v>
      </c>
      <c r="M56" s="4">
        <f>Input!J57</f>
        <v>15.867134999999848</v>
      </c>
      <c r="N56">
        <f t="shared" si="6"/>
        <v>15.561280428571276</v>
      </c>
      <c r="O56">
        <f t="shared" si="7"/>
        <v>2.803039617310862</v>
      </c>
      <c r="P56">
        <f t="shared" si="8"/>
        <v>162.7727085981108</v>
      </c>
      <c r="Q56">
        <f t="shared" si="4"/>
        <v>23.123618761711171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2.1624200976199939</v>
      </c>
      <c r="D57" s="4">
        <f>Input!I58</f>
        <v>655.03591485714298</v>
      </c>
      <c r="E57">
        <f t="shared" si="2"/>
        <v>654.11089128571439</v>
      </c>
      <c r="F57">
        <f t="shared" si="9"/>
        <v>563.85546819343813</v>
      </c>
      <c r="G57">
        <f t="shared" si="5"/>
        <v>8146.0413975657948</v>
      </c>
      <c r="H57">
        <f t="shared" si="3"/>
        <v>47965.407088623993</v>
      </c>
      <c r="M57" s="4">
        <f>Input!J58</f>
        <v>16.210288857143041</v>
      </c>
      <c r="N57">
        <f t="shared" si="6"/>
        <v>15.904434285714469</v>
      </c>
      <c r="O57">
        <f t="shared" si="7"/>
        <v>2.2574421594764265</v>
      </c>
      <c r="P57">
        <f t="shared" si="8"/>
        <v>186.24039409360316</v>
      </c>
      <c r="Q57">
        <f t="shared" si="4"/>
        <v>26.541622883493375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2.2649575200359302</v>
      </c>
      <c r="D58" s="4">
        <f>Input!I59</f>
        <v>671.60427728571437</v>
      </c>
      <c r="E58">
        <f t="shared" si="2"/>
        <v>670.67925371428578</v>
      </c>
      <c r="F58">
        <f t="shared" si="9"/>
        <v>565.6544960512224</v>
      </c>
      <c r="G58">
        <f t="shared" si="5"/>
        <v>11030.199722185191</v>
      </c>
      <c r="H58">
        <f t="shared" si="3"/>
        <v>48756.653993818087</v>
      </c>
      <c r="M58" s="4">
        <f>Input!J59</f>
        <v>16.56836242857139</v>
      </c>
      <c r="N58">
        <f t="shared" si="6"/>
        <v>16.262507857142818</v>
      </c>
      <c r="O58">
        <f t="shared" si="7"/>
        <v>1.7990278577842318</v>
      </c>
      <c r="P58">
        <f t="shared" si="8"/>
        <v>209.19225369184585</v>
      </c>
      <c r="Q58">
        <f t="shared" si="4"/>
        <v>30.35932670426163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2.3674949424518665</v>
      </c>
      <c r="D59" s="4">
        <f>Input!I60</f>
        <v>687.48633200000017</v>
      </c>
      <c r="E59">
        <f t="shared" si="2"/>
        <v>686.56130842857158</v>
      </c>
      <c r="F59">
        <f t="shared" si="9"/>
        <v>567.07320401466097</v>
      </c>
      <c r="G59">
        <f t="shared" si="5"/>
        <v>14277.407096429602</v>
      </c>
      <c r="H59">
        <f t="shared" si="3"/>
        <v>49385.193953373047</v>
      </c>
      <c r="M59" s="4">
        <f>Input!J60</f>
        <v>15.8820547142858</v>
      </c>
      <c r="N59">
        <f t="shared" si="6"/>
        <v>15.576200142857228</v>
      </c>
      <c r="O59">
        <f t="shared" si="7"/>
        <v>1.418707963438586</v>
      </c>
      <c r="P59">
        <f t="shared" si="8"/>
        <v>200.43458481030004</v>
      </c>
      <c r="Q59">
        <f t="shared" si="4"/>
        <v>23.267330291342695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2.4700323648678033</v>
      </c>
      <c r="D60" s="4">
        <f>Input!I61</f>
        <v>704.33816928571434</v>
      </c>
      <c r="E60">
        <f t="shared" si="2"/>
        <v>703.41314571428575</v>
      </c>
      <c r="F60">
        <f t="shared" si="9"/>
        <v>568.18029161316372</v>
      </c>
      <c r="G60">
        <f t="shared" si="5"/>
        <v>18287.924828335359</v>
      </c>
      <c r="H60">
        <f t="shared" si="3"/>
        <v>49878.470873492348</v>
      </c>
      <c r="M60" s="4">
        <f>Input!J61</f>
        <v>16.851837285714169</v>
      </c>
      <c r="N60">
        <f t="shared" si="6"/>
        <v>16.545982714285596</v>
      </c>
      <c r="O60">
        <f t="shared" si="7"/>
        <v>1.1070875985027795</v>
      </c>
      <c r="P60">
        <f t="shared" si="8"/>
        <v>238.35948239614251</v>
      </c>
      <c r="Q60">
        <f t="shared" si="4"/>
        <v>33.563537840343123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2.5725697872837396</v>
      </c>
      <c r="D61" s="4">
        <f>Input!I62</f>
        <v>721.0781087142858</v>
      </c>
      <c r="E61">
        <f t="shared" si="2"/>
        <v>720.15308514285721</v>
      </c>
      <c r="F61">
        <f t="shared" si="9"/>
        <v>569.03517096288408</v>
      </c>
      <c r="G61">
        <f t="shared" si="5"/>
        <v>22836.623986105722</v>
      </c>
      <c r="H61">
        <f t="shared" si="3"/>
        <v>50261.050454771706</v>
      </c>
      <c r="M61" s="4">
        <f>Input!J62</f>
        <v>16.739939428571461</v>
      </c>
      <c r="N61">
        <f t="shared" si="6"/>
        <v>16.434084857142889</v>
      </c>
      <c r="O61">
        <f t="shared" si="7"/>
        <v>0.85487934972033419</v>
      </c>
      <c r="P61">
        <f t="shared" si="8"/>
        <v>242.71164424250523</v>
      </c>
      <c r="Q61">
        <f t="shared" si="4"/>
        <v>32.27951983122631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2.675107209699676</v>
      </c>
      <c r="D62" s="4">
        <f>Input!I63</f>
        <v>738.97432728571425</v>
      </c>
      <c r="E62">
        <f t="shared" si="2"/>
        <v>738.04930371428566</v>
      </c>
      <c r="F62">
        <f t="shared" si="9"/>
        <v>569.68839405389531</v>
      </c>
      <c r="G62">
        <f t="shared" si="5"/>
        <v>28345.395901674121</v>
      </c>
      <c r="H62">
        <f t="shared" si="3"/>
        <v>50554.369016906967</v>
      </c>
      <c r="M62" s="4">
        <f>Input!J63</f>
        <v>17.896218571428449</v>
      </c>
      <c r="N62">
        <f t="shared" si="6"/>
        <v>17.590363999999877</v>
      </c>
      <c r="O62">
        <f t="shared" si="7"/>
        <v>0.65322309101117926</v>
      </c>
      <c r="P62">
        <f t="shared" si="8"/>
        <v>286.86674217093855</v>
      </c>
      <c r="Q62">
        <f t="shared" si="4"/>
        <v>46.75531697676854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2.7776446321156127</v>
      </c>
      <c r="D63" s="4">
        <f>Input!I64</f>
        <v>755.37857271428572</v>
      </c>
      <c r="E63">
        <f t="shared" si="2"/>
        <v>754.45354914285713</v>
      </c>
      <c r="F63">
        <f t="shared" si="9"/>
        <v>570.18230891263454</v>
      </c>
      <c r="G63">
        <f t="shared" si="5"/>
        <v>33955.889975984406</v>
      </c>
      <c r="H63">
        <f t="shared" si="3"/>
        <v>50776.719553589581</v>
      </c>
      <c r="M63" s="4">
        <f>Input!J64</f>
        <v>16.404245428571471</v>
      </c>
      <c r="N63">
        <f t="shared" si="6"/>
        <v>16.098390857142899</v>
      </c>
      <c r="O63">
        <f t="shared" si="7"/>
        <v>0.49391485873927332</v>
      </c>
      <c r="P63">
        <f t="shared" si="8"/>
        <v>243.49967118475482</v>
      </c>
      <c r="Q63">
        <f t="shared" si="4"/>
        <v>28.577714786943297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2.8801820545315491</v>
      </c>
      <c r="D64" s="4">
        <f>Input!I65</f>
        <v>770.86525457142864</v>
      </c>
      <c r="E64">
        <f t="shared" si="2"/>
        <v>769.94023100000004</v>
      </c>
      <c r="F64">
        <f t="shared" si="9"/>
        <v>570.55186172858316</v>
      </c>
      <c r="G64">
        <f t="shared" si="5"/>
        <v>39755.721800714899</v>
      </c>
      <c r="H64">
        <f t="shared" si="3"/>
        <v>50943.403896462871</v>
      </c>
      <c r="M64" s="4">
        <f>Input!J65</f>
        <v>15.486681857142912</v>
      </c>
      <c r="N64">
        <f t="shared" si="6"/>
        <v>15.18082728571434</v>
      </c>
      <c r="O64">
        <f t="shared" si="7"/>
        <v>0.36955281594856826</v>
      </c>
      <c r="P64">
        <f t="shared" si="8"/>
        <v>219.37385141873534</v>
      </c>
      <c r="Q64">
        <f t="shared" si="4"/>
        <v>19.609391474129005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2.9827194769474854</v>
      </c>
      <c r="D65" s="4">
        <f>Input!I66</f>
        <v>785.34485457142853</v>
      </c>
      <c r="E65">
        <f t="shared" si="2"/>
        <v>784.41983099999993</v>
      </c>
      <c r="F65">
        <f t="shared" si="9"/>
        <v>570.82547351495998</v>
      </c>
      <c r="G65">
        <f t="shared" si="5"/>
        <v>45622.549549447045</v>
      </c>
      <c r="H65">
        <f t="shared" si="3"/>
        <v>51066.99065265336</v>
      </c>
      <c r="M65" s="4">
        <f>Input!J66</f>
        <v>14.479599999999891</v>
      </c>
      <c r="N65">
        <f t="shared" si="6"/>
        <v>14.173745428571319</v>
      </c>
      <c r="O65">
        <f t="shared" si="7"/>
        <v>0.27361178637677547</v>
      </c>
      <c r="P65">
        <f t="shared" si="8"/>
        <v>193.21371527086853</v>
      </c>
      <c r="Q65">
        <f t="shared" si="4"/>
        <v>11.704386371669683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3.0852568993634217</v>
      </c>
      <c r="D66" s="4">
        <f>Input!I67</f>
        <v>799.48130071428579</v>
      </c>
      <c r="E66">
        <f t="shared" si="2"/>
        <v>798.5562771428572</v>
      </c>
      <c r="F66">
        <f t="shared" si="9"/>
        <v>571.02593315606327</v>
      </c>
      <c r="G66">
        <f t="shared" si="5"/>
        <v>51770.057434748771</v>
      </c>
      <c r="H66">
        <f t="shared" si="3"/>
        <v>51157.630602950274</v>
      </c>
      <c r="M66" s="4">
        <f>Input!J67</f>
        <v>14.136446142857267</v>
      </c>
      <c r="N66">
        <f t="shared" si="6"/>
        <v>13.830591571428695</v>
      </c>
      <c r="O66">
        <f t="shared" si="7"/>
        <v>0.20045964110323897</v>
      </c>
      <c r="P66">
        <f t="shared" si="8"/>
        <v>185.78049643807753</v>
      </c>
      <c r="Q66">
        <f t="shared" si="4"/>
        <v>9.4741673635778128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3.1877943217793585</v>
      </c>
      <c r="D67" s="4">
        <f>Input!I68</f>
        <v>812.52114657142863</v>
      </c>
      <c r="E67">
        <f t="shared" si="2"/>
        <v>811.59612300000003</v>
      </c>
      <c r="F67">
        <f t="shared" si="9"/>
        <v>571.17126238075036</v>
      </c>
      <c r="G67">
        <f t="shared" si="5"/>
        <v>57804.113603785634</v>
      </c>
      <c r="H67">
        <f t="shared" si="3"/>
        <v>51223.393004667523</v>
      </c>
      <c r="M67" s="4">
        <f>Input!J68</f>
        <v>13.039845857142836</v>
      </c>
      <c r="N67">
        <f t="shared" si="6"/>
        <v>12.733991285714264</v>
      </c>
      <c r="O67">
        <f t="shared" si="7"/>
        <v>0.14532922468708412</v>
      </c>
      <c r="P67">
        <f t="shared" si="8"/>
        <v>158.47441248674511</v>
      </c>
      <c r="Q67">
        <f t="shared" si="4"/>
        <v>3.9259984914390182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3.2903317441952948</v>
      </c>
      <c r="D68" s="4">
        <f>Input!I69</f>
        <v>824.65088871428577</v>
      </c>
      <c r="E68">
        <f t="shared" ref="E68:E84" si="13">D68-$D$3</f>
        <v>823.72586514285717</v>
      </c>
      <c r="F68">
        <f t="shared" si="9"/>
        <v>571.27552120574614</v>
      </c>
      <c r="G68">
        <f t="shared" si="5"/>
        <v>63731.176153965651</v>
      </c>
      <c r="H68">
        <f t="shared" ref="H68:H84" si="14">(F68-$I$4)^2</f>
        <v>51270.596810154348</v>
      </c>
      <c r="M68" s="4">
        <f>Input!J69</f>
        <v>12.12974214285714</v>
      </c>
      <c r="N68">
        <f t="shared" si="6"/>
        <v>11.823887571428568</v>
      </c>
      <c r="O68">
        <f t="shared" si="7"/>
        <v>0.10425882499583378</v>
      </c>
      <c r="P68">
        <f t="shared" si="8"/>
        <v>137.3496979542125</v>
      </c>
      <c r="Q68">
        <f t="shared" ref="Q68:Q84" si="15">(N68-$R$4)^2</f>
        <v>1.1477041343770815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3.3928691666112312</v>
      </c>
      <c r="D69" s="4">
        <f>Input!I70</f>
        <v>836.38525785714296</v>
      </c>
      <c r="E69">
        <f t="shared" si="13"/>
        <v>835.46023428571436</v>
      </c>
      <c r="F69">
        <f t="shared" si="9"/>
        <v>571.34953395842786</v>
      </c>
      <c r="G69">
        <f t="shared" ref="G69:G84" si="16">(E69-F69)^2</f>
        <v>69754.462027369736</v>
      </c>
      <c r="H69">
        <f t="shared" si="14"/>
        <v>51304.119720189119</v>
      </c>
      <c r="M69" s="4">
        <f>Input!J70</f>
        <v>11.73436914285719</v>
      </c>
      <c r="N69">
        <f t="shared" ref="N69:N84" si="17">M69-$M$3</f>
        <v>11.428514571428618</v>
      </c>
      <c r="O69">
        <f t="shared" ref="O69:O84" si="18">$X$3*((1/$Z$3)*(1/SQRT(2*PI()))*EXP(-1*C69*C69/2))</f>
        <v>7.4012752681730978E-2</v>
      </c>
      <c r="P69">
        <f t="shared" ref="P69:P84" si="19">(N69-O69)^2</f>
        <v>128.92471155192635</v>
      </c>
      <c r="Q69">
        <f t="shared" si="15"/>
        <v>0.45689020855660928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3.4954065890271675</v>
      </c>
      <c r="D70" s="4">
        <f>Input!I71</f>
        <v>847.64219571428566</v>
      </c>
      <c r="E70">
        <f t="shared" si="13"/>
        <v>846.71717214285707</v>
      </c>
      <c r="F70">
        <f t="shared" ref="F70:F84" si="20">F69+O70</f>
        <v>571.40152567407733</v>
      </c>
      <c r="G70">
        <f t="shared" si="16"/>
        <v>75798.705190522101</v>
      </c>
      <c r="H70">
        <f t="shared" si="14"/>
        <v>51327.675099695967</v>
      </c>
      <c r="M70" s="4">
        <f>Input!J71</f>
        <v>11.256937857142702</v>
      </c>
      <c r="N70">
        <f t="shared" si="17"/>
        <v>10.95108328571413</v>
      </c>
      <c r="O70">
        <f t="shared" si="18"/>
        <v>5.1991715649491656E-2</v>
      </c>
      <c r="P70">
        <f t="shared" si="19"/>
        <v>118.79019705265408</v>
      </c>
      <c r="Q70">
        <f t="shared" si="15"/>
        <v>3.9404336698292991E-2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3.5979440114431043</v>
      </c>
      <c r="D71" s="4">
        <f>Input!I72</f>
        <v>858.44408171428563</v>
      </c>
      <c r="E71">
        <f t="shared" si="13"/>
        <v>857.51905814285703</v>
      </c>
      <c r="F71">
        <f t="shared" si="20"/>
        <v>571.43766629434845</v>
      </c>
      <c r="G71">
        <f t="shared" si="16"/>
        <v>81842.56276197992</v>
      </c>
      <c r="H71">
        <f t="shared" si="14"/>
        <v>51344.05216318107</v>
      </c>
      <c r="M71" s="4">
        <f>Input!J72</f>
        <v>10.801885999999968</v>
      </c>
      <c r="N71">
        <f t="shared" si="17"/>
        <v>10.496031428571396</v>
      </c>
      <c r="O71">
        <f t="shared" si="18"/>
        <v>3.6140620271091162E-2</v>
      </c>
      <c r="P71">
        <f t="shared" si="19"/>
        <v>109.40931572156519</v>
      </c>
      <c r="Q71">
        <f t="shared" si="15"/>
        <v>6.5816158507915876E-2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3.7004814338590406</v>
      </c>
      <c r="D72" s="4">
        <f>Input!I73</f>
        <v>868.98487242857141</v>
      </c>
      <c r="E72">
        <f t="shared" si="13"/>
        <v>868.05984885714281</v>
      </c>
      <c r="F72">
        <f t="shared" si="20"/>
        <v>571.46252571003379</v>
      </c>
      <c r="G72">
        <f t="shared" si="16"/>
        <v>87969.972098030616</v>
      </c>
      <c r="H72">
        <f t="shared" si="14"/>
        <v>51355.318683522339</v>
      </c>
      <c r="M72" s="4">
        <f>Input!J73</f>
        <v>10.540790714285777</v>
      </c>
      <c r="N72">
        <f t="shared" si="17"/>
        <v>10.234936142857205</v>
      </c>
      <c r="O72">
        <f t="shared" si="18"/>
        <v>2.4859415685336513E-2</v>
      </c>
      <c r="P72">
        <f t="shared" si="19"/>
        <v>104.24566677473661</v>
      </c>
      <c r="Q72">
        <f t="shared" si="15"/>
        <v>0.26795312292796519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3.8030188562749769</v>
      </c>
      <c r="D73" s="4">
        <f>Input!I74</f>
        <v>879.3167868571428</v>
      </c>
      <c r="E73">
        <f t="shared" si="13"/>
        <v>878.39176328571421</v>
      </c>
      <c r="F73">
        <f t="shared" si="20"/>
        <v>571.47944647886209</v>
      </c>
      <c r="G73">
        <f t="shared" si="16"/>
        <v>94195.170207749557</v>
      </c>
      <c r="H73">
        <f t="shared" si="14"/>
        <v>51362.98804160548</v>
      </c>
      <c r="M73" s="4">
        <f>Input!J74</f>
        <v>10.331914428571395</v>
      </c>
      <c r="N73">
        <f t="shared" si="17"/>
        <v>10.026059857142823</v>
      </c>
      <c r="O73">
        <f t="shared" si="18"/>
        <v>1.692076882833141E-2</v>
      </c>
      <c r="P73">
        <f t="shared" si="19"/>
        <v>100.18286528922503</v>
      </c>
      <c r="Q73">
        <f t="shared" si="15"/>
        <v>0.52782865493483166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3.9055562786909133</v>
      </c>
      <c r="D74" s="4">
        <f>Input!I75</f>
        <v>889.29808757142848</v>
      </c>
      <c r="E74">
        <f t="shared" si="13"/>
        <v>888.37306399999989</v>
      </c>
      <c r="F74">
        <f t="shared" si="20"/>
        <v>571.49084328416745</v>
      </c>
      <c r="G74">
        <f t="shared" si="16"/>
        <v>100414.34180579754</v>
      </c>
      <c r="H74">
        <f t="shared" si="14"/>
        <v>51368.153979549279</v>
      </c>
      <c r="M74" s="4">
        <f>Input!J75</f>
        <v>9.9813007142856804</v>
      </c>
      <c r="N74">
        <f t="shared" si="17"/>
        <v>9.6754461428571084</v>
      </c>
      <c r="O74">
        <f t="shared" si="18"/>
        <v>1.139680530533691E-2</v>
      </c>
      <c r="P74">
        <f t="shared" si="19"/>
        <v>93.393849598634844</v>
      </c>
      <c r="Q74">
        <f t="shared" si="15"/>
        <v>1.1602131014743504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4.0080937011068496</v>
      </c>
      <c r="D75" s="4">
        <f>Input!I76</f>
        <v>898.80941671428559</v>
      </c>
      <c r="E75">
        <f t="shared" si="13"/>
        <v>897.88439314285699</v>
      </c>
      <c r="F75">
        <f t="shared" si="20"/>
        <v>571.49843919796388</v>
      </c>
      <c r="G75">
        <f t="shared" si="16"/>
        <v>106527.79093251789</v>
      </c>
      <c r="H75">
        <f t="shared" si="14"/>
        <v>51371.597195646325</v>
      </c>
      <c r="M75" s="4">
        <f>Input!J76</f>
        <v>9.5113291428571074</v>
      </c>
      <c r="N75">
        <f t="shared" si="17"/>
        <v>9.2054745714285353</v>
      </c>
      <c r="O75">
        <f t="shared" si="18"/>
        <v>7.5959137964301902E-3</v>
      </c>
      <c r="P75">
        <f t="shared" si="19"/>
        <v>84.600971800524164</v>
      </c>
      <c r="Q75">
        <f t="shared" si="15"/>
        <v>2.3935291103378824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4.1106311235227864</v>
      </c>
      <c r="D76" s="4">
        <f>Input!I77</f>
        <v>907.41064228571429</v>
      </c>
      <c r="E76">
        <f t="shared" si="13"/>
        <v>906.48561871428569</v>
      </c>
      <c r="F76">
        <f t="shared" si="20"/>
        <v>571.50344888720736</v>
      </c>
      <c r="G76">
        <f t="shared" si="16"/>
        <v>112213.05410205755</v>
      </c>
      <c r="H76">
        <f t="shared" si="14"/>
        <v>51373.868143262342</v>
      </c>
      <c r="M76" s="4">
        <f>Input!J77</f>
        <v>8.6012255714286994</v>
      </c>
      <c r="N76">
        <f t="shared" si="17"/>
        <v>8.2953710000001273</v>
      </c>
      <c r="O76">
        <f t="shared" si="18"/>
        <v>5.0096892434967665E-3</v>
      </c>
      <c r="P76">
        <f t="shared" si="19"/>
        <v>68.73009066289039</v>
      </c>
      <c r="Q76">
        <f t="shared" si="15"/>
        <v>6.0378663863972664</v>
      </c>
    </row>
    <row r="77" spans="1:17" x14ac:dyDescent="0.25">
      <c r="A77">
        <f>Input!G78</f>
        <v>0</v>
      </c>
      <c r="B77">
        <f t="shared" si="12"/>
        <v>0</v>
      </c>
      <c r="C77">
        <f t="shared" si="11"/>
        <v>-3.3746007128405742</v>
      </c>
      <c r="D77" s="4">
        <f>Input!I78</f>
        <v>0</v>
      </c>
      <c r="E77">
        <f t="shared" si="13"/>
        <v>-0.9250235714285715</v>
      </c>
      <c r="F77">
        <f t="shared" si="20"/>
        <v>571.58218114994133</v>
      </c>
      <c r="G77">
        <f t="shared" si="16"/>
        <v>327764.49945787661</v>
      </c>
      <c r="H77">
        <f t="shared" si="14"/>
        <v>51409.564943107187</v>
      </c>
      <c r="M77" s="4">
        <f>Input!J78</f>
        <v>0</v>
      </c>
      <c r="N77">
        <f t="shared" si="17"/>
        <v>-0.30585457142857142</v>
      </c>
      <c r="O77">
        <f t="shared" si="18"/>
        <v>7.8732262733937269E-2</v>
      </c>
      <c r="P77">
        <f t="shared" si="19"/>
        <v>0.14790703301114097</v>
      </c>
      <c r="Q77">
        <f t="shared" si="15"/>
        <v>122.28893159186164</v>
      </c>
    </row>
    <row r="78" spans="1:17" x14ac:dyDescent="0.25">
      <c r="A78">
        <f>Input!G79</f>
        <v>0</v>
      </c>
      <c r="B78">
        <f t="shared" si="12"/>
        <v>0</v>
      </c>
      <c r="C78">
        <f t="shared" si="11"/>
        <v>-3.3746007128405742</v>
      </c>
      <c r="D78" s="4">
        <f>Input!I79</f>
        <v>0</v>
      </c>
      <c r="E78">
        <f t="shared" si="13"/>
        <v>-0.9250235714285715</v>
      </c>
      <c r="F78">
        <f t="shared" si="20"/>
        <v>571.66091341267531</v>
      </c>
      <c r="G78">
        <f t="shared" si="16"/>
        <v>327854.65523196419</v>
      </c>
      <c r="H78">
        <f t="shared" si="14"/>
        <v>51445.27414049043</v>
      </c>
      <c r="M78" s="4">
        <f>Input!J79</f>
        <v>0</v>
      </c>
      <c r="N78">
        <f t="shared" si="17"/>
        <v>-0.30585457142857142</v>
      </c>
      <c r="O78">
        <f t="shared" si="18"/>
        <v>7.8732262733937269E-2</v>
      </c>
      <c r="P78">
        <f t="shared" si="19"/>
        <v>0.14790703301114097</v>
      </c>
      <c r="Q78">
        <f t="shared" si="15"/>
        <v>122.28893159186164</v>
      </c>
    </row>
    <row r="79" spans="1:17" x14ac:dyDescent="0.25">
      <c r="A79">
        <f>Input!G80</f>
        <v>0</v>
      </c>
      <c r="B79">
        <f t="shared" si="12"/>
        <v>0</v>
      </c>
      <c r="C79">
        <f t="shared" si="11"/>
        <v>-3.3746007128405742</v>
      </c>
      <c r="D79" s="4">
        <f>Input!I80</f>
        <v>0</v>
      </c>
      <c r="E79">
        <f t="shared" si="13"/>
        <v>-0.9250235714285715</v>
      </c>
      <c r="F79">
        <f t="shared" si="20"/>
        <v>571.73964567540929</v>
      </c>
      <c r="G79">
        <f t="shared" si="16"/>
        <v>327944.82340359024</v>
      </c>
      <c r="H79">
        <f t="shared" si="14"/>
        <v>51480.995735412056</v>
      </c>
      <c r="M79" s="4">
        <f>Input!J80</f>
        <v>0</v>
      </c>
      <c r="N79">
        <f t="shared" si="17"/>
        <v>-0.30585457142857142</v>
      </c>
      <c r="O79">
        <f t="shared" si="18"/>
        <v>7.8732262733937269E-2</v>
      </c>
      <c r="P79">
        <f t="shared" si="19"/>
        <v>0.14790703301114097</v>
      </c>
      <c r="Q79">
        <f t="shared" si="15"/>
        <v>122.28893159186164</v>
      </c>
    </row>
    <row r="80" spans="1:17" x14ac:dyDescent="0.25">
      <c r="A80">
        <f>Input!G81</f>
        <v>0</v>
      </c>
      <c r="B80">
        <f t="shared" si="12"/>
        <v>0</v>
      </c>
      <c r="C80">
        <f t="shared" si="11"/>
        <v>-3.3746007128405742</v>
      </c>
      <c r="D80" s="4">
        <f>Input!I81</f>
        <v>0</v>
      </c>
      <c r="E80">
        <f t="shared" si="13"/>
        <v>-0.9250235714285715</v>
      </c>
      <c r="F80">
        <f t="shared" si="20"/>
        <v>571.81837793814327</v>
      </c>
      <c r="G80">
        <f t="shared" si="16"/>
        <v>328035.00397275464</v>
      </c>
      <c r="H80">
        <f t="shared" si="14"/>
        <v>51516.72972787208</v>
      </c>
      <c r="M80" s="4">
        <f>Input!J81</f>
        <v>0</v>
      </c>
      <c r="N80">
        <f t="shared" si="17"/>
        <v>-0.30585457142857142</v>
      </c>
      <c r="O80">
        <f t="shared" si="18"/>
        <v>7.8732262733937269E-2</v>
      </c>
      <c r="P80">
        <f t="shared" si="19"/>
        <v>0.14790703301114097</v>
      </c>
      <c r="Q80">
        <f t="shared" si="15"/>
        <v>122.28893159186164</v>
      </c>
    </row>
    <row r="81" spans="1:17" x14ac:dyDescent="0.25">
      <c r="A81">
        <f>Input!G82</f>
        <v>0</v>
      </c>
      <c r="B81">
        <f t="shared" si="12"/>
        <v>0</v>
      </c>
      <c r="C81">
        <f t="shared" si="11"/>
        <v>-3.3746007128405742</v>
      </c>
      <c r="D81" s="4">
        <f>Input!I82</f>
        <v>0</v>
      </c>
      <c r="E81">
        <f t="shared" si="13"/>
        <v>-0.9250235714285715</v>
      </c>
      <c r="F81">
        <f t="shared" si="20"/>
        <v>571.89711020087725</v>
      </c>
      <c r="G81">
        <f t="shared" si="16"/>
        <v>328125.19693945744</v>
      </c>
      <c r="H81">
        <f t="shared" si="14"/>
        <v>51552.476117870487</v>
      </c>
      <c r="M81" s="4">
        <f>Input!J82</f>
        <v>0</v>
      </c>
      <c r="N81">
        <f t="shared" si="17"/>
        <v>-0.30585457142857142</v>
      </c>
      <c r="O81">
        <f t="shared" si="18"/>
        <v>7.8732262733937269E-2</v>
      </c>
      <c r="P81">
        <f t="shared" si="19"/>
        <v>0.14790703301114097</v>
      </c>
      <c r="Q81">
        <f t="shared" si="15"/>
        <v>122.28893159186164</v>
      </c>
    </row>
    <row r="82" spans="1:17" x14ac:dyDescent="0.25">
      <c r="A82">
        <f>Input!G83</f>
        <v>0</v>
      </c>
      <c r="B82">
        <f t="shared" si="12"/>
        <v>0</v>
      </c>
      <c r="C82">
        <f t="shared" si="11"/>
        <v>-3.3746007128405742</v>
      </c>
      <c r="D82" s="4">
        <f>Input!I83</f>
        <v>0</v>
      </c>
      <c r="E82">
        <f t="shared" si="13"/>
        <v>-0.9250235714285715</v>
      </c>
      <c r="F82">
        <f t="shared" si="20"/>
        <v>571.97584246361123</v>
      </c>
      <c r="G82">
        <f t="shared" si="16"/>
        <v>328215.40230369865</v>
      </c>
      <c r="H82">
        <f t="shared" si="14"/>
        <v>51588.234905407291</v>
      </c>
      <c r="M82" s="4">
        <f>Input!J83</f>
        <v>0</v>
      </c>
      <c r="N82">
        <f t="shared" si="17"/>
        <v>-0.30585457142857142</v>
      </c>
      <c r="O82">
        <f t="shared" si="18"/>
        <v>7.8732262733937269E-2</v>
      </c>
      <c r="P82">
        <f t="shared" si="19"/>
        <v>0.14790703301114097</v>
      </c>
      <c r="Q82">
        <f t="shared" si="15"/>
        <v>122.28893159186164</v>
      </c>
    </row>
    <row r="83" spans="1:17" x14ac:dyDescent="0.25">
      <c r="A83">
        <f>Input!G84</f>
        <v>0</v>
      </c>
      <c r="B83">
        <f t="shared" si="12"/>
        <v>0</v>
      </c>
      <c r="C83">
        <f t="shared" si="11"/>
        <v>-3.3746007128405742</v>
      </c>
      <c r="D83" s="4">
        <f>Input!I84</f>
        <v>0</v>
      </c>
      <c r="E83">
        <f t="shared" si="13"/>
        <v>-0.9250235714285715</v>
      </c>
      <c r="F83">
        <f t="shared" si="20"/>
        <v>572.05457472634521</v>
      </c>
      <c r="G83">
        <f t="shared" si="16"/>
        <v>328305.62006547826</v>
      </c>
      <c r="H83">
        <f t="shared" si="14"/>
        <v>51624.006090482479</v>
      </c>
      <c r="M83" s="4">
        <f>Input!J84</f>
        <v>0</v>
      </c>
      <c r="N83">
        <f t="shared" si="17"/>
        <v>-0.30585457142857142</v>
      </c>
      <c r="O83">
        <f t="shared" si="18"/>
        <v>7.8732262733937269E-2</v>
      </c>
      <c r="P83">
        <f t="shared" si="19"/>
        <v>0.14790703301114097</v>
      </c>
      <c r="Q83">
        <f t="shared" si="15"/>
        <v>122.28893159186164</v>
      </c>
    </row>
    <row r="84" spans="1:17" x14ac:dyDescent="0.25">
      <c r="A84">
        <f>Input!G85</f>
        <v>0</v>
      </c>
      <c r="B84">
        <f t="shared" si="12"/>
        <v>0</v>
      </c>
      <c r="C84">
        <f t="shared" si="11"/>
        <v>-3.3746007128405742</v>
      </c>
      <c r="D84" s="4">
        <f>Input!I85</f>
        <v>0</v>
      </c>
      <c r="E84">
        <f t="shared" si="13"/>
        <v>-0.9250235714285715</v>
      </c>
      <c r="F84">
        <f t="shared" si="20"/>
        <v>572.13330698907919</v>
      </c>
      <c r="G84">
        <f t="shared" si="16"/>
        <v>328395.85022479622</v>
      </c>
      <c r="H84">
        <f t="shared" si="14"/>
        <v>51659.789673096057</v>
      </c>
      <c r="M84" s="4">
        <f>Input!J85</f>
        <v>0</v>
      </c>
      <c r="N84">
        <f t="shared" si="17"/>
        <v>-0.30585457142857142</v>
      </c>
      <c r="O84">
        <f t="shared" si="18"/>
        <v>7.8732262733937269E-2</v>
      </c>
      <c r="P84">
        <f t="shared" si="19"/>
        <v>0.14790703301114097</v>
      </c>
      <c r="Q84">
        <f t="shared" si="15"/>
        <v>122.28893159186164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0.9250235714285715</v>
      </c>
      <c r="D3">
        <f>C3-$C$3</f>
        <v>0</v>
      </c>
      <c r="E3">
        <f>N3</f>
        <v>8.6969440507043902</v>
      </c>
      <c r="F3">
        <f>(D3-E3)^2</f>
        <v>75.636835821082485</v>
      </c>
      <c r="G3">
        <f>(E3-$H$4)^2</f>
        <v>116514.53630579314</v>
      </c>
      <c r="H3" s="2" t="s">
        <v>11</v>
      </c>
      <c r="I3" s="23">
        <f>SUM(F3:F167)</f>
        <v>4747663.186317035</v>
      </c>
      <c r="J3">
        <f>1-(I3/I5)</f>
        <v>-0.41608896653766037</v>
      </c>
      <c r="L3">
        <f>Input!J4</f>
        <v>0.30585457142857142</v>
      </c>
      <c r="M3">
        <f>L3-$L$3</f>
        <v>0</v>
      </c>
      <c r="N3">
        <f>2*($X$3/PI())*($Z$3/(4*((B3-$Y$3)^2)+$Z$3*$Z$3))</f>
        <v>8.6969440507043902</v>
      </c>
      <c r="O3">
        <f>(L3-N3)^2</f>
        <v>70.410382649213318</v>
      </c>
      <c r="P3">
        <f>(N3-$Q$4)^2</f>
        <v>6.2400659985808948</v>
      </c>
      <c r="Q3" s="1" t="s">
        <v>11</v>
      </c>
      <c r="R3" s="23">
        <f>SUM(O3:O167)</f>
        <v>4238.528717889174</v>
      </c>
      <c r="S3" s="5">
        <f>1-(R3/R5)</f>
        <v>-7.3857310734359842</v>
      </c>
      <c r="V3">
        <f>COUNT(B3:B194)</f>
        <v>81</v>
      </c>
      <c r="X3">
        <v>1016458137101.4363</v>
      </c>
      <c r="Y3">
        <v>14378813799.281969</v>
      </c>
      <c r="Z3">
        <v>60804055690.989731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1.2457978571428572</v>
      </c>
      <c r="D4">
        <f t="shared" ref="D4:D67" si="1">C4-$C$3</f>
        <v>0.32077428571428568</v>
      </c>
      <c r="E4">
        <f>N4+E3</f>
        <v>17.393888101629909</v>
      </c>
      <c r="F4">
        <f t="shared" ref="F4:F67" si="2">(D4-E4)^2</f>
        <v>291.49121537120891</v>
      </c>
      <c r="G4">
        <f t="shared" ref="G4:G67" si="3">(E4-$H$4)^2</f>
        <v>110652.90412168005</v>
      </c>
      <c r="H4">
        <f>AVERAGE(C3:C167)</f>
        <v>350.0392008924162</v>
      </c>
      <c r="I4" t="s">
        <v>5</v>
      </c>
      <c r="J4" t="s">
        <v>6</v>
      </c>
      <c r="L4">
        <f>Input!J5</f>
        <v>0.32077428571428568</v>
      </c>
      <c r="M4">
        <f t="shared" ref="M4:M67" si="4">L4-$L$3</f>
        <v>1.4919714285714258E-2</v>
      </c>
      <c r="N4">
        <f t="shared" ref="N4:N67" si="5">2*($X$3/PI())*($Z$3/(4*((B4-$Y$3)^2)+$Z$3*$Z$3))</f>
        <v>8.6969440509255183</v>
      </c>
      <c r="O4">
        <f t="shared" ref="O4:O67" si="6">(L4-N4)^2</f>
        <v>70.160219935638793</v>
      </c>
      <c r="P4">
        <f t="shared" ref="P4:P67" si="7">(N4-$Q$4)^2</f>
        <v>6.2400659974761341</v>
      </c>
      <c r="Q4">
        <f>AVERAGE(L3:L167)</f>
        <v>11.19495646031746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1.8425871428571428</v>
      </c>
      <c r="D5">
        <f t="shared" si="1"/>
        <v>0.91756357142857126</v>
      </c>
      <c r="E5">
        <f t="shared" ref="E5:E68" si="8">N5+E4</f>
        <v>26.090832152776557</v>
      </c>
      <c r="F5">
        <f t="shared" si="2"/>
        <v>633.69345106868172</v>
      </c>
      <c r="G5">
        <f t="shared" si="3"/>
        <v>104942.54560907354</v>
      </c>
      <c r="I5">
        <f>SUM(G3:G167)</f>
        <v>3352658.8360652784</v>
      </c>
      <c r="J5" s="5">
        <f>1-((1-J3)*(V3-1)/(V3-1-1))</f>
        <v>-0.43401414332927635</v>
      </c>
      <c r="L5">
        <f>Input!J6</f>
        <v>0.59678928571428558</v>
      </c>
      <c r="M5">
        <f t="shared" si="4"/>
        <v>0.29093471428571416</v>
      </c>
      <c r="N5">
        <f t="shared" si="5"/>
        <v>8.696944051146648</v>
      </c>
      <c r="O5">
        <f t="shared" si="6"/>
        <v>65.612507223956612</v>
      </c>
      <c r="P5">
        <f t="shared" si="7"/>
        <v>6.2400659963713645</v>
      </c>
      <c r="R5">
        <f>SUM(P3:P167)</f>
        <v>505.4453429010897</v>
      </c>
      <c r="S5" s="5">
        <f>1-((1-S3)*(V3-1)/(V3-1-1))</f>
        <v>-7.4918795680364401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2.6930118571428574</v>
      </c>
      <c r="D6">
        <f t="shared" si="1"/>
        <v>1.7679882857142859</v>
      </c>
      <c r="E6">
        <f t="shared" si="8"/>
        <v>34.787776204144336</v>
      </c>
      <c r="F6">
        <f t="shared" si="2"/>
        <v>1090.306394178099</v>
      </c>
      <c r="G6">
        <f t="shared" si="3"/>
        <v>99383.460767985147</v>
      </c>
      <c r="L6">
        <f>Input!J7</f>
        <v>0.85042471428571464</v>
      </c>
      <c r="M6">
        <f t="shared" si="4"/>
        <v>0.54457014285714322</v>
      </c>
      <c r="N6">
        <f t="shared" si="5"/>
        <v>8.696944051367776</v>
      </c>
      <c r="O6">
        <f t="shared" si="6"/>
        <v>61.567865707202714</v>
      </c>
      <c r="P6">
        <f t="shared" si="7"/>
        <v>6.2400659952666038</v>
      </c>
      <c r="V6" s="19" t="s">
        <v>17</v>
      </c>
      <c r="W6" s="20">
        <f>SQRT((S5-J5)^2)</f>
        <v>7.0578654247071633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3.5583562857142854</v>
      </c>
      <c r="D7">
        <f t="shared" si="1"/>
        <v>2.6333327142857139</v>
      </c>
      <c r="E7">
        <f t="shared" si="8"/>
        <v>43.484720255733237</v>
      </c>
      <c r="F7">
        <f t="shared" si="2"/>
        <v>1668.8358640615338</v>
      </c>
      <c r="G7">
        <f t="shared" si="3"/>
        <v>93975.649598426433</v>
      </c>
      <c r="L7">
        <f>Input!J8</f>
        <v>0.86534442857142801</v>
      </c>
      <c r="M7">
        <f t="shared" si="4"/>
        <v>0.55948985714285659</v>
      </c>
      <c r="N7">
        <f t="shared" si="5"/>
        <v>8.696944051588904</v>
      </c>
      <c r="O7">
        <f t="shared" si="6"/>
        <v>61.333952655247479</v>
      </c>
      <c r="P7">
        <f t="shared" si="7"/>
        <v>6.2400659941618422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4.6251171428571434</v>
      </c>
      <c r="D8">
        <f t="shared" si="1"/>
        <v>3.7000935714285719</v>
      </c>
      <c r="E8">
        <f t="shared" si="8"/>
        <v>52.181664307543272</v>
      </c>
      <c r="F8">
        <f t="shared" si="2"/>
        <v>2350.4627010408931</v>
      </c>
      <c r="G8">
        <f t="shared" si="3"/>
        <v>88719.112100408922</v>
      </c>
      <c r="L8">
        <f>Input!J9</f>
        <v>1.066760857142858</v>
      </c>
      <c r="M8">
        <f t="shared" si="4"/>
        <v>0.76090628571428653</v>
      </c>
      <c r="N8">
        <f t="shared" si="5"/>
        <v>8.6969440518100321</v>
      </c>
      <c r="O8">
        <f t="shared" si="6"/>
        <v>58.219695584181359</v>
      </c>
      <c r="P8">
        <f t="shared" si="7"/>
        <v>6.2400659930570814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5.8112357142857149</v>
      </c>
      <c r="D9">
        <f t="shared" si="1"/>
        <v>4.8862121428571434</v>
      </c>
      <c r="E9">
        <f t="shared" si="8"/>
        <v>60.878608359574429</v>
      </c>
      <c r="F9">
        <f t="shared" si="2"/>
        <v>3135.148434089856</v>
      </c>
      <c r="G9">
        <f t="shared" si="3"/>
        <v>83613.848273944139</v>
      </c>
      <c r="L9">
        <f>Input!J10</f>
        <v>1.1861185714285716</v>
      </c>
      <c r="M9">
        <f t="shared" si="4"/>
        <v>0.88026400000000016</v>
      </c>
      <c r="N9">
        <f t="shared" si="5"/>
        <v>8.6969440520311601</v>
      </c>
      <c r="O9">
        <f t="shared" si="6"/>
        <v>56.412499400069102</v>
      </c>
      <c r="P9">
        <f t="shared" si="7"/>
        <v>6.2400659919523207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7.4151068571428578</v>
      </c>
      <c r="D10">
        <f t="shared" si="1"/>
        <v>6.4900832857142863</v>
      </c>
      <c r="E10">
        <f t="shared" si="8"/>
        <v>69.57555241182672</v>
      </c>
      <c r="F10">
        <f t="shared" si="2"/>
        <v>3979.7764148616852</v>
      </c>
      <c r="G10">
        <f t="shared" si="3"/>
        <v>78659.858119043667</v>
      </c>
      <c r="L10">
        <f>Input!J11</f>
        <v>1.6038711428571428</v>
      </c>
      <c r="M10">
        <f t="shared" si="4"/>
        <v>1.2980165714285714</v>
      </c>
      <c r="N10">
        <f t="shared" si="5"/>
        <v>8.6969440522522881</v>
      </c>
      <c r="O10">
        <f t="shared" si="6"/>
        <v>50.311683297995309</v>
      </c>
      <c r="P10">
        <f t="shared" si="7"/>
        <v>6.2400659908475591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9.1159562857142866</v>
      </c>
      <c r="D11">
        <f t="shared" si="1"/>
        <v>8.1909327142857151</v>
      </c>
      <c r="E11">
        <f t="shared" si="8"/>
        <v>78.272496464300133</v>
      </c>
      <c r="F11">
        <f t="shared" si="2"/>
        <v>4911.4255776473356</v>
      </c>
      <c r="G11">
        <f t="shared" si="3"/>
        <v>73857.141635719017</v>
      </c>
      <c r="L11">
        <f>Input!J12</f>
        <v>1.7008494285714288</v>
      </c>
      <c r="M11">
        <f t="shared" si="4"/>
        <v>1.3949948571428574</v>
      </c>
      <c r="N11">
        <f t="shared" si="5"/>
        <v>8.6969440524734178</v>
      </c>
      <c r="O11">
        <f t="shared" si="6"/>
        <v>48.945339986590312</v>
      </c>
      <c r="P11">
        <f t="shared" si="7"/>
        <v>6.2400659897427895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10.749666857142858</v>
      </c>
      <c r="D12">
        <f t="shared" si="1"/>
        <v>9.824643285714286</v>
      </c>
      <c r="E12">
        <f t="shared" si="8"/>
        <v>86.96944051699468</v>
      </c>
      <c r="F12">
        <f t="shared" si="2"/>
        <v>5951.3197398553666</v>
      </c>
      <c r="G12">
        <f t="shared" si="3"/>
        <v>69205.698823981715</v>
      </c>
      <c r="L12">
        <f>Input!J13</f>
        <v>1.6337105714285709</v>
      </c>
      <c r="M12">
        <f t="shared" si="4"/>
        <v>1.3278559999999995</v>
      </c>
      <c r="N12">
        <f t="shared" si="5"/>
        <v>8.6969440526945458</v>
      </c>
      <c r="O12">
        <f t="shared" si="6"/>
        <v>49.88926721087666</v>
      </c>
      <c r="P12">
        <f t="shared" si="7"/>
        <v>6.2400659886380287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12.569874142857143</v>
      </c>
      <c r="D13">
        <f t="shared" si="1"/>
        <v>11.644850571428572</v>
      </c>
      <c r="E13">
        <f t="shared" si="8"/>
        <v>95.666384569910349</v>
      </c>
      <c r="F13">
        <f t="shared" si="2"/>
        <v>7059.6181754580284</v>
      </c>
      <c r="G13">
        <f t="shared" si="3"/>
        <v>64705.529683843299</v>
      </c>
      <c r="L13">
        <f>Input!J14</f>
        <v>1.8202072857142859</v>
      </c>
      <c r="M13">
        <f t="shared" si="4"/>
        <v>1.5143527142857145</v>
      </c>
      <c r="N13">
        <f t="shared" si="5"/>
        <v>8.6969440529156721</v>
      </c>
      <c r="O13">
        <f t="shared" si="6"/>
        <v>47.289508565379371</v>
      </c>
      <c r="P13">
        <f t="shared" si="7"/>
        <v>6.240065987533276</v>
      </c>
      <c r="S13" t="s">
        <v>23</v>
      </c>
      <c r="T13">
        <f>_Ac*0.8413</f>
        <v>785.61241605396208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14.822753714285714</v>
      </c>
      <c r="D14">
        <f t="shared" si="1"/>
        <v>13.897730142857142</v>
      </c>
      <c r="E14">
        <f t="shared" si="8"/>
        <v>104.36332862304715</v>
      </c>
      <c r="F14">
        <f t="shared" si="2"/>
        <v>8184.0245083789569</v>
      </c>
      <c r="G14">
        <f t="shared" si="3"/>
        <v>60356.634215315338</v>
      </c>
      <c r="L14">
        <f>Input!J15</f>
        <v>2.2528795714285703</v>
      </c>
      <c r="M14">
        <f t="shared" si="4"/>
        <v>1.9470249999999989</v>
      </c>
      <c r="N14">
        <f t="shared" si="5"/>
        <v>8.6969440531368019</v>
      </c>
      <c r="O14">
        <f t="shared" si="6"/>
        <v>41.525967044413576</v>
      </c>
      <c r="P14">
        <f t="shared" si="7"/>
        <v>6.2400659864285064</v>
      </c>
      <c r="S14" t="s">
        <v>24</v>
      </c>
      <c r="T14">
        <f>_Ac*0.9772</f>
        <v>912.51688216799198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17.940977714285715</v>
      </c>
      <c r="D15">
        <f t="shared" si="1"/>
        <v>17.015954142857144</v>
      </c>
      <c r="E15">
        <f t="shared" si="8"/>
        <v>113.06027267640508</v>
      </c>
      <c r="F15">
        <f t="shared" si="2"/>
        <v>9224.51112257362</v>
      </c>
      <c r="G15">
        <f t="shared" si="3"/>
        <v>56159.012418409351</v>
      </c>
      <c r="L15">
        <f>Input!J16</f>
        <v>3.1182240000000014</v>
      </c>
      <c r="M15">
        <f t="shared" si="4"/>
        <v>2.8123694285714302</v>
      </c>
      <c r="N15">
        <f t="shared" si="5"/>
        <v>8.6969440533579299</v>
      </c>
      <c r="O15">
        <f t="shared" si="6"/>
        <v>31.122117433737888</v>
      </c>
      <c r="P15">
        <f t="shared" si="7"/>
        <v>6.2400659853237457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22.491496000000001</v>
      </c>
      <c r="D16">
        <f t="shared" si="1"/>
        <v>21.56647242857143</v>
      </c>
      <c r="E16">
        <f t="shared" si="8"/>
        <v>121.75721672998414</v>
      </c>
      <c r="F16">
        <f t="shared" si="2"/>
        <v>10038.185243671063</v>
      </c>
      <c r="G16">
        <f t="shared" si="3"/>
        <v>52112.664293136892</v>
      </c>
      <c r="L16">
        <f>Input!J17</f>
        <v>4.5505182857142863</v>
      </c>
      <c r="M16">
        <f t="shared" si="4"/>
        <v>4.2446637142857151</v>
      </c>
      <c r="N16">
        <f t="shared" si="5"/>
        <v>8.6969440535790579</v>
      </c>
      <c r="O16">
        <f t="shared" si="6"/>
        <v>17.19284664841296</v>
      </c>
      <c r="P16">
        <f t="shared" si="7"/>
        <v>6.2400659842189841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27.31056942857143</v>
      </c>
      <c r="D17">
        <f t="shared" si="1"/>
        <v>26.385545857142858</v>
      </c>
      <c r="E17">
        <f t="shared" si="8"/>
        <v>130.45416078378432</v>
      </c>
      <c r="F17">
        <f t="shared" si="2"/>
        <v>10830.276612749582</v>
      </c>
      <c r="G17">
        <f t="shared" si="3"/>
        <v>48217.589839509477</v>
      </c>
      <c r="L17">
        <f>Input!J18</f>
        <v>4.8190734285714285</v>
      </c>
      <c r="M17">
        <f t="shared" si="4"/>
        <v>4.5132188571428573</v>
      </c>
      <c r="N17">
        <f t="shared" si="5"/>
        <v>8.6969440538001859</v>
      </c>
      <c r="O17">
        <f t="shared" si="6"/>
        <v>15.037880586012074</v>
      </c>
      <c r="P17">
        <f t="shared" si="7"/>
        <v>6.2400659831142233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32.920388714285721</v>
      </c>
      <c r="D18">
        <f t="shared" si="1"/>
        <v>31.99536514285715</v>
      </c>
      <c r="E18">
        <f t="shared" si="8"/>
        <v>139.15110483780563</v>
      </c>
      <c r="F18">
        <f t="shared" si="2"/>
        <v>11482.352549571557</v>
      </c>
      <c r="G18">
        <f t="shared" si="3"/>
        <v>44473.789057538655</v>
      </c>
      <c r="L18">
        <f>Input!J19</f>
        <v>5.6098192857142912</v>
      </c>
      <c r="M18">
        <f t="shared" si="4"/>
        <v>5.30396471428572</v>
      </c>
      <c r="N18">
        <f t="shared" si="5"/>
        <v>8.6969440540213139</v>
      </c>
      <c r="O18">
        <f t="shared" si="6"/>
        <v>9.5303393350946877</v>
      </c>
      <c r="P18">
        <f t="shared" si="7"/>
        <v>6.2400659820094626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40.26089685714286</v>
      </c>
      <c r="D19">
        <f t="shared" si="1"/>
        <v>39.335873285714285</v>
      </c>
      <c r="E19">
        <f t="shared" si="8"/>
        <v>147.84804889204807</v>
      </c>
      <c r="F19">
        <f t="shared" si="2"/>
        <v>11774.892254819821</v>
      </c>
      <c r="G19">
        <f t="shared" si="3"/>
        <v>40881.261947235973</v>
      </c>
      <c r="L19">
        <f>Input!J20</f>
        <v>7.3405081428571393</v>
      </c>
      <c r="M19">
        <f t="shared" si="4"/>
        <v>7.0346535714285681</v>
      </c>
      <c r="N19">
        <f t="shared" si="5"/>
        <v>8.6969440542424419</v>
      </c>
      <c r="O19">
        <f t="shared" si="6"/>
        <v>1.8399183816956766</v>
      </c>
      <c r="P19">
        <f t="shared" si="7"/>
        <v>6.2400659809047019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48.354851428571429</v>
      </c>
      <c r="D20">
        <f t="shared" si="1"/>
        <v>47.429827857142854</v>
      </c>
      <c r="E20">
        <f t="shared" si="8"/>
        <v>156.54499294651163</v>
      </c>
      <c r="F20">
        <f t="shared" si="2"/>
        <v>11906.119252480203</v>
      </c>
      <c r="G20">
        <f t="shared" si="3"/>
        <v>37440.008508612962</v>
      </c>
      <c r="L20">
        <f>Input!J21</f>
        <v>8.0939545714285686</v>
      </c>
      <c r="M20">
        <f t="shared" si="4"/>
        <v>7.7880999999999974</v>
      </c>
      <c r="N20">
        <f t="shared" si="5"/>
        <v>8.6969440544635717</v>
      </c>
      <c r="O20">
        <f t="shared" si="6"/>
        <v>0.36359631665082032</v>
      </c>
      <c r="P20">
        <f t="shared" si="7"/>
        <v>6.2400659797999314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58.664386285714286</v>
      </c>
      <c r="D21">
        <f t="shared" si="1"/>
        <v>57.739362714285718</v>
      </c>
      <c r="E21">
        <f t="shared" si="8"/>
        <v>165.24193700119633</v>
      </c>
      <c r="F21">
        <f t="shared" si="2"/>
        <v>11556.803478312735</v>
      </c>
      <c r="G21">
        <f t="shared" si="3"/>
        <v>34150.028741681155</v>
      </c>
      <c r="L21">
        <f>Input!J22</f>
        <v>10.309534857142857</v>
      </c>
      <c r="M21">
        <f t="shared" si="4"/>
        <v>10.003680285714285</v>
      </c>
      <c r="N21">
        <f t="shared" si="5"/>
        <v>8.6969440546846997</v>
      </c>
      <c r="O21">
        <f t="shared" si="6"/>
        <v>2.6004490961726447</v>
      </c>
      <c r="P21">
        <f t="shared" si="7"/>
        <v>6.2400659786951707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70.10036085714286</v>
      </c>
      <c r="D22">
        <f t="shared" si="1"/>
        <v>69.175337285714292</v>
      </c>
      <c r="E22">
        <f t="shared" si="8"/>
        <v>173.93888105610216</v>
      </c>
      <c r="F22">
        <f t="shared" si="2"/>
        <v>10975.400103329976</v>
      </c>
      <c r="G22">
        <f t="shared" si="3"/>
        <v>31011.322646452099</v>
      </c>
      <c r="L22">
        <f>Input!J23</f>
        <v>11.435974571428574</v>
      </c>
      <c r="M22">
        <f t="shared" si="4"/>
        <v>11.130120000000002</v>
      </c>
      <c r="N22">
        <f t="shared" si="5"/>
        <v>8.6969440549058277</v>
      </c>
      <c r="O22">
        <f t="shared" si="6"/>
        <v>7.5022881704428608</v>
      </c>
      <c r="P22">
        <f t="shared" si="7"/>
        <v>6.2400659775904099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80.924626428571429</v>
      </c>
      <c r="D23">
        <f t="shared" si="1"/>
        <v>79.999602857142861</v>
      </c>
      <c r="E23">
        <f t="shared" si="8"/>
        <v>182.63582511122911</v>
      </c>
      <c r="F23">
        <f t="shared" si="2"/>
        <v>10534.194118590189</v>
      </c>
      <c r="G23">
        <f t="shared" si="3"/>
        <v>28023.890222937338</v>
      </c>
      <c r="L23">
        <f>Input!J24</f>
        <v>10.824265571428569</v>
      </c>
      <c r="M23">
        <f t="shared" si="4"/>
        <v>10.518410999999997</v>
      </c>
      <c r="N23">
        <f t="shared" si="5"/>
        <v>8.6969440551269557</v>
      </c>
      <c r="O23">
        <f t="shared" si="6"/>
        <v>4.5254968337197949</v>
      </c>
      <c r="P23">
        <f t="shared" si="7"/>
        <v>6.2400659764856483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92.517258285714291</v>
      </c>
      <c r="D24">
        <f t="shared" si="1"/>
        <v>91.592234714285723</v>
      </c>
      <c r="E24">
        <f t="shared" si="8"/>
        <v>191.33276916657718</v>
      </c>
      <c r="F24">
        <f t="shared" si="2"/>
        <v>9948.1742128287387</v>
      </c>
      <c r="G24">
        <f t="shared" si="3"/>
        <v>25187.731471148403</v>
      </c>
      <c r="L24">
        <f>Input!J25</f>
        <v>11.592631857142862</v>
      </c>
      <c r="M24">
        <f t="shared" si="4"/>
        <v>11.28677728571429</v>
      </c>
      <c r="N24">
        <f t="shared" si="5"/>
        <v>8.6969440553480837</v>
      </c>
      <c r="O24">
        <f t="shared" si="6"/>
        <v>8.3850078454630772</v>
      </c>
      <c r="P24">
        <f t="shared" si="7"/>
        <v>6.2400659753808876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105.26616928571427</v>
      </c>
      <c r="D25">
        <f t="shared" si="1"/>
        <v>104.3411457142857</v>
      </c>
      <c r="E25">
        <f t="shared" si="8"/>
        <v>200.0297132221464</v>
      </c>
      <c r="F25">
        <f t="shared" si="2"/>
        <v>9156.3019517064131</v>
      </c>
      <c r="G25">
        <f t="shared" si="3"/>
        <v>22502.846391096828</v>
      </c>
      <c r="L25">
        <f>Input!J26</f>
        <v>12.748910999999978</v>
      </c>
      <c r="M25">
        <f t="shared" si="4"/>
        <v>12.443056428571406</v>
      </c>
      <c r="N25">
        <f t="shared" si="5"/>
        <v>8.6969440555692135</v>
      </c>
      <c r="O25">
        <f t="shared" si="6"/>
        <v>16.41843611875959</v>
      </c>
      <c r="P25">
        <f t="shared" si="7"/>
        <v>6.240065974276118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119.372776</v>
      </c>
      <c r="D26">
        <f t="shared" si="1"/>
        <v>118.44775242857143</v>
      </c>
      <c r="E26">
        <f t="shared" si="8"/>
        <v>208.72665727793674</v>
      </c>
      <c r="F26">
        <f t="shared" si="2"/>
        <v>8150.280660800754</v>
      </c>
      <c r="G26">
        <f t="shared" si="3"/>
        <v>19969.234982794162</v>
      </c>
      <c r="L26">
        <f>Input!J27</f>
        <v>14.106606714285732</v>
      </c>
      <c r="M26">
        <f t="shared" si="4"/>
        <v>13.80075214285716</v>
      </c>
      <c r="N26">
        <f t="shared" si="5"/>
        <v>8.6969440557903415</v>
      </c>
      <c r="O26">
        <f t="shared" si="6"/>
        <v>29.264450078719417</v>
      </c>
      <c r="P26">
        <f t="shared" si="7"/>
        <v>6.2400659731713564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135.49354642857142</v>
      </c>
      <c r="D27">
        <f t="shared" si="1"/>
        <v>134.56852285714285</v>
      </c>
      <c r="E27">
        <f t="shared" si="8"/>
        <v>217.4236013339482</v>
      </c>
      <c r="F27">
        <f t="shared" si="2"/>
        <v>6864.9640293975726</v>
      </c>
      <c r="G27">
        <f t="shared" si="3"/>
        <v>17586.897246251938</v>
      </c>
      <c r="L27">
        <f>Input!J28</f>
        <v>16.120770428571419</v>
      </c>
      <c r="M27">
        <f t="shared" si="4"/>
        <v>15.814915857142847</v>
      </c>
      <c r="N27">
        <f t="shared" si="5"/>
        <v>8.6969440560114695</v>
      </c>
      <c r="O27">
        <f t="shared" si="6"/>
        <v>55.113198009916616</v>
      </c>
      <c r="P27">
        <f t="shared" si="7"/>
        <v>6.2400659720665956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150.77881185714287</v>
      </c>
      <c r="D28">
        <f t="shared" si="1"/>
        <v>149.8537882857143</v>
      </c>
      <c r="E28">
        <f t="shared" si="8"/>
        <v>226.12054539018078</v>
      </c>
      <c r="F28">
        <f t="shared" si="2"/>
        <v>5816.6182392316878</v>
      </c>
      <c r="G28">
        <f t="shared" si="3"/>
        <v>15355.833181481701</v>
      </c>
      <c r="L28">
        <f>Input!J29</f>
        <v>15.285265428571449</v>
      </c>
      <c r="M28">
        <f t="shared" si="4"/>
        <v>14.979410857142877</v>
      </c>
      <c r="N28">
        <f t="shared" si="5"/>
        <v>8.6969440562325957</v>
      </c>
      <c r="O28">
        <f t="shared" si="6"/>
        <v>43.405978505216915</v>
      </c>
      <c r="P28">
        <f t="shared" si="7"/>
        <v>6.2400659709618438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165.31063085714285</v>
      </c>
      <c r="D29">
        <f t="shared" si="1"/>
        <v>164.38560728571429</v>
      </c>
      <c r="E29">
        <f t="shared" si="8"/>
        <v>234.81748944663451</v>
      </c>
      <c r="F29">
        <f t="shared" si="2"/>
        <v>4960.6500247297527</v>
      </c>
      <c r="G29">
        <f t="shared" si="3"/>
        <v>13276.04278849498</v>
      </c>
      <c r="L29">
        <f>Input!J30</f>
        <v>14.531818999999984</v>
      </c>
      <c r="M29">
        <f t="shared" si="4"/>
        <v>14.225964428571412</v>
      </c>
      <c r="N29">
        <f t="shared" si="5"/>
        <v>8.6969440564537255</v>
      </c>
      <c r="O29">
        <f t="shared" si="6"/>
        <v>34.045765606823963</v>
      </c>
      <c r="P29">
        <f t="shared" si="7"/>
        <v>6.2400659698570742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181.51345985714286</v>
      </c>
      <c r="D30">
        <f t="shared" si="1"/>
        <v>180.58843628571429</v>
      </c>
      <c r="E30">
        <f t="shared" si="8"/>
        <v>243.51443350330936</v>
      </c>
      <c r="F30">
        <f t="shared" si="2"/>
        <v>3959.6811258287821</v>
      </c>
      <c r="G30">
        <f t="shared" si="3"/>
        <v>11347.526067303321</v>
      </c>
      <c r="L30">
        <f>Input!J31</f>
        <v>16.202829000000008</v>
      </c>
      <c r="M30">
        <f t="shared" si="4"/>
        <v>15.896974428571436</v>
      </c>
      <c r="N30">
        <f t="shared" si="5"/>
        <v>8.6969440566748535</v>
      </c>
      <c r="O30">
        <f t="shared" si="6"/>
        <v>56.338308782435263</v>
      </c>
      <c r="P30">
        <f t="shared" si="7"/>
        <v>6.2400659687523126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198.67861157142858</v>
      </c>
      <c r="D31">
        <f t="shared" si="1"/>
        <v>197.75358800000001</v>
      </c>
      <c r="E31">
        <f t="shared" si="8"/>
        <v>252.21137756020534</v>
      </c>
      <c r="F31">
        <f t="shared" si="2"/>
        <v>2965.6508437836083</v>
      </c>
      <c r="G31">
        <f t="shared" si="3"/>
        <v>9570.283017918262</v>
      </c>
      <c r="L31">
        <f>Input!J32</f>
        <v>17.165151714285713</v>
      </c>
      <c r="M31">
        <f t="shared" si="4"/>
        <v>16.859297142857141</v>
      </c>
      <c r="N31">
        <f t="shared" si="5"/>
        <v>8.6969440568959815</v>
      </c>
      <c r="O31">
        <f t="shared" si="6"/>
        <v>71.710540928674092</v>
      </c>
      <c r="P31">
        <f t="shared" si="7"/>
        <v>6.2400659676475518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217.05972142857146</v>
      </c>
      <c r="D32">
        <f t="shared" si="1"/>
        <v>216.1346978571429</v>
      </c>
      <c r="E32">
        <f t="shared" si="8"/>
        <v>260.90832161732243</v>
      </c>
      <c r="F32">
        <f t="shared" si="2"/>
        <v>2004.6773846181131</v>
      </c>
      <c r="G32">
        <f t="shared" si="3"/>
        <v>7944.3136403513408</v>
      </c>
      <c r="L32">
        <f>Input!J33</f>
        <v>18.381109857142889</v>
      </c>
      <c r="M32">
        <f t="shared" si="4"/>
        <v>18.075255285714316</v>
      </c>
      <c r="N32">
        <f t="shared" si="5"/>
        <v>8.6969440571171095</v>
      </c>
      <c r="O32">
        <f t="shared" si="6"/>
        <v>93.783067242388938</v>
      </c>
      <c r="P32">
        <f t="shared" si="7"/>
        <v>6.2400659665427911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234.09805528571431</v>
      </c>
      <c r="D33">
        <f t="shared" si="1"/>
        <v>233.17303171428574</v>
      </c>
      <c r="E33">
        <f t="shared" si="8"/>
        <v>269.60526567466064</v>
      </c>
      <c r="F33">
        <f t="shared" si="2"/>
        <v>1327.3076713434943</v>
      </c>
      <c r="G33">
        <f t="shared" si="3"/>
        <v>6469.617934614098</v>
      </c>
      <c r="L33">
        <f>Input!J34</f>
        <v>17.038333857142845</v>
      </c>
      <c r="M33">
        <f t="shared" si="4"/>
        <v>16.732479285714273</v>
      </c>
      <c r="N33">
        <f t="shared" si="5"/>
        <v>8.6969440573382375</v>
      </c>
      <c r="O33">
        <f t="shared" si="6"/>
        <v>69.578783792284355</v>
      </c>
      <c r="P33">
        <f t="shared" si="7"/>
        <v>6.2400659654380295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251.83015685714287</v>
      </c>
      <c r="D34">
        <f t="shared" si="1"/>
        <v>250.9051332857143</v>
      </c>
      <c r="E34">
        <f t="shared" si="8"/>
        <v>278.30220973222004</v>
      </c>
      <c r="F34">
        <f t="shared" si="2"/>
        <v>750.59979781567938</v>
      </c>
      <c r="G34">
        <f t="shared" si="3"/>
        <v>5146.1959007180631</v>
      </c>
      <c r="L34">
        <f>Input!J35</f>
        <v>17.732101571428558</v>
      </c>
      <c r="M34">
        <f t="shared" si="4"/>
        <v>17.426246999999986</v>
      </c>
      <c r="N34">
        <f t="shared" si="5"/>
        <v>8.6969440575593673</v>
      </c>
      <c r="O34">
        <f t="shared" si="6"/>
        <v>81.634071300426896</v>
      </c>
      <c r="P34">
        <f t="shared" si="7"/>
        <v>6.2400659643332599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270.0023904285714</v>
      </c>
      <c r="D35">
        <f t="shared" si="1"/>
        <v>269.07736685714281</v>
      </c>
      <c r="E35">
        <f t="shared" si="8"/>
        <v>286.99915379000055</v>
      </c>
      <c r="F35">
        <f t="shared" si="2"/>
        <v>321.19044686675051</v>
      </c>
      <c r="G35">
        <f t="shared" si="3"/>
        <v>3974.0475386747844</v>
      </c>
      <c r="L35">
        <f>Input!J36</f>
        <v>18.172233571428535</v>
      </c>
      <c r="M35">
        <f t="shared" si="4"/>
        <v>17.866378999999963</v>
      </c>
      <c r="N35">
        <f t="shared" si="5"/>
        <v>8.6969440577804953</v>
      </c>
      <c r="O35">
        <f t="shared" si="6"/>
        <v>89.781111367448503</v>
      </c>
      <c r="P35">
        <f t="shared" si="7"/>
        <v>6.2400659632284992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289.21900528571427</v>
      </c>
      <c r="D36">
        <f t="shared" si="1"/>
        <v>288.29398171428568</v>
      </c>
      <c r="E36">
        <f t="shared" si="8"/>
        <v>295.69609784800218</v>
      </c>
      <c r="F36">
        <f t="shared" si="2"/>
        <v>54.791323257026164</v>
      </c>
      <c r="G36">
        <f t="shared" si="3"/>
        <v>2953.1728484958007</v>
      </c>
      <c r="L36">
        <f>Input!J37</f>
        <v>19.216614857142872</v>
      </c>
      <c r="M36">
        <f t="shared" si="4"/>
        <v>18.9107602857143</v>
      </c>
      <c r="N36">
        <f t="shared" si="5"/>
        <v>8.6969440580016233</v>
      </c>
      <c r="O36">
        <f t="shared" si="6"/>
        <v>110.66347372230508</v>
      </c>
      <c r="P36">
        <f t="shared" si="7"/>
        <v>6.2400659621237375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307.58519542857141</v>
      </c>
      <c r="D37">
        <f t="shared" si="1"/>
        <v>306.66017185714281</v>
      </c>
      <c r="E37">
        <f t="shared" si="8"/>
        <v>304.39304190622494</v>
      </c>
      <c r="F37">
        <f t="shared" si="2"/>
        <v>5.1398782143488937</v>
      </c>
      <c r="G37">
        <f t="shared" si="3"/>
        <v>2083.5718301926499</v>
      </c>
      <c r="L37">
        <f>Input!J38</f>
        <v>18.366190142857135</v>
      </c>
      <c r="M37">
        <f t="shared" si="4"/>
        <v>18.060335571428563</v>
      </c>
      <c r="N37">
        <f t="shared" si="5"/>
        <v>8.6969440582227513</v>
      </c>
      <c r="O37">
        <f t="shared" si="6"/>
        <v>93.494319845217362</v>
      </c>
      <c r="P37">
        <f t="shared" si="7"/>
        <v>6.2400659610189768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325.89916642857139</v>
      </c>
      <c r="D38">
        <f t="shared" si="1"/>
        <v>324.97414285714279</v>
      </c>
      <c r="E38">
        <f t="shared" si="8"/>
        <v>313.08998596466881</v>
      </c>
      <c r="F38">
        <f t="shared" si="2"/>
        <v>141.23318504493685</v>
      </c>
      <c r="G38">
        <f t="shared" si="3"/>
        <v>1365.2444837768708</v>
      </c>
      <c r="L38">
        <f>Input!J39</f>
        <v>18.313970999999981</v>
      </c>
      <c r="M38">
        <f t="shared" si="4"/>
        <v>18.008116428571409</v>
      </c>
      <c r="N38">
        <f t="shared" si="5"/>
        <v>8.6969440584438793</v>
      </c>
      <c r="O38">
        <f t="shared" si="6"/>
        <v>92.487207194615905</v>
      </c>
      <c r="P38">
        <f t="shared" si="7"/>
        <v>6.2400659599142161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344.5861308571429</v>
      </c>
      <c r="D39">
        <f t="shared" si="1"/>
        <v>343.66110728571431</v>
      </c>
      <c r="E39">
        <f t="shared" si="8"/>
        <v>321.78693002333381</v>
      </c>
      <c r="F39">
        <f t="shared" si="2"/>
        <v>478.47963090604401</v>
      </c>
      <c r="G39">
        <f t="shared" si="3"/>
        <v>798.19080926000174</v>
      </c>
      <c r="L39">
        <f>Input!J40</f>
        <v>18.686964428571514</v>
      </c>
      <c r="M39">
        <f t="shared" si="4"/>
        <v>18.381109857142942</v>
      </c>
      <c r="N39">
        <f t="shared" si="5"/>
        <v>8.6969440586650073</v>
      </c>
      <c r="O39">
        <f t="shared" si="6"/>
        <v>99.800506991146932</v>
      </c>
      <c r="P39">
        <f t="shared" si="7"/>
        <v>6.2400659588094554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363.9817825714286</v>
      </c>
      <c r="D40">
        <f t="shared" si="1"/>
        <v>363.056759</v>
      </c>
      <c r="E40">
        <f t="shared" si="8"/>
        <v>330.48387408221993</v>
      </c>
      <c r="F40">
        <f t="shared" si="2"/>
        <v>1060.9928318669445</v>
      </c>
      <c r="G40">
        <f t="shared" si="3"/>
        <v>382.41080665358129</v>
      </c>
      <c r="L40">
        <f>Input!J41</f>
        <v>19.395651714285691</v>
      </c>
      <c r="M40">
        <f t="shared" si="4"/>
        <v>19.089797142857119</v>
      </c>
      <c r="N40">
        <f t="shared" si="5"/>
        <v>8.6969440588861371</v>
      </c>
      <c r="O40">
        <f t="shared" si="6"/>
        <v>114.46234549570502</v>
      </c>
      <c r="P40">
        <f t="shared" si="7"/>
        <v>6.2400659577046849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382.09433728571429</v>
      </c>
      <c r="D41">
        <f t="shared" si="1"/>
        <v>381.16931371428569</v>
      </c>
      <c r="E41">
        <f t="shared" si="8"/>
        <v>339.18081814132717</v>
      </c>
      <c r="F41">
        <f t="shared" si="2"/>
        <v>1763.0337604803578</v>
      </c>
      <c r="G41">
        <f t="shared" si="3"/>
        <v>117.90447596914797</v>
      </c>
      <c r="L41">
        <f>Input!J42</f>
        <v>18.112554714285693</v>
      </c>
      <c r="M41">
        <f t="shared" si="4"/>
        <v>17.806700142857121</v>
      </c>
      <c r="N41">
        <f t="shared" si="5"/>
        <v>8.6969440591072651</v>
      </c>
      <c r="O41">
        <f t="shared" si="6"/>
        <v>88.653724009909553</v>
      </c>
      <c r="P41">
        <f t="shared" si="7"/>
        <v>6.2400659565999241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400.34116957142862</v>
      </c>
      <c r="D42">
        <f t="shared" si="1"/>
        <v>399.41614600000003</v>
      </c>
      <c r="E42">
        <f t="shared" si="8"/>
        <v>347.87776220065558</v>
      </c>
      <c r="F42">
        <f t="shared" si="2"/>
        <v>2656.2050046485301</v>
      </c>
      <c r="G42">
        <f t="shared" si="3"/>
        <v>4.6718172182398714</v>
      </c>
      <c r="L42">
        <f>Input!J43</f>
        <v>18.246832285714333</v>
      </c>
      <c r="M42">
        <f t="shared" si="4"/>
        <v>17.940977714285761</v>
      </c>
      <c r="N42">
        <f t="shared" si="5"/>
        <v>8.6969440593283913</v>
      </c>
      <c r="O42">
        <f t="shared" si="6"/>
        <v>91.200365136464839</v>
      </c>
      <c r="P42">
        <f t="shared" si="7"/>
        <v>6.2400659554951723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417.52124100000003</v>
      </c>
      <c r="D43">
        <f t="shared" si="1"/>
        <v>416.59621742857144</v>
      </c>
      <c r="E43">
        <f t="shared" si="8"/>
        <v>356.57470626020512</v>
      </c>
      <c r="F43">
        <f t="shared" si="2"/>
        <v>3602.5818029343227</v>
      </c>
      <c r="G43">
        <f t="shared" si="3"/>
        <v>42.712830412397714</v>
      </c>
      <c r="L43">
        <f>Input!J44</f>
        <v>17.180071428571409</v>
      </c>
      <c r="M43">
        <f t="shared" si="4"/>
        <v>16.874216857142837</v>
      </c>
      <c r="N43">
        <f t="shared" si="5"/>
        <v>8.6969440595495193</v>
      </c>
      <c r="O43">
        <f t="shared" si="6"/>
        <v>71.963449959048248</v>
      </c>
      <c r="P43">
        <f t="shared" si="7"/>
        <v>6.2400659543904107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435.14890442857143</v>
      </c>
      <c r="D44">
        <f t="shared" si="1"/>
        <v>434.22388085714283</v>
      </c>
      <c r="E44">
        <f t="shared" si="8"/>
        <v>365.27165031997578</v>
      </c>
      <c r="F44">
        <f t="shared" si="2"/>
        <v>4754.410096050633</v>
      </c>
      <c r="G44">
        <f t="shared" si="3"/>
        <v>232.02751556315994</v>
      </c>
      <c r="L44">
        <f>Input!J45</f>
        <v>17.627663428571395</v>
      </c>
      <c r="M44">
        <f t="shared" si="4"/>
        <v>17.321808857142823</v>
      </c>
      <c r="N44">
        <f t="shared" si="5"/>
        <v>8.6969440597706491</v>
      </c>
      <c r="O44">
        <f t="shared" si="6"/>
        <v>79.757748444272806</v>
      </c>
      <c r="P44">
        <f t="shared" si="7"/>
        <v>6.2400659532856411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453.75381028571428</v>
      </c>
      <c r="D45">
        <f t="shared" si="1"/>
        <v>452.82878671428568</v>
      </c>
      <c r="E45">
        <f t="shared" si="8"/>
        <v>373.96859437996756</v>
      </c>
      <c r="F45">
        <f t="shared" si="2"/>
        <v>6218.9299350056481</v>
      </c>
      <c r="G45">
        <f t="shared" si="3"/>
        <v>572.61587268206506</v>
      </c>
      <c r="L45">
        <f>Input!J46</f>
        <v>18.604905857142853</v>
      </c>
      <c r="M45">
        <f t="shared" si="4"/>
        <v>18.299051285714281</v>
      </c>
      <c r="N45">
        <f t="shared" si="5"/>
        <v>8.6969440599917771</v>
      </c>
      <c r="O45">
        <f t="shared" si="6"/>
        <v>98.167706973805181</v>
      </c>
      <c r="P45">
        <f t="shared" si="7"/>
        <v>6.2400659521808803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471.57543014285721</v>
      </c>
      <c r="D46">
        <f t="shared" si="1"/>
        <v>470.65040657142862</v>
      </c>
      <c r="E46">
        <f t="shared" si="8"/>
        <v>382.66553844018046</v>
      </c>
      <c r="F46">
        <f t="shared" si="2"/>
        <v>7741.3370200731288</v>
      </c>
      <c r="G46">
        <f t="shared" si="3"/>
        <v>1064.4779017806513</v>
      </c>
      <c r="L46">
        <f>Input!J47</f>
        <v>17.821619857142935</v>
      </c>
      <c r="M46">
        <f t="shared" si="4"/>
        <v>17.515765285714362</v>
      </c>
      <c r="N46">
        <f t="shared" si="5"/>
        <v>8.6969440602129051</v>
      </c>
      <c r="O46">
        <f t="shared" si="6"/>
        <v>83.259708399080665</v>
      </c>
      <c r="P46">
        <f t="shared" si="7"/>
        <v>6.2400659510761187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489.10611528571434</v>
      </c>
      <c r="D47">
        <f t="shared" si="1"/>
        <v>488.18109171428574</v>
      </c>
      <c r="E47">
        <f t="shared" si="8"/>
        <v>391.36248250061448</v>
      </c>
      <c r="F47">
        <f t="shared" si="2"/>
        <v>9373.8430900695912</v>
      </c>
      <c r="G47">
        <f t="shared" si="3"/>
        <v>1707.6136028704575</v>
      </c>
      <c r="L47">
        <f>Input!J48</f>
        <v>17.530685142857124</v>
      </c>
      <c r="M47">
        <f t="shared" si="4"/>
        <v>17.224830571428551</v>
      </c>
      <c r="N47">
        <f t="shared" si="5"/>
        <v>8.6969440604340331</v>
      </c>
      <c r="O47">
        <f t="shared" si="6"/>
        <v>78.034981511289473</v>
      </c>
      <c r="P47">
        <f t="shared" si="7"/>
        <v>6.240065949971358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505.64463814285722</v>
      </c>
      <c r="D48">
        <f t="shared" si="1"/>
        <v>504.71961457142862</v>
      </c>
      <c r="E48">
        <f t="shared" si="8"/>
        <v>400.05942656126962</v>
      </c>
      <c r="F48">
        <f t="shared" si="2"/>
        <v>10953.75495432183</v>
      </c>
      <c r="G48">
        <f t="shared" si="3"/>
        <v>2502.022975963022</v>
      </c>
      <c r="L48">
        <f>Input!J49</f>
        <v>16.53852285714288</v>
      </c>
      <c r="M48">
        <f t="shared" si="4"/>
        <v>16.232668285714308</v>
      </c>
      <c r="N48">
        <f t="shared" si="5"/>
        <v>8.6969440606551611</v>
      </c>
      <c r="O48">
        <f t="shared" si="6"/>
        <v>61.490358021525779</v>
      </c>
      <c r="P48">
        <f t="shared" si="7"/>
        <v>6.2400659488665973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522.7277312857143</v>
      </c>
      <c r="D49">
        <f t="shared" si="1"/>
        <v>521.8027077142857</v>
      </c>
      <c r="E49">
        <f t="shared" si="8"/>
        <v>408.75637062214594</v>
      </c>
      <c r="F49">
        <f t="shared" si="2"/>
        <v>12779.474329949695</v>
      </c>
      <c r="G49">
        <f t="shared" si="3"/>
        <v>3447.7060210698896</v>
      </c>
      <c r="L49">
        <f>Input!J50</f>
        <v>17.083093142857081</v>
      </c>
      <c r="M49">
        <f t="shared" si="4"/>
        <v>16.777238571428509</v>
      </c>
      <c r="N49">
        <f t="shared" si="5"/>
        <v>8.6969440608762909</v>
      </c>
      <c r="O49">
        <f t="shared" si="6"/>
        <v>70.327496425207244</v>
      </c>
      <c r="P49">
        <f t="shared" si="7"/>
        <v>6.2400659477618277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540.65378928571431</v>
      </c>
      <c r="D50">
        <f t="shared" si="1"/>
        <v>539.72876571428571</v>
      </c>
      <c r="E50">
        <f t="shared" si="8"/>
        <v>417.45331468324338</v>
      </c>
      <c r="F50">
        <f t="shared" si="2"/>
        <v>14951.285924844833</v>
      </c>
      <c r="G50">
        <f t="shared" si="3"/>
        <v>4544.6627382025945</v>
      </c>
      <c r="L50">
        <f>Input!J51</f>
        <v>17.926058000000012</v>
      </c>
      <c r="M50">
        <f t="shared" si="4"/>
        <v>17.62020342857144</v>
      </c>
      <c r="N50">
        <f t="shared" si="5"/>
        <v>8.6969440610974189</v>
      </c>
      <c r="O50">
        <f t="shared" si="6"/>
        <v>85.176544097246136</v>
      </c>
      <c r="P50">
        <f t="shared" si="7"/>
        <v>6.240065946657066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558.36351114285719</v>
      </c>
      <c r="D51">
        <f t="shared" si="1"/>
        <v>557.4384875714286</v>
      </c>
      <c r="E51">
        <f t="shared" si="8"/>
        <v>426.15025874456194</v>
      </c>
      <c r="F51">
        <f t="shared" si="2"/>
        <v>17236.599028495701</v>
      </c>
      <c r="G51">
        <f t="shared" si="3"/>
        <v>5792.8931273726748</v>
      </c>
      <c r="L51">
        <f>Input!J52</f>
        <v>17.709721857142881</v>
      </c>
      <c r="M51">
        <f t="shared" si="4"/>
        <v>17.403867285714309</v>
      </c>
      <c r="N51">
        <f t="shared" si="5"/>
        <v>8.6969440613185469</v>
      </c>
      <c r="O51">
        <f t="shared" si="6"/>
        <v>81.230163596904148</v>
      </c>
      <c r="P51">
        <f t="shared" si="7"/>
        <v>6.2400659455523053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575.2824872857143</v>
      </c>
      <c r="D52">
        <f t="shared" si="1"/>
        <v>574.3574637142857</v>
      </c>
      <c r="E52">
        <f t="shared" si="8"/>
        <v>434.84720280610162</v>
      </c>
      <c r="F52">
        <f t="shared" si="2"/>
        <v>19463.112898669595</v>
      </c>
      <c r="G52">
        <f t="shared" si="3"/>
        <v>7192.397188591669</v>
      </c>
      <c r="L52">
        <f>Input!J53</f>
        <v>16.918976142857105</v>
      </c>
      <c r="M52">
        <f t="shared" si="4"/>
        <v>16.613121571428533</v>
      </c>
      <c r="N52">
        <f t="shared" si="5"/>
        <v>8.6969440615396749</v>
      </c>
      <c r="O52">
        <f t="shared" si="6"/>
        <v>67.601811546213028</v>
      </c>
      <c r="P52">
        <f t="shared" si="7"/>
        <v>6.2400659444475446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591.27643999999998</v>
      </c>
      <c r="D53">
        <f t="shared" si="1"/>
        <v>590.35141642857138</v>
      </c>
      <c r="E53">
        <f t="shared" si="8"/>
        <v>443.54414686786242</v>
      </c>
      <c r="F53">
        <f t="shared" si="2"/>
        <v>21552.374395870662</v>
      </c>
      <c r="G53">
        <f t="shared" si="3"/>
        <v>8743.1749218711157</v>
      </c>
      <c r="L53">
        <f>Input!J54</f>
        <v>15.993952714285683</v>
      </c>
      <c r="M53">
        <f t="shared" si="4"/>
        <v>15.688098142857111</v>
      </c>
      <c r="N53">
        <f t="shared" si="5"/>
        <v>8.6969440617608029</v>
      </c>
      <c r="O53">
        <f t="shared" si="6"/>
        <v>53.246335275022972</v>
      </c>
      <c r="P53">
        <f t="shared" si="7"/>
        <v>6.240065943342783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607.31515185714295</v>
      </c>
      <c r="D54">
        <f t="shared" si="1"/>
        <v>606.39012828571435</v>
      </c>
      <c r="E54">
        <f t="shared" si="8"/>
        <v>452.24109092984435</v>
      </c>
      <c r="F54">
        <f t="shared" si="2"/>
        <v>23761.925717741407</v>
      </c>
      <c r="G54">
        <f t="shared" si="3"/>
        <v>10445.226327222554</v>
      </c>
      <c r="L54">
        <f>Input!J55</f>
        <v>16.038711857142971</v>
      </c>
      <c r="M54">
        <f t="shared" si="4"/>
        <v>15.732857285714399</v>
      </c>
      <c r="N54">
        <f t="shared" si="5"/>
        <v>8.6969440619819327</v>
      </c>
      <c r="O54">
        <f t="shared" si="6"/>
        <v>53.901554358063777</v>
      </c>
      <c r="P54">
        <f t="shared" si="7"/>
        <v>6.2400659422380134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622.95849100000009</v>
      </c>
      <c r="D55">
        <f t="shared" si="1"/>
        <v>622.0334674285715</v>
      </c>
      <c r="E55">
        <f t="shared" si="8"/>
        <v>460.93803499204739</v>
      </c>
      <c r="F55">
        <f t="shared" si="2"/>
        <v>25951.738351910702</v>
      </c>
      <c r="G55">
        <f t="shared" si="3"/>
        <v>12298.551404657521</v>
      </c>
      <c r="L55">
        <f>Input!J56</f>
        <v>15.643339142857144</v>
      </c>
      <c r="M55">
        <f t="shared" si="4"/>
        <v>15.337484571428572</v>
      </c>
      <c r="N55">
        <f t="shared" si="5"/>
        <v>8.6969440622030607</v>
      </c>
      <c r="O55">
        <f t="shared" si="6"/>
        <v>48.252404616535252</v>
      </c>
      <c r="P55">
        <f t="shared" si="7"/>
        <v>6.2400659411332526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638.82562599999994</v>
      </c>
      <c r="D56">
        <f t="shared" si="1"/>
        <v>637.90060242857135</v>
      </c>
      <c r="E56">
        <f t="shared" si="8"/>
        <v>469.63497905447156</v>
      </c>
      <c r="F56">
        <f t="shared" si="2"/>
        <v>28313.320009474399</v>
      </c>
      <c r="G56">
        <f t="shared" si="3"/>
        <v>14303.150154187557</v>
      </c>
      <c r="L56">
        <f>Input!J57</f>
        <v>15.867134999999848</v>
      </c>
      <c r="M56">
        <f t="shared" si="4"/>
        <v>15.561280428571276</v>
      </c>
      <c r="N56">
        <f t="shared" si="5"/>
        <v>8.6969440624241869</v>
      </c>
      <c r="O56">
        <f t="shared" si="6"/>
        <v>51.411638081292139</v>
      </c>
      <c r="P56">
        <f t="shared" si="7"/>
        <v>6.2400659400284999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655.03591485714298</v>
      </c>
      <c r="D57">
        <f t="shared" si="1"/>
        <v>654.11089128571439</v>
      </c>
      <c r="E57">
        <f t="shared" si="8"/>
        <v>478.33192311711684</v>
      </c>
      <c r="F57">
        <f t="shared" si="2"/>
        <v>30898.245650416829</v>
      </c>
      <c r="G57">
        <f t="shared" si="3"/>
        <v>16459.022575824198</v>
      </c>
      <c r="L57">
        <f>Input!J58</f>
        <v>16.210288857143041</v>
      </c>
      <c r="M57">
        <f t="shared" si="4"/>
        <v>15.904434285714469</v>
      </c>
      <c r="N57">
        <f t="shared" si="5"/>
        <v>8.6969440626453149</v>
      </c>
      <c r="O57">
        <f t="shared" si="6"/>
        <v>56.450350001006079</v>
      </c>
      <c r="P57">
        <f t="shared" si="7"/>
        <v>6.2400659389237392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671.60427728571437</v>
      </c>
      <c r="D58">
        <f t="shared" si="1"/>
        <v>670.67925371428578</v>
      </c>
      <c r="E58">
        <f t="shared" si="8"/>
        <v>487.02886717998331</v>
      </c>
      <c r="F58">
        <f t="shared" si="2"/>
        <v>33727.464474198707</v>
      </c>
      <c r="G58">
        <f t="shared" si="3"/>
        <v>18766.168669578998</v>
      </c>
      <c r="L58">
        <f>Input!J59</f>
        <v>16.56836242857139</v>
      </c>
      <c r="M58">
        <f t="shared" si="4"/>
        <v>16.262507857142818</v>
      </c>
      <c r="N58">
        <f t="shared" si="5"/>
        <v>8.6969440628664447</v>
      </c>
      <c r="O58">
        <f t="shared" si="6"/>
        <v>61.959227087957117</v>
      </c>
      <c r="P58">
        <f t="shared" si="7"/>
        <v>6.2400659378189696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687.48633200000017</v>
      </c>
      <c r="D59">
        <f t="shared" si="1"/>
        <v>686.56130842857158</v>
      </c>
      <c r="E59">
        <f t="shared" si="8"/>
        <v>495.72581124307089</v>
      </c>
      <c r="F59">
        <f t="shared" si="2"/>
        <v>36418.186986037239</v>
      </c>
      <c r="G59">
        <f t="shared" si="3"/>
        <v>21224.588435463487</v>
      </c>
      <c r="L59">
        <f>Input!J60</f>
        <v>15.8820547142858</v>
      </c>
      <c r="M59">
        <f t="shared" si="4"/>
        <v>15.576200142857228</v>
      </c>
      <c r="N59">
        <f t="shared" si="5"/>
        <v>8.6969440630875727</v>
      </c>
      <c r="O59">
        <f t="shared" si="6"/>
        <v>51.625815069962222</v>
      </c>
      <c r="P59">
        <f t="shared" si="7"/>
        <v>6.240065936714208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704.33816928571434</v>
      </c>
      <c r="D60">
        <f t="shared" si="1"/>
        <v>703.41314571428575</v>
      </c>
      <c r="E60">
        <f t="shared" si="8"/>
        <v>504.4227553063796</v>
      </c>
      <c r="F60">
        <f t="shared" si="2"/>
        <v>39597.175474690906</v>
      </c>
      <c r="G60">
        <f t="shared" si="3"/>
        <v>23834.281873489195</v>
      </c>
      <c r="L60">
        <f>Input!J61</f>
        <v>16.851837285714169</v>
      </c>
      <c r="M60">
        <f t="shared" si="4"/>
        <v>16.545982714285596</v>
      </c>
      <c r="N60">
        <f t="shared" si="5"/>
        <v>8.6969440633087007</v>
      </c>
      <c r="O60">
        <f t="shared" si="6"/>
        <v>66.502283468834634</v>
      </c>
      <c r="P60">
        <f t="shared" si="7"/>
        <v>6.2400659356094472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721.0781087142858</v>
      </c>
      <c r="D61">
        <f t="shared" si="1"/>
        <v>720.15308514285721</v>
      </c>
      <c r="E61">
        <f t="shared" si="8"/>
        <v>513.11969936990943</v>
      </c>
      <c r="F61">
        <f t="shared" si="2"/>
        <v>42862.822824610215</v>
      </c>
      <c r="G61">
        <f t="shared" si="3"/>
        <v>26595.248983667669</v>
      </c>
      <c r="L61">
        <f>Input!J62</f>
        <v>16.739939428571461</v>
      </c>
      <c r="M61">
        <f t="shared" si="4"/>
        <v>16.434084857142889</v>
      </c>
      <c r="N61">
        <f t="shared" si="5"/>
        <v>8.6969440635298287</v>
      </c>
      <c r="O61">
        <f t="shared" si="6"/>
        <v>64.689774442081173</v>
      </c>
      <c r="P61">
        <f t="shared" si="7"/>
        <v>6.2400659345046865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738.97432728571425</v>
      </c>
      <c r="D62">
        <f t="shared" si="1"/>
        <v>738.04930371428566</v>
      </c>
      <c r="E62">
        <f t="shared" si="8"/>
        <v>521.81664343366037</v>
      </c>
      <c r="F62">
        <f t="shared" si="2"/>
        <v>46756.563372036304</v>
      </c>
      <c r="G62">
        <f t="shared" si="3"/>
        <v>29507.489766010443</v>
      </c>
      <c r="L62">
        <f>Input!J63</f>
        <v>17.896218571428449</v>
      </c>
      <c r="M62">
        <f t="shared" si="4"/>
        <v>17.590363999999877</v>
      </c>
      <c r="N62">
        <f t="shared" si="5"/>
        <v>8.6969440637509567</v>
      </c>
      <c r="O62">
        <f t="shared" si="6"/>
        <v>84.626651467604958</v>
      </c>
      <c r="P62">
        <f t="shared" si="7"/>
        <v>6.2400659333999258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755.37857271428572</v>
      </c>
      <c r="D63">
        <f t="shared" si="1"/>
        <v>754.45354914285713</v>
      </c>
      <c r="E63">
        <f t="shared" si="8"/>
        <v>530.51358749763244</v>
      </c>
      <c r="F63">
        <f t="shared" si="2"/>
        <v>50149.106421664706</v>
      </c>
      <c r="G63">
        <f t="shared" si="3"/>
        <v>32571.004220529056</v>
      </c>
      <c r="L63">
        <f>Input!J64</f>
        <v>16.404245428571471</v>
      </c>
      <c r="M63">
        <f t="shared" si="4"/>
        <v>16.098390857142899</v>
      </c>
      <c r="N63">
        <f t="shared" si="5"/>
        <v>8.6969440639720847</v>
      </c>
      <c r="O63">
        <f t="shared" si="6"/>
        <v>59.402494324755565</v>
      </c>
      <c r="P63">
        <f t="shared" si="7"/>
        <v>6.2400659322951642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770.86525457142864</v>
      </c>
      <c r="D64">
        <f t="shared" si="1"/>
        <v>769.94023100000004</v>
      </c>
      <c r="E64">
        <f t="shared" si="8"/>
        <v>539.21053156182563</v>
      </c>
      <c r="F64">
        <f t="shared" si="2"/>
        <v>53236.194202830302</v>
      </c>
      <c r="G64">
        <f t="shared" si="3"/>
        <v>35785.792347235045</v>
      </c>
      <c r="L64">
        <f>Input!J65</f>
        <v>15.486681857142912</v>
      </c>
      <c r="M64">
        <f t="shared" si="4"/>
        <v>15.18082728571434</v>
      </c>
      <c r="N64">
        <f t="shared" si="5"/>
        <v>8.6969440641932145</v>
      </c>
      <c r="O64">
        <f t="shared" si="6"/>
        <v>46.100539297009433</v>
      </c>
      <c r="P64">
        <f t="shared" si="7"/>
        <v>6.2400659311903945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785.34485457142853</v>
      </c>
      <c r="D65">
        <f t="shared" si="1"/>
        <v>784.41983099999993</v>
      </c>
      <c r="E65">
        <f t="shared" si="8"/>
        <v>547.90747562623994</v>
      </c>
      <c r="F65">
        <f t="shared" si="2"/>
        <v>55938.094244443731</v>
      </c>
      <c r="G65">
        <f t="shared" si="3"/>
        <v>39151.854146139951</v>
      </c>
      <c r="L65">
        <f>Input!J66</f>
        <v>14.479599999999891</v>
      </c>
      <c r="M65">
        <f t="shared" si="4"/>
        <v>14.173745428571319</v>
      </c>
      <c r="N65">
        <f t="shared" si="5"/>
        <v>8.6969440644143425</v>
      </c>
      <c r="O65">
        <f t="shared" si="6"/>
        <v>33.439109669362779</v>
      </c>
      <c r="P65">
        <f t="shared" si="7"/>
        <v>6.2400659300856338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799.48130071428579</v>
      </c>
      <c r="D66">
        <f t="shared" si="1"/>
        <v>798.5562771428572</v>
      </c>
      <c r="E66">
        <f t="shared" si="8"/>
        <v>556.60441969087537</v>
      </c>
      <c r="F66">
        <f t="shared" si="2"/>
        <v>58540.701324464135</v>
      </c>
      <c r="G66">
        <f t="shared" si="3"/>
        <v>42669.18961725531</v>
      </c>
      <c r="L66">
        <f>Input!J67</f>
        <v>14.136446142857267</v>
      </c>
      <c r="M66">
        <f t="shared" si="4"/>
        <v>13.830591571428695</v>
      </c>
      <c r="N66">
        <f t="shared" si="5"/>
        <v>8.6969440646354705</v>
      </c>
      <c r="O66">
        <f t="shared" si="6"/>
        <v>29.588182858979241</v>
      </c>
      <c r="P66">
        <f t="shared" si="7"/>
        <v>6.2400659289808722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812.52114657142863</v>
      </c>
      <c r="D67">
        <f t="shared" si="1"/>
        <v>811.59612300000003</v>
      </c>
      <c r="E67">
        <f t="shared" si="8"/>
        <v>565.30136375573193</v>
      </c>
      <c r="F67">
        <f t="shared" si="2"/>
        <v>60661.108431191991</v>
      </c>
      <c r="G67">
        <f t="shared" si="3"/>
        <v>46337.798760592661</v>
      </c>
      <c r="L67">
        <f>Input!J68</f>
        <v>13.039845857142836</v>
      </c>
      <c r="M67">
        <f t="shared" si="4"/>
        <v>12.733991285714264</v>
      </c>
      <c r="N67">
        <f t="shared" si="5"/>
        <v>8.6969440648565985</v>
      </c>
      <c r="O67">
        <f t="shared" si="6"/>
        <v>18.860795977443019</v>
      </c>
      <c r="P67">
        <f t="shared" si="7"/>
        <v>6.2400659278761115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824.65088871428577</v>
      </c>
      <c r="D68">
        <f t="shared" ref="D68:D83" si="10">C68-$C$3</f>
        <v>823.72586514285717</v>
      </c>
      <c r="E68">
        <f t="shared" si="8"/>
        <v>573.9983078208096</v>
      </c>
      <c r="F68">
        <f t="shared" ref="F68:F83" si="11">(D68-E68)^2</f>
        <v>62363.852886036555</v>
      </c>
      <c r="G68">
        <f t="shared" ref="G68:G83" si="12">(E68-$H$4)^2</f>
        <v>50157.681576163544</v>
      </c>
      <c r="L68">
        <f>Input!J69</f>
        <v>12.12974214285714</v>
      </c>
      <c r="M68">
        <f t="shared" ref="M68:M83" si="13">L68-$L$3</f>
        <v>11.823887571428568</v>
      </c>
      <c r="N68">
        <f t="shared" ref="N68:N83" si="14">2*($X$3/PI())*($Z$3/(4*((B68-$Y$3)^2)+$Z$3*$Z$3))</f>
        <v>8.6969440650777265</v>
      </c>
      <c r="O68">
        <f t="shared" ref="O68:O83" si="15">(L68-N68)^2</f>
        <v>11.784102642806033</v>
      </c>
      <c r="P68">
        <f t="shared" ref="P68:P83" si="16">(N68-$Q$4)^2</f>
        <v>6.2400659267713507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836.38525785714296</v>
      </c>
      <c r="D69">
        <f t="shared" si="10"/>
        <v>835.46023428571436</v>
      </c>
      <c r="E69">
        <f t="shared" ref="E69:E83" si="17">N69+E68</f>
        <v>582.69525188610851</v>
      </c>
      <c r="F69">
        <f t="shared" si="11"/>
        <v>63890.136327473061</v>
      </c>
      <c r="G69">
        <f t="shared" si="12"/>
        <v>54128.83806397955</v>
      </c>
      <c r="L69">
        <f>Input!J70</f>
        <v>11.73436914285719</v>
      </c>
      <c r="M69">
        <f t="shared" si="13"/>
        <v>11.428514571428618</v>
      </c>
      <c r="N69">
        <f t="shared" si="14"/>
        <v>8.6969440652988563</v>
      </c>
      <c r="O69">
        <f t="shared" si="15"/>
        <v>9.2259511017802502</v>
      </c>
      <c r="P69">
        <f t="shared" si="16"/>
        <v>6.2400659256665811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847.64219571428566</v>
      </c>
      <c r="D70">
        <f t="shared" si="10"/>
        <v>846.71717214285707</v>
      </c>
      <c r="E70">
        <f t="shared" si="17"/>
        <v>591.39219595162854</v>
      </c>
      <c r="F70">
        <f t="shared" si="11"/>
        <v>65190.843467051418</v>
      </c>
      <c r="G70">
        <f t="shared" si="12"/>
        <v>58251.268224052175</v>
      </c>
      <c r="L70">
        <f>Input!J71</f>
        <v>11.256937857142702</v>
      </c>
      <c r="M70">
        <f t="shared" si="13"/>
        <v>10.95108328571413</v>
      </c>
      <c r="N70">
        <f t="shared" si="14"/>
        <v>8.6969440655199843</v>
      </c>
      <c r="O70">
        <f t="shared" si="15"/>
        <v>6.5535682131468604</v>
      </c>
      <c r="P70">
        <f t="shared" si="16"/>
        <v>6.2400659245618195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858.44408171428563</v>
      </c>
      <c r="D71">
        <f t="shared" si="10"/>
        <v>857.51905814285703</v>
      </c>
      <c r="E71">
        <f t="shared" si="17"/>
        <v>600.08914001736969</v>
      </c>
      <c r="F71">
        <f t="shared" si="11"/>
        <v>66270.162746095113</v>
      </c>
      <c r="G71">
        <f t="shared" si="12"/>
        <v>62524.972056392944</v>
      </c>
      <c r="L71">
        <f>Input!J72</f>
        <v>10.801885999999968</v>
      </c>
      <c r="M71">
        <f t="shared" si="13"/>
        <v>10.496031428571396</v>
      </c>
      <c r="N71">
        <f t="shared" si="14"/>
        <v>8.6969440657411106</v>
      </c>
      <c r="O71">
        <f t="shared" si="15"/>
        <v>4.4307805466014187</v>
      </c>
      <c r="P71">
        <f t="shared" si="16"/>
        <v>6.2400659234570677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868.98487242857141</v>
      </c>
      <c r="D72">
        <f t="shared" si="10"/>
        <v>868.05984885714281</v>
      </c>
      <c r="E72">
        <f t="shared" si="17"/>
        <v>608.78608408333196</v>
      </c>
      <c r="F72">
        <f t="shared" si="11"/>
        <v>67222.885099985404</v>
      </c>
      <c r="G72">
        <f t="shared" si="12"/>
        <v>66949.949561013404</v>
      </c>
      <c r="L72">
        <f>Input!J73</f>
        <v>10.540790714285777</v>
      </c>
      <c r="M72">
        <f t="shared" si="13"/>
        <v>10.234936142857205</v>
      </c>
      <c r="N72">
        <f t="shared" si="14"/>
        <v>8.6969440659622403</v>
      </c>
      <c r="O72">
        <f t="shared" si="15"/>
        <v>3.3997704625339384</v>
      </c>
      <c r="P72">
        <f t="shared" si="16"/>
        <v>6.2400659223522981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879.3167868571428</v>
      </c>
      <c r="D73">
        <f t="shared" si="10"/>
        <v>878.39176328571421</v>
      </c>
      <c r="E73">
        <f t="shared" si="17"/>
        <v>617.48302814951535</v>
      </c>
      <c r="F73">
        <f t="shared" si="11"/>
        <v>68073.368070371173</v>
      </c>
      <c r="G73">
        <f t="shared" si="12"/>
        <v>71526.200737925086</v>
      </c>
      <c r="L73">
        <f>Input!J74</f>
        <v>10.331914428571395</v>
      </c>
      <c r="M73">
        <f t="shared" si="13"/>
        <v>10.026059857142823</v>
      </c>
      <c r="N73">
        <f t="shared" si="14"/>
        <v>8.6969440661833683</v>
      </c>
      <c r="O73">
        <f t="shared" si="15"/>
        <v>2.6731280858872339</v>
      </c>
      <c r="P73">
        <f t="shared" si="16"/>
        <v>6.2400659212475365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889.29808757142848</v>
      </c>
      <c r="D74">
        <f t="shared" si="10"/>
        <v>888.37306399999989</v>
      </c>
      <c r="E74">
        <f t="shared" si="17"/>
        <v>626.17997221591986</v>
      </c>
      <c r="F74">
        <f t="shared" si="11"/>
        <v>68745.217379295005</v>
      </c>
      <c r="G74">
        <f t="shared" si="12"/>
        <v>76253.725587139546</v>
      </c>
      <c r="L74">
        <f>Input!J75</f>
        <v>9.9813007142856804</v>
      </c>
      <c r="M74">
        <f t="shared" si="13"/>
        <v>9.6754461428571084</v>
      </c>
      <c r="N74">
        <f t="shared" si="14"/>
        <v>8.6969440664044964</v>
      </c>
      <c r="O74">
        <f t="shared" si="15"/>
        <v>1.6495719989565918</v>
      </c>
      <c r="P74">
        <f t="shared" si="16"/>
        <v>6.2400659201427757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898.80941671428559</v>
      </c>
      <c r="D75">
        <f t="shared" si="10"/>
        <v>897.88439314285699</v>
      </c>
      <c r="E75">
        <f t="shared" si="17"/>
        <v>634.87691628254549</v>
      </c>
      <c r="F75">
        <f t="shared" si="11"/>
        <v>69172.932884427282</v>
      </c>
      <c r="G75">
        <f t="shared" si="12"/>
        <v>81132.524108668295</v>
      </c>
      <c r="L75">
        <f>Input!J76</f>
        <v>9.5113291428571074</v>
      </c>
      <c r="M75">
        <f t="shared" si="13"/>
        <v>9.2054745714285353</v>
      </c>
      <c r="N75">
        <f t="shared" si="14"/>
        <v>8.6969440666256261</v>
      </c>
      <c r="O75">
        <f t="shared" si="15"/>
        <v>0.6632230523885555</v>
      </c>
      <c r="P75">
        <f t="shared" si="16"/>
        <v>6.2400659190380061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907.41064228571429</v>
      </c>
      <c r="D76">
        <f t="shared" si="10"/>
        <v>906.48561871428569</v>
      </c>
      <c r="E76">
        <f t="shared" si="17"/>
        <v>643.57386034939225</v>
      </c>
      <c r="F76">
        <f t="shared" si="11"/>
        <v>69122.592686520118</v>
      </c>
      <c r="G76">
        <f t="shared" si="12"/>
        <v>86162.596302522899</v>
      </c>
      <c r="L76">
        <f>Input!J77</f>
        <v>8.6012255714286994</v>
      </c>
      <c r="M76">
        <f t="shared" si="13"/>
        <v>8.2953710000001273</v>
      </c>
      <c r="N76">
        <f t="shared" si="14"/>
        <v>8.6969440668467524</v>
      </c>
      <c r="O76">
        <f t="shared" si="15"/>
        <v>9.1620303650958319E-3</v>
      </c>
      <c r="P76">
        <f t="shared" si="16"/>
        <v>6.2400659179332534</v>
      </c>
    </row>
    <row r="77" spans="1:16" x14ac:dyDescent="0.25">
      <c r="A77">
        <f>Input!G78</f>
        <v>0</v>
      </c>
      <c r="B77">
        <f t="shared" si="9"/>
        <v>0</v>
      </c>
      <c r="C77" s="4">
        <f>Input!I78</f>
        <v>0</v>
      </c>
      <c r="D77">
        <f t="shared" si="10"/>
        <v>-0.9250235714285715</v>
      </c>
      <c r="E77">
        <f t="shared" si="17"/>
        <v>652.27080440009661</v>
      </c>
      <c r="F77">
        <f t="shared" si="11"/>
        <v>426664.78967940633</v>
      </c>
      <c r="G77">
        <f t="shared" si="12"/>
        <v>91343.942158823731</v>
      </c>
      <c r="L77">
        <f>Input!J78</f>
        <v>0</v>
      </c>
      <c r="M77">
        <f t="shared" si="13"/>
        <v>-0.30585457142857142</v>
      </c>
      <c r="N77">
        <f t="shared" si="14"/>
        <v>8.6969440507043902</v>
      </c>
      <c r="O77">
        <f t="shared" si="15"/>
        <v>75.636835821082485</v>
      </c>
      <c r="P77">
        <f t="shared" si="16"/>
        <v>6.2400659985808948</v>
      </c>
    </row>
    <row r="78" spans="1:16" x14ac:dyDescent="0.25">
      <c r="A78">
        <f>Input!G79</f>
        <v>0</v>
      </c>
      <c r="B78">
        <f t="shared" si="9"/>
        <v>0</v>
      </c>
      <c r="C78" s="4">
        <f>Input!I79</f>
        <v>0</v>
      </c>
      <c r="D78">
        <f t="shared" si="10"/>
        <v>-0.9250235714285715</v>
      </c>
      <c r="E78">
        <f t="shared" si="17"/>
        <v>660.96774845080097</v>
      </c>
      <c r="F78">
        <f t="shared" si="11"/>
        <v>438102.04165527114</v>
      </c>
      <c r="G78">
        <f t="shared" si="12"/>
        <v>96676.561686766741</v>
      </c>
      <c r="L78">
        <f>Input!J79</f>
        <v>0</v>
      </c>
      <c r="M78">
        <f t="shared" si="13"/>
        <v>-0.30585457142857142</v>
      </c>
      <c r="N78">
        <f t="shared" si="14"/>
        <v>8.6969440507043902</v>
      </c>
      <c r="O78">
        <f t="shared" si="15"/>
        <v>75.636835821082485</v>
      </c>
      <c r="P78">
        <f t="shared" si="16"/>
        <v>6.2400659985808948</v>
      </c>
    </row>
    <row r="79" spans="1:16" x14ac:dyDescent="0.25">
      <c r="A79">
        <f>Input!G80</f>
        <v>0</v>
      </c>
      <c r="B79">
        <f t="shared" si="9"/>
        <v>0</v>
      </c>
      <c r="C79" s="4">
        <f>Input!I80</f>
        <v>0</v>
      </c>
      <c r="D79">
        <f t="shared" si="10"/>
        <v>-0.9250235714285715</v>
      </c>
      <c r="E79">
        <f t="shared" si="17"/>
        <v>669.66469250150533</v>
      </c>
      <c r="F79">
        <f t="shared" si="11"/>
        <v>449690.56730277813</v>
      </c>
      <c r="G79">
        <f t="shared" si="12"/>
        <v>102160.4548863519</v>
      </c>
      <c r="L79">
        <f>Input!J80</f>
        <v>0</v>
      </c>
      <c r="M79">
        <f t="shared" si="13"/>
        <v>-0.30585457142857142</v>
      </c>
      <c r="N79">
        <f t="shared" si="14"/>
        <v>8.6969440507043902</v>
      </c>
      <c r="O79">
        <f t="shared" si="15"/>
        <v>75.636835821082485</v>
      </c>
      <c r="P79">
        <f t="shared" si="16"/>
        <v>6.2400659985808948</v>
      </c>
    </row>
    <row r="80" spans="1:16" x14ac:dyDescent="0.25">
      <c r="A80">
        <f>Input!G81</f>
        <v>0</v>
      </c>
      <c r="B80">
        <f t="shared" si="9"/>
        <v>0</v>
      </c>
      <c r="C80" s="4">
        <f>Input!I81</f>
        <v>0</v>
      </c>
      <c r="D80">
        <f t="shared" si="10"/>
        <v>-0.9250235714285715</v>
      </c>
      <c r="E80">
        <f t="shared" si="17"/>
        <v>678.36163655220969</v>
      </c>
      <c r="F80">
        <f t="shared" si="11"/>
        <v>461430.3666219273</v>
      </c>
      <c r="G80">
        <f t="shared" si="12"/>
        <v>107795.62175757923</v>
      </c>
      <c r="L80">
        <f>Input!J81</f>
        <v>0</v>
      </c>
      <c r="M80">
        <f t="shared" si="13"/>
        <v>-0.30585457142857142</v>
      </c>
      <c r="N80">
        <f t="shared" si="14"/>
        <v>8.6969440507043902</v>
      </c>
      <c r="O80">
        <f t="shared" si="15"/>
        <v>75.636835821082485</v>
      </c>
      <c r="P80">
        <f t="shared" si="16"/>
        <v>6.2400659985808948</v>
      </c>
    </row>
    <row r="81" spans="1:16" x14ac:dyDescent="0.25">
      <c r="A81">
        <f>Input!G82</f>
        <v>0</v>
      </c>
      <c r="B81">
        <f t="shared" si="9"/>
        <v>0</v>
      </c>
      <c r="C81" s="4">
        <f>Input!I82</f>
        <v>0</v>
      </c>
      <c r="D81">
        <f t="shared" si="10"/>
        <v>-0.9250235714285715</v>
      </c>
      <c r="E81">
        <f t="shared" si="17"/>
        <v>687.05858060291405</v>
      </c>
      <c r="F81">
        <f t="shared" si="11"/>
        <v>473321.43961271859</v>
      </c>
      <c r="G81">
        <f t="shared" si="12"/>
        <v>113582.06230044873</v>
      </c>
      <c r="L81">
        <f>Input!J82</f>
        <v>0</v>
      </c>
      <c r="M81">
        <f t="shared" si="13"/>
        <v>-0.30585457142857142</v>
      </c>
      <c r="N81">
        <f t="shared" si="14"/>
        <v>8.6969440507043902</v>
      </c>
      <c r="O81">
        <f t="shared" si="15"/>
        <v>75.636835821082485</v>
      </c>
      <c r="P81">
        <f t="shared" si="16"/>
        <v>6.2400659985808948</v>
      </c>
    </row>
    <row r="82" spans="1:16" x14ac:dyDescent="0.25">
      <c r="A82">
        <f>Input!G83</f>
        <v>0</v>
      </c>
      <c r="B82">
        <f t="shared" si="9"/>
        <v>0</v>
      </c>
      <c r="C82" s="4">
        <f>Input!I83</f>
        <v>0</v>
      </c>
      <c r="D82">
        <f t="shared" si="10"/>
        <v>-0.9250235714285715</v>
      </c>
      <c r="E82">
        <f t="shared" si="17"/>
        <v>695.75552465361841</v>
      </c>
      <c r="F82">
        <f t="shared" si="11"/>
        <v>485363.78627515206</v>
      </c>
      <c r="G82">
        <f t="shared" si="12"/>
        <v>119519.77651496038</v>
      </c>
      <c r="L82">
        <f>Input!J83</f>
        <v>0</v>
      </c>
      <c r="M82">
        <f t="shared" si="13"/>
        <v>-0.30585457142857142</v>
      </c>
      <c r="N82">
        <f t="shared" si="14"/>
        <v>8.6969440507043902</v>
      </c>
      <c r="O82">
        <f t="shared" si="15"/>
        <v>75.636835821082485</v>
      </c>
      <c r="P82">
        <f t="shared" si="16"/>
        <v>6.2400659985808948</v>
      </c>
    </row>
    <row r="83" spans="1:16" x14ac:dyDescent="0.25">
      <c r="A83">
        <f>Input!G84</f>
        <v>0</v>
      </c>
      <c r="B83">
        <f t="shared" si="9"/>
        <v>0</v>
      </c>
      <c r="C83" s="4">
        <f>Input!I84</f>
        <v>0</v>
      </c>
      <c r="D83">
        <f t="shared" si="10"/>
        <v>-0.9250235714285715</v>
      </c>
      <c r="E83">
        <f t="shared" si="17"/>
        <v>704.45246870432277</v>
      </c>
      <c r="F83">
        <f t="shared" si="11"/>
        <v>497557.40660922765</v>
      </c>
      <c r="G83">
        <f t="shared" si="12"/>
        <v>125608.76440111421</v>
      </c>
      <c r="L83">
        <f>Input!J84</f>
        <v>0</v>
      </c>
      <c r="M83">
        <f t="shared" si="13"/>
        <v>-0.30585457142857142</v>
      </c>
      <c r="N83">
        <f t="shared" si="14"/>
        <v>8.6969440507043902</v>
      </c>
      <c r="O83">
        <f t="shared" si="15"/>
        <v>75.636835821082485</v>
      </c>
      <c r="P83">
        <f t="shared" si="16"/>
        <v>6.2400659985808948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S12" sqref="S12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0.9250235714285715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78806.249193309864</v>
      </c>
      <c r="J3" s="2" t="s">
        <v>11</v>
      </c>
      <c r="K3" s="23">
        <f>SUM(H3:H167)</f>
        <v>750339.54112926626</v>
      </c>
      <c r="L3">
        <f>1-(K3/K5)</f>
        <v>0.93637079332052831</v>
      </c>
      <c r="N3">
        <f>Input!J4</f>
        <v>0.30585457142857142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80.606879327877294</v>
      </c>
      <c r="S3" s="1" t="s">
        <v>11</v>
      </c>
      <c r="T3" s="23">
        <f>SUM(Q3:Q167)</f>
        <v>346.36637970746233</v>
      </c>
      <c r="U3" s="5">
        <f>1-(T3/T5)</f>
        <v>0.91128933221656505</v>
      </c>
      <c r="X3">
        <f>COUNT(B3:B500)</f>
        <v>81</v>
      </c>
      <c r="Z3">
        <v>995.2115879423759</v>
      </c>
      <c r="AA3">
        <v>2.283096551322851E-2</v>
      </c>
      <c r="AB3">
        <v>2.293971371312431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2.283096551322851E-2</v>
      </c>
      <c r="D4">
        <f t="shared" ref="D4:D67" si="2">POWER(C4,$AB$3)</f>
        <v>1.7159383760236989E-4</v>
      </c>
      <c r="E4" s="4">
        <f>Input!I5</f>
        <v>1.2457978571428572</v>
      </c>
      <c r="F4">
        <f t="shared" ref="F4:F67" si="3">E4-$E$3</f>
        <v>0.32077428571428568</v>
      </c>
      <c r="G4">
        <f t="shared" ref="G4:G67" si="4">$Z$3*(1-EXP(-1*D4))</f>
        <v>0.17075752471294484</v>
      </c>
      <c r="H4">
        <f t="shared" ref="H4:H67" si="5">(F4-G4)^2</f>
        <v>2.2505028581333419E-2</v>
      </c>
      <c r="I4">
        <f t="shared" ref="I4:I67" si="6">(G4-$J$4)^2</f>
        <v>78710.406707338203</v>
      </c>
      <c r="J4">
        <f>AVERAGE(E3:E167)</f>
        <v>280.72450764639319</v>
      </c>
      <c r="K4" t="s">
        <v>5</v>
      </c>
      <c r="L4" t="s">
        <v>6</v>
      </c>
      <c r="N4">
        <f>Input!J5</f>
        <v>0.32077428571428568</v>
      </c>
      <c r="O4">
        <f t="shared" ref="O4:O67" si="7">N4-$N$3</f>
        <v>1.4919714285714258E-2</v>
      </c>
      <c r="P4">
        <f t="shared" ref="P4:P67" si="8">POWER(C4,$AB$3)*EXP(-D4)*$Z$3*$AA$3*$AB$3</f>
        <v>8.9424158218535492E-3</v>
      </c>
      <c r="Q4">
        <f t="shared" ref="Q4:Q67" si="9">(O4-P4)^2</f>
        <v>3.5728096926071594E-5</v>
      </c>
      <c r="R4">
        <f t="shared" ref="R4:R67" si="10">(P4-$S$4)^2</f>
        <v>80.446386890364522</v>
      </c>
      <c r="S4">
        <f>AVERAGE(N3:N167)</f>
        <v>8.978133398868458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4.566193102645702E-2</v>
      </c>
      <c r="D5">
        <f t="shared" si="2"/>
        <v>8.415034078130513E-4</v>
      </c>
      <c r="E5" s="4">
        <f>Input!I6</f>
        <v>1.8425871428571428</v>
      </c>
      <c r="F5">
        <f t="shared" si="3"/>
        <v>0.91756357142857126</v>
      </c>
      <c r="G5">
        <f t="shared" si="4"/>
        <v>0.8371216729791886</v>
      </c>
      <c r="H5">
        <f t="shared" si="5"/>
        <v>6.4708990261407914E-3</v>
      </c>
      <c r="I5">
        <f t="shared" si="6"/>
        <v>78336.948827030821</v>
      </c>
      <c r="K5">
        <f>SUM(I3:I167)</f>
        <v>11792376.178899366</v>
      </c>
      <c r="L5" s="5">
        <f>1-((1-L3)*(X3-1)/(X3-1-1))</f>
        <v>0.93556536032458559</v>
      </c>
      <c r="N5">
        <f>Input!J6</f>
        <v>0.59678928571428558</v>
      </c>
      <c r="O5">
        <f t="shared" si="7"/>
        <v>0.29093471428571416</v>
      </c>
      <c r="P5">
        <f t="shared" si="8"/>
        <v>4.3824615514967684E-2</v>
      </c>
      <c r="Q5">
        <f t="shared" si="9"/>
        <v>6.1063400914488072E-2</v>
      </c>
      <c r="R5">
        <f t="shared" si="10"/>
        <v>79.821873436307328</v>
      </c>
      <c r="T5">
        <f>SUM(R3:R167)</f>
        <v>3904.4501451959491</v>
      </c>
      <c r="U5" s="5">
        <f>1-((1-U3)*(X3-1)/(X3-1-1))</f>
        <v>0.9101664123712051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6.849289653968553E-2</v>
      </c>
      <c r="D6">
        <f t="shared" si="2"/>
        <v>2.1330654732398756E-3</v>
      </c>
      <c r="E6" s="4">
        <f>Input!I7</f>
        <v>2.6930118571428574</v>
      </c>
      <c r="F6">
        <f t="shared" si="3"/>
        <v>1.7679882857142859</v>
      </c>
      <c r="G6">
        <f t="shared" si="4"/>
        <v>2.1205889951728563</v>
      </c>
      <c r="H6">
        <f t="shared" si="5"/>
        <v>0.12432726031068715</v>
      </c>
      <c r="I6">
        <f t="shared" si="6"/>
        <v>77620.143487815803</v>
      </c>
      <c r="N6">
        <f>Input!J7</f>
        <v>0.85042471428571464</v>
      </c>
      <c r="O6">
        <f t="shared" si="7"/>
        <v>0.54457014285714322</v>
      </c>
      <c r="P6">
        <f t="shared" si="8"/>
        <v>0.11094443002836958</v>
      </c>
      <c r="Q6">
        <f t="shared" si="9"/>
        <v>0.18803125882626207</v>
      </c>
      <c r="R6">
        <f t="shared" si="10"/>
        <v>78.627040209119343</v>
      </c>
      <c r="X6" s="19" t="s">
        <v>17</v>
      </c>
      <c r="Y6" s="25">
        <f>SQRT((U5-L5)^2)</f>
        <v>2.5398947953380491E-2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9.132386205291404E-2</v>
      </c>
      <c r="D7">
        <f t="shared" si="2"/>
        <v>4.1267681593665758E-3</v>
      </c>
      <c r="E7" s="4">
        <f>Input!I8</f>
        <v>3.5583562857142854</v>
      </c>
      <c r="F7">
        <f t="shared" si="3"/>
        <v>2.6333327142857139</v>
      </c>
      <c r="G7">
        <f t="shared" si="4"/>
        <v>4.0985448042641552</v>
      </c>
      <c r="H7">
        <f t="shared" si="5"/>
        <v>2.1468464686189921</v>
      </c>
      <c r="I7">
        <f t="shared" si="6"/>
        <v>76521.923318334942</v>
      </c>
      <c r="N7">
        <f>Input!J8</f>
        <v>0.86534442857142801</v>
      </c>
      <c r="O7">
        <f t="shared" si="7"/>
        <v>0.55948985714285659</v>
      </c>
      <c r="P7">
        <f t="shared" si="8"/>
        <v>0.21421285733913242</v>
      </c>
      <c r="Q7">
        <f t="shared" si="9"/>
        <v>0.11921620659346094</v>
      </c>
      <c r="R7">
        <f t="shared" si="10"/>
        <v>76.806303258239666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0.11415482756614255</v>
      </c>
      <c r="D8">
        <f t="shared" si="2"/>
        <v>6.8852365648622441E-3</v>
      </c>
      <c r="E8" s="4">
        <f>Input!I9</f>
        <v>4.6251171428571434</v>
      </c>
      <c r="F8">
        <f t="shared" si="3"/>
        <v>3.7000935714285719</v>
      </c>
      <c r="G8">
        <f t="shared" si="4"/>
        <v>6.8287315219350271</v>
      </c>
      <c r="H8">
        <f t="shared" si="5"/>
        <v>9.7883754253492317</v>
      </c>
      <c r="I8">
        <f t="shared" si="6"/>
        <v>75018.896178819312</v>
      </c>
      <c r="N8">
        <f>Input!J9</f>
        <v>1.066760857142858</v>
      </c>
      <c r="O8">
        <f t="shared" si="7"/>
        <v>0.76090628571428653</v>
      </c>
      <c r="P8">
        <f t="shared" si="8"/>
        <v>0.35641530255631243</v>
      </c>
      <c r="Q8">
        <f t="shared" si="9"/>
        <v>0.16361295545610449</v>
      </c>
      <c r="R8">
        <f t="shared" si="10"/>
        <v>74.334022932276326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0.13698579307937106</v>
      </c>
      <c r="D9">
        <f t="shared" si="2"/>
        <v>1.0460642933921571E-2</v>
      </c>
      <c r="E9" s="4">
        <f>Input!I10</f>
        <v>5.8112357142857149</v>
      </c>
      <c r="F9">
        <f t="shared" si="3"/>
        <v>4.8862121428571434</v>
      </c>
      <c r="G9">
        <f t="shared" si="4"/>
        <v>10.356291893051806</v>
      </c>
      <c r="H9">
        <f t="shared" si="5"/>
        <v>29.921772473489696</v>
      </c>
      <c r="I9">
        <f t="shared" si="6"/>
        <v>73098.972089645336</v>
      </c>
      <c r="N9">
        <f>Input!J10</f>
        <v>1.1861185714285716</v>
      </c>
      <c r="O9">
        <f t="shared" si="7"/>
        <v>0.88026400000000016</v>
      </c>
      <c r="P9">
        <f t="shared" si="8"/>
        <v>0.53956413511106527</v>
      </c>
      <c r="Q9">
        <f t="shared" si="9"/>
        <v>0.11607639793533849</v>
      </c>
      <c r="R9">
        <f t="shared" si="10"/>
        <v>71.209451219230971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0.15981675859259958</v>
      </c>
      <c r="D10">
        <f t="shared" si="2"/>
        <v>1.4898151861211448E-2</v>
      </c>
      <c r="E10" s="4">
        <f>Input!I11</f>
        <v>7.4151068571428578</v>
      </c>
      <c r="F10">
        <f t="shared" si="3"/>
        <v>6.4900832857142863</v>
      </c>
      <c r="G10">
        <f t="shared" si="4"/>
        <v>14.716913756544388</v>
      </c>
      <c r="H10">
        <f t="shared" si="5"/>
        <v>67.680739595778633</v>
      </c>
      <c r="I10">
        <f t="shared" si="6"/>
        <v>70760.040007066724</v>
      </c>
      <c r="N10">
        <f>Input!J11</f>
        <v>1.6038711428571428</v>
      </c>
      <c r="O10">
        <f t="shared" si="7"/>
        <v>1.2980165714285714</v>
      </c>
      <c r="P10">
        <f t="shared" si="8"/>
        <v>0.76505015509614449</v>
      </c>
      <c r="Q10">
        <f t="shared" si="9"/>
        <v>0.28405320093822983</v>
      </c>
      <c r="R10">
        <f t="shared" si="10"/>
        <v>67.454736369133542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0.18264772410582808</v>
      </c>
      <c r="D11">
        <f t="shared" si="2"/>
        <v>2.0237844889328414E-2</v>
      </c>
      <c r="E11" s="4">
        <f>Input!I12</f>
        <v>9.1159562857142866</v>
      </c>
      <c r="F11">
        <f t="shared" si="3"/>
        <v>8.1909327142857151</v>
      </c>
      <c r="G11">
        <f t="shared" si="4"/>
        <v>19.938501089037146</v>
      </c>
      <c r="H11">
        <f t="shared" si="5"/>
        <v>138.00536271945998</v>
      </c>
      <c r="I11">
        <f t="shared" si="6"/>
        <v>68009.34121613334</v>
      </c>
      <c r="N11">
        <f>Input!J12</f>
        <v>1.7008494285714288</v>
      </c>
      <c r="O11">
        <f t="shared" si="7"/>
        <v>1.3949948571428574</v>
      </c>
      <c r="P11">
        <f t="shared" si="8"/>
        <v>1.0337196561414295</v>
      </c>
      <c r="Q11">
        <f t="shared" si="9"/>
        <v>0.13051977085862218</v>
      </c>
      <c r="R11">
        <f t="shared" si="10"/>
        <v>63.113709715630073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0.20547868961905658</v>
      </c>
      <c r="D12">
        <f t="shared" si="2"/>
        <v>2.6515919083712022E-2</v>
      </c>
      <c r="E12" s="4">
        <f>Input!I13</f>
        <v>10.749666857142858</v>
      </c>
      <c r="F12">
        <f t="shared" si="3"/>
        <v>9.824643285714286</v>
      </c>
      <c r="G12">
        <f t="shared" si="4"/>
        <v>26.042158234321963</v>
      </c>
      <c r="H12">
        <f t="shared" si="5"/>
        <v>263.00779110831354</v>
      </c>
      <c r="I12">
        <f t="shared" si="6"/>
        <v>64863.099102052343</v>
      </c>
      <c r="N12">
        <f>Input!J13</f>
        <v>1.6337105714285709</v>
      </c>
      <c r="O12">
        <f t="shared" si="7"/>
        <v>1.3278559999999995</v>
      </c>
      <c r="P12">
        <f t="shared" si="8"/>
        <v>1.3459181927967148</v>
      </c>
      <c r="Q12">
        <f t="shared" si="9"/>
        <v>3.262428086257134E-4</v>
      </c>
      <c r="R12">
        <f t="shared" si="10"/>
        <v>58.250708951792738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0.2283096551322851</v>
      </c>
      <c r="D13">
        <f t="shared" si="2"/>
        <v>3.3765490147477158E-2</v>
      </c>
      <c r="E13" s="4">
        <f>Input!I14</f>
        <v>12.569874142857143</v>
      </c>
      <c r="F13">
        <f t="shared" si="3"/>
        <v>11.644850571428572</v>
      </c>
      <c r="G13">
        <f t="shared" si="4"/>
        <v>33.042814350139921</v>
      </c>
      <c r="H13">
        <f t="shared" si="5"/>
        <v>457.87285387504295</v>
      </c>
      <c r="I13">
        <f t="shared" si="6"/>
        <v>61346.221194099278</v>
      </c>
      <c r="N13">
        <f>Input!J14</f>
        <v>1.8202072857142859</v>
      </c>
      <c r="O13">
        <f t="shared" si="7"/>
        <v>1.5143527142857145</v>
      </c>
      <c r="P13">
        <f t="shared" si="8"/>
        <v>1.7015181583811965</v>
      </c>
      <c r="Q13">
        <f t="shared" si="9"/>
        <v>3.5030903463458989E-2</v>
      </c>
      <c r="R13">
        <f t="shared" si="10"/>
        <v>52.94912935809149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0.25114062064551362</v>
      </c>
      <c r="D14">
        <f t="shared" si="2"/>
        <v>4.2017159872028587E-2</v>
      </c>
      <c r="E14" s="4">
        <f>Input!I15</f>
        <v>14.822753714285714</v>
      </c>
      <c r="F14">
        <f t="shared" si="3"/>
        <v>13.897730142857142</v>
      </c>
      <c r="G14">
        <f t="shared" si="4"/>
        <v>40.949646142176398</v>
      </c>
      <c r="H14">
        <f t="shared" si="5"/>
        <v>731.80615923422511</v>
      </c>
      <c r="I14">
        <f t="shared" si="6"/>
        <v>57491.984209366346</v>
      </c>
      <c r="N14">
        <f>Input!J15</f>
        <v>2.2528795714285703</v>
      </c>
      <c r="O14">
        <f t="shared" si="7"/>
        <v>1.9470249999999989</v>
      </c>
      <c r="P14">
        <f t="shared" si="8"/>
        <v>2.0999384631273461</v>
      </c>
      <c r="Q14">
        <f t="shared" si="9"/>
        <v>2.3382527205598577E-2</v>
      </c>
      <c r="R14">
        <f t="shared" si="10"/>
        <v>47.30956557405468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0.27397158615874212</v>
      </c>
      <c r="D15">
        <f t="shared" si="2"/>
        <v>5.1299433591599761E-2</v>
      </c>
      <c r="E15" s="4">
        <f>Input!I16</f>
        <v>17.940977714285715</v>
      </c>
      <c r="F15">
        <f t="shared" si="3"/>
        <v>17.015954142857144</v>
      </c>
      <c r="G15">
        <f t="shared" si="4"/>
        <v>49.766383695961885</v>
      </c>
      <c r="H15">
        <f t="shared" si="5"/>
        <v>1072.5906359128762</v>
      </c>
      <c r="I15">
        <f t="shared" si="6"/>
        <v>53341.655018702797</v>
      </c>
      <c r="N15">
        <f>Input!J16</f>
        <v>3.1182240000000014</v>
      </c>
      <c r="O15">
        <f t="shared" si="7"/>
        <v>2.8123694285714302</v>
      </c>
      <c r="P15">
        <f t="shared" si="8"/>
        <v>2.5401607720257116</v>
      </c>
      <c r="Q15">
        <f t="shared" si="9"/>
        <v>7.4097552698425037E-2</v>
      </c>
      <c r="R15">
        <f t="shared" si="10"/>
        <v>41.447491543976497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0.29680255167197062</v>
      </c>
      <c r="D16">
        <f t="shared" si="2"/>
        <v>6.1639037218448364E-2</v>
      </c>
      <c r="E16" s="4">
        <f>Input!I17</f>
        <v>22.491496000000001</v>
      </c>
      <c r="F16">
        <f t="shared" si="3"/>
        <v>21.56647242857143</v>
      </c>
      <c r="G16">
        <f t="shared" si="4"/>
        <v>59.491548543056822</v>
      </c>
      <c r="H16">
        <f t="shared" si="5"/>
        <v>1438.3113982895104</v>
      </c>
      <c r="I16">
        <f t="shared" si="6"/>
        <v>48944.022193618512</v>
      </c>
      <c r="N16">
        <f>Input!J17</f>
        <v>4.5505182857142863</v>
      </c>
      <c r="O16">
        <f t="shared" si="7"/>
        <v>4.2446637142857151</v>
      </c>
      <c r="P16">
        <f t="shared" si="8"/>
        <v>3.0207448841640558</v>
      </c>
      <c r="Q16">
        <f t="shared" si="9"/>
        <v>1.497977302726371</v>
      </c>
      <c r="R16">
        <f t="shared" si="10"/>
        <v>35.490477915131919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0.31963351718519917</v>
      </c>
      <c r="D17">
        <f t="shared" si="2"/>
        <v>7.3061164296453998E-2</v>
      </c>
      <c r="E17" s="4">
        <f>Input!I18</f>
        <v>27.31056942857143</v>
      </c>
      <c r="F17">
        <f t="shared" si="3"/>
        <v>26.385545857142858</v>
      </c>
      <c r="G17">
        <f t="shared" si="4"/>
        <v>70.118654128761889</v>
      </c>
      <c r="H17">
        <f t="shared" si="5"/>
        <v>1912.584759097153</v>
      </c>
      <c r="I17">
        <f t="shared" si="6"/>
        <v>44354.825535889977</v>
      </c>
      <c r="N17">
        <f>Input!J18</f>
        <v>4.8190734285714285</v>
      </c>
      <c r="O17">
        <f t="shared" si="7"/>
        <v>4.5132188571428573</v>
      </c>
      <c r="P17">
        <f t="shared" si="8"/>
        <v>3.5398448226938726</v>
      </c>
      <c r="Q17">
        <f t="shared" si="9"/>
        <v>0.9474570109394933</v>
      </c>
      <c r="R17">
        <f t="shared" si="10"/>
        <v>29.574982637750999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0.34246448269842766</v>
      </c>
      <c r="D18">
        <f t="shared" si="2"/>
        <v>8.5589672664291336E-2</v>
      </c>
      <c r="E18" s="4">
        <f>Input!I19</f>
        <v>32.920388714285721</v>
      </c>
      <c r="F18">
        <f t="shared" si="3"/>
        <v>31.99536514285715</v>
      </c>
      <c r="G18">
        <f t="shared" si="4"/>
        <v>81.63638802338869</v>
      </c>
      <c r="H18">
        <f t="shared" si="5"/>
        <v>2464.2311526254557</v>
      </c>
      <c r="I18">
        <f t="shared" si="6"/>
        <v>39636.07937502375</v>
      </c>
      <c r="N18">
        <f>Input!J19</f>
        <v>5.6098192857142912</v>
      </c>
      <c r="O18">
        <f t="shared" si="7"/>
        <v>5.30396471428572</v>
      </c>
      <c r="P18">
        <f t="shared" si="8"/>
        <v>4.0952266118193927</v>
      </c>
      <c r="Q18">
        <f t="shared" si="9"/>
        <v>1.4610478003538976</v>
      </c>
      <c r="R18">
        <f t="shared" si="10"/>
        <v>23.842778691009826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0.36529544821165616</v>
      </c>
      <c r="D19">
        <f t="shared" si="2"/>
        <v>9.9247243835326487E-2</v>
      </c>
      <c r="E19" s="4">
        <f>Input!I20</f>
        <v>40.26089685714286</v>
      </c>
      <c r="F19">
        <f t="shared" si="3"/>
        <v>39.335873285714285</v>
      </c>
      <c r="G19">
        <f t="shared" si="4"/>
        <v>94.028788661360522</v>
      </c>
      <c r="H19">
        <f t="shared" si="5"/>
        <v>2991.3149922876005</v>
      </c>
      <c r="I19">
        <f t="shared" si="6"/>
        <v>34855.291487338291</v>
      </c>
      <c r="N19">
        <f>Input!J20</f>
        <v>7.3405081428571393</v>
      </c>
      <c r="O19">
        <f t="shared" si="7"/>
        <v>7.0346535714285681</v>
      </c>
      <c r="P19">
        <f t="shared" si="8"/>
        <v>4.6842883435745799</v>
      </c>
      <c r="Q19">
        <f t="shared" si="9"/>
        <v>5.5242167043051298</v>
      </c>
      <c r="R19">
        <f t="shared" si="10"/>
        <v>18.437105358871687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0.38812641372488466</v>
      </c>
      <c r="D20">
        <f t="shared" si="2"/>
        <v>0.11405551415126815</v>
      </c>
      <c r="E20" s="4">
        <f>Input!I21</f>
        <v>48.354851428571429</v>
      </c>
      <c r="F20">
        <f t="shared" si="3"/>
        <v>47.429827857142854</v>
      </c>
      <c r="G20">
        <f t="shared" si="4"/>
        <v>107.27542520513603</v>
      </c>
      <c r="H20">
        <f t="shared" si="5"/>
        <v>3581.4955219381281</v>
      </c>
      <c r="I20">
        <f t="shared" si="6"/>
        <v>30084.584199714023</v>
      </c>
      <c r="N20">
        <f>Input!J21</f>
        <v>8.0939545714285686</v>
      </c>
      <c r="O20">
        <f t="shared" si="7"/>
        <v>7.7880999999999974</v>
      </c>
      <c r="P20">
        <f t="shared" si="8"/>
        <v>5.3040828849029662</v>
      </c>
      <c r="Q20">
        <f t="shared" si="9"/>
        <v>6.1703410280949775</v>
      </c>
      <c r="R20">
        <f t="shared" si="10"/>
        <v>13.498647179170094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0.41095737923811315</v>
      </c>
      <c r="D21">
        <f t="shared" si="2"/>
        <v>0.13003518414189624</v>
      </c>
      <c r="E21" s="4">
        <f>Input!I22</f>
        <v>58.664386285714286</v>
      </c>
      <c r="F21">
        <f t="shared" si="3"/>
        <v>57.739362714285718</v>
      </c>
      <c r="G21">
        <f t="shared" si="4"/>
        <v>121.35158632616594</v>
      </c>
      <c r="H21">
        <f t="shared" si="5"/>
        <v>4046.5149928478522</v>
      </c>
      <c r="I21">
        <f t="shared" si="6"/>
        <v>25399.728050143345</v>
      </c>
      <c r="N21">
        <f>Input!J22</f>
        <v>10.309534857142857</v>
      </c>
      <c r="O21">
        <f t="shared" si="7"/>
        <v>10.003680285714285</v>
      </c>
      <c r="P21">
        <f t="shared" si="8"/>
        <v>5.9513433942334268</v>
      </c>
      <c r="Q21">
        <f t="shared" si="9"/>
        <v>16.421434282056747</v>
      </c>
      <c r="R21">
        <f t="shared" si="10"/>
        <v>9.1614577321585315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0.4337883447513417</v>
      </c>
      <c r="D22">
        <f t="shared" si="2"/>
        <v>0.14720611076804735</v>
      </c>
      <c r="E22" s="4">
        <f>Input!I23</f>
        <v>70.10036085714286</v>
      </c>
      <c r="F22">
        <f t="shared" si="3"/>
        <v>69.175337285714292</v>
      </c>
      <c r="G22">
        <f t="shared" si="4"/>
        <v>136.22848173131476</v>
      </c>
      <c r="H22">
        <f t="shared" si="5"/>
        <v>4496.1241800425605</v>
      </c>
      <c r="I22">
        <f t="shared" si="6"/>
        <v>20879.101505251019</v>
      </c>
      <c r="N22">
        <f>Input!J23</f>
        <v>11.435974571428574</v>
      </c>
      <c r="O22">
        <f t="shared" si="7"/>
        <v>11.130120000000002</v>
      </c>
      <c r="P22">
        <f t="shared" si="8"/>
        <v>6.6225116790974514</v>
      </c>
      <c r="Q22">
        <f t="shared" si="9"/>
        <v>20.318532774669908</v>
      </c>
      <c r="R22">
        <f t="shared" si="10"/>
        <v>5.5489536866569145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0.4566193102645702</v>
      </c>
      <c r="D23">
        <f t="shared" si="2"/>
        <v>0.16558738601920303</v>
      </c>
      <c r="E23" s="4">
        <f>Input!I24</f>
        <v>80.924626428571429</v>
      </c>
      <c r="F23">
        <f t="shared" si="3"/>
        <v>79.999602857142861</v>
      </c>
      <c r="G23">
        <f t="shared" si="4"/>
        <v>151.87345883093406</v>
      </c>
      <c r="H23">
        <f t="shared" si="5"/>
        <v>5165.85117254128</v>
      </c>
      <c r="I23">
        <f t="shared" si="6"/>
        <v>16602.592780843832</v>
      </c>
      <c r="N23">
        <f>Input!J24</f>
        <v>10.824265571428569</v>
      </c>
      <c r="O23">
        <f t="shared" si="7"/>
        <v>10.518410999999997</v>
      </c>
      <c r="P23">
        <f t="shared" si="8"/>
        <v>7.3137693171351676</v>
      </c>
      <c r="Q23">
        <f t="shared" si="9"/>
        <v>10.269728315554724</v>
      </c>
      <c r="R23">
        <f t="shared" si="10"/>
        <v>2.7701077965638987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0.4794502757777987</v>
      </c>
      <c r="D24">
        <f t="shared" si="2"/>
        <v>0.1851974044888175</v>
      </c>
      <c r="E24" s="4">
        <f>Input!I25</f>
        <v>92.517258285714291</v>
      </c>
      <c r="F24">
        <f t="shared" si="3"/>
        <v>91.592234714285723</v>
      </c>
      <c r="G24">
        <f t="shared" si="4"/>
        <v>168.25023586096557</v>
      </c>
      <c r="H24">
        <f t="shared" si="5"/>
        <v>5876.4491398043692</v>
      </c>
      <c r="I24">
        <f t="shared" si="6"/>
        <v>12650.461813662239</v>
      </c>
      <c r="N24">
        <f>Input!J25</f>
        <v>11.592631857142862</v>
      </c>
      <c r="O24">
        <f t="shared" si="7"/>
        <v>11.28677728571429</v>
      </c>
      <c r="P24">
        <f t="shared" si="8"/>
        <v>8.0210713733953689</v>
      </c>
      <c r="Q24">
        <f t="shared" si="9"/>
        <v>10.664835105754758</v>
      </c>
      <c r="R24">
        <f t="shared" si="10"/>
        <v>0.91596772060265175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0.50228124129102725</v>
      </c>
      <c r="D25">
        <f t="shared" si="2"/>
        <v>0.20605392194136435</v>
      </c>
      <c r="E25" s="4">
        <f>Input!I26</f>
        <v>105.26616928571427</v>
      </c>
      <c r="F25">
        <f t="shared" si="3"/>
        <v>104.3411457142857</v>
      </c>
      <c r="G25">
        <f t="shared" si="4"/>
        <v>185.31915192470098</v>
      </c>
      <c r="H25">
        <f t="shared" si="5"/>
        <v>6557.437489814055</v>
      </c>
      <c r="I25">
        <f t="shared" si="6"/>
        <v>9102.1819003826295</v>
      </c>
      <c r="N25">
        <f>Input!J26</f>
        <v>12.748910999999978</v>
      </c>
      <c r="O25">
        <f t="shared" si="7"/>
        <v>12.443056428571406</v>
      </c>
      <c r="P25">
        <f t="shared" si="8"/>
        <v>8.7401824721375103</v>
      </c>
      <c r="Q25">
        <f t="shared" si="9"/>
        <v>13.711275537236414</v>
      </c>
      <c r="R25">
        <f t="shared" si="10"/>
        <v>5.6620643532116814E-2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0.52511220680425574</v>
      </c>
      <c r="D26">
        <f t="shared" si="2"/>
        <v>0.22817410643948036</v>
      </c>
      <c r="E26" s="4">
        <f>Input!I27</f>
        <v>119.372776</v>
      </c>
      <c r="F26">
        <f t="shared" si="3"/>
        <v>118.44775242857143</v>
      </c>
      <c r="G26">
        <f t="shared" si="4"/>
        <v>203.03743374082683</v>
      </c>
      <c r="H26">
        <f t="shared" si="5"/>
        <v>7155.4141845089298</v>
      </c>
      <c r="I26">
        <f t="shared" si="6"/>
        <v>6035.2814520089305</v>
      </c>
      <c r="N26">
        <f>Input!J27</f>
        <v>14.106606714285732</v>
      </c>
      <c r="O26">
        <f t="shared" si="7"/>
        <v>13.80075214285716</v>
      </c>
      <c r="P26">
        <f t="shared" si="8"/>
        <v>9.4667149185140893</v>
      </c>
      <c r="Q26">
        <f t="shared" si="9"/>
        <v>18.783878661991388</v>
      </c>
      <c r="R26">
        <f t="shared" si="10"/>
        <v>0.23871190133923445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0.54794317231748424</v>
      </c>
      <c r="D27">
        <f t="shared" si="2"/>
        <v>0.25157458326821841</v>
      </c>
      <c r="E27" s="4">
        <f>Input!I28</f>
        <v>135.49354642857142</v>
      </c>
      <c r="F27">
        <f t="shared" si="3"/>
        <v>134.56852285714285</v>
      </c>
      <c r="G27">
        <f t="shared" si="4"/>
        <v>221.35947832928474</v>
      </c>
      <c r="H27">
        <f t="shared" si="5"/>
        <v>7532.669951767316</v>
      </c>
      <c r="I27">
        <f t="shared" si="6"/>
        <v>3524.206705821146</v>
      </c>
      <c r="N27">
        <f>Input!J28</f>
        <v>16.120770428571419</v>
      </c>
      <c r="O27">
        <f t="shared" si="7"/>
        <v>15.814915857142847</v>
      </c>
      <c r="P27">
        <f t="shared" si="8"/>
        <v>10.196168512931752</v>
      </c>
      <c r="Q27">
        <f t="shared" si="9"/>
        <v>31.570321718079224</v>
      </c>
      <c r="R27">
        <f t="shared" si="10"/>
        <v>1.4836095390911825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0.57077413783071274</v>
      </c>
      <c r="D28">
        <f t="shared" si="2"/>
        <v>0.27627147464333773</v>
      </c>
      <c r="E28" s="4">
        <f>Input!I29</f>
        <v>150.77881185714287</v>
      </c>
      <c r="F28">
        <f t="shared" si="3"/>
        <v>149.8537882857143</v>
      </c>
      <c r="G28">
        <f t="shared" si="4"/>
        <v>240.23715040718437</v>
      </c>
      <c r="H28">
        <f t="shared" si="5"/>
        <v>8169.152148380791</v>
      </c>
      <c r="I28">
        <f t="shared" si="6"/>
        <v>1639.2260962153148</v>
      </c>
      <c r="N28">
        <f>Input!J29</f>
        <v>15.285265428571449</v>
      </c>
      <c r="O28">
        <f t="shared" si="7"/>
        <v>14.979410857142877</v>
      </c>
      <c r="P28">
        <f t="shared" si="8"/>
        <v>10.923971657686351</v>
      </c>
      <c r="Q28">
        <f t="shared" si="9"/>
        <v>16.446587100488586</v>
      </c>
      <c r="R28">
        <f t="shared" si="10"/>
        <v>3.7862865294794514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0.59360510334394123</v>
      </c>
      <c r="D29">
        <f t="shared" si="2"/>
        <v>0.30228043499927815</v>
      </c>
      <c r="E29" s="4">
        <f>Input!I30</f>
        <v>165.31063085714285</v>
      </c>
      <c r="F29">
        <f t="shared" si="3"/>
        <v>164.38560728571429</v>
      </c>
      <c r="G29">
        <f t="shared" si="4"/>
        <v>259.620092885362</v>
      </c>
      <c r="H29">
        <f t="shared" si="5"/>
        <v>9069.607247429507</v>
      </c>
      <c r="I29">
        <f t="shared" si="6"/>
        <v>445.39632240563134</v>
      </c>
      <c r="N29">
        <f>Input!J30</f>
        <v>14.531818999999984</v>
      </c>
      <c r="O29">
        <f t="shared" si="7"/>
        <v>14.225964428571412</v>
      </c>
      <c r="P29">
        <f t="shared" si="8"/>
        <v>11.64552332120045</v>
      </c>
      <c r="Q29">
        <f t="shared" si="9"/>
        <v>6.6586763086098779</v>
      </c>
      <c r="R29">
        <f t="shared" si="10"/>
        <v>7.1149689977582709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0.61643606885716973</v>
      </c>
      <c r="D30">
        <f t="shared" si="2"/>
        <v>0.32961668250437998</v>
      </c>
      <c r="E30" s="4">
        <f>Input!I31</f>
        <v>181.51345985714286</v>
      </c>
      <c r="F30">
        <f t="shared" si="3"/>
        <v>180.58843628571429</v>
      </c>
      <c r="G30">
        <f t="shared" si="4"/>
        <v>279.45604854037418</v>
      </c>
      <c r="H30">
        <f t="shared" si="5"/>
        <v>9774.8047529377745</v>
      </c>
      <c r="I30">
        <f t="shared" si="6"/>
        <v>1.6089885036425426</v>
      </c>
      <c r="N30">
        <f>Input!J31</f>
        <v>16.202829000000008</v>
      </c>
      <c r="O30">
        <f t="shared" si="7"/>
        <v>15.896974428571436</v>
      </c>
      <c r="P30">
        <f t="shared" si="8"/>
        <v>12.356235399657713</v>
      </c>
      <c r="Q30">
        <f t="shared" si="9"/>
        <v>12.536832870872896</v>
      </c>
      <c r="R30">
        <f t="shared" si="10"/>
        <v>11.411573127736368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0.63926703437039833</v>
      </c>
      <c r="D31">
        <f t="shared" si="2"/>
        <v>0.35829502733498064</v>
      </c>
      <c r="E31" s="4">
        <f>Input!I32</f>
        <v>198.67861157142858</v>
      </c>
      <c r="F31">
        <f t="shared" si="3"/>
        <v>197.75358800000001</v>
      </c>
      <c r="G31">
        <f t="shared" si="4"/>
        <v>299.69119067901818</v>
      </c>
      <c r="H31">
        <f t="shared" si="5"/>
        <v>10391.274839945372</v>
      </c>
      <c r="I31">
        <f t="shared" si="6"/>
        <v>359.73506526006452</v>
      </c>
      <c r="N31">
        <f>Input!J32</f>
        <v>17.165151714285713</v>
      </c>
      <c r="O31">
        <f t="shared" si="7"/>
        <v>16.859297142857141</v>
      </c>
      <c r="P31">
        <f t="shared" si="8"/>
        <v>13.051574998931406</v>
      </c>
      <c r="Q31">
        <f t="shared" si="9"/>
        <v>14.498747925342398</v>
      </c>
      <c r="R31">
        <f t="shared" si="10"/>
        <v>16.592926469123388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0.66209799988362683</v>
      </c>
      <c r="D32">
        <f t="shared" si="2"/>
        <v>0.38832989714833993</v>
      </c>
      <c r="E32" s="4">
        <f>Input!I33</f>
        <v>217.05972142857146</v>
      </c>
      <c r="F32">
        <f t="shared" si="3"/>
        <v>216.1346978571429</v>
      </c>
      <c r="G32">
        <f t="shared" si="4"/>
        <v>320.27046040774854</v>
      </c>
      <c r="H32">
        <f t="shared" si="5"/>
        <v>10844.257041996121</v>
      </c>
      <c r="I32">
        <f t="shared" si="6"/>
        <v>1563.8823798033491</v>
      </c>
      <c r="N32">
        <f>Input!J33</f>
        <v>18.381109857142889</v>
      </c>
      <c r="O32">
        <f t="shared" si="7"/>
        <v>18.075255285714316</v>
      </c>
      <c r="P32">
        <f t="shared" si="8"/>
        <v>13.727106151374603</v>
      </c>
      <c r="Q32">
        <f t="shared" si="9"/>
        <v>18.906400894459203</v>
      </c>
      <c r="R32">
        <f t="shared" si="10"/>
        <v>22.552742204045789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0.68492896539685533</v>
      </c>
      <c r="D33">
        <f t="shared" si="2"/>
        <v>0.41973536012117307</v>
      </c>
      <c r="E33" s="4">
        <f>Input!I34</f>
        <v>234.09805528571431</v>
      </c>
      <c r="F33">
        <f t="shared" si="3"/>
        <v>233.17303171428574</v>
      </c>
      <c r="G33">
        <f t="shared" si="4"/>
        <v>341.13790796409637</v>
      </c>
      <c r="H33">
        <f t="shared" si="5"/>
        <v>11656.414503636923</v>
      </c>
      <c r="I33">
        <f t="shared" si="6"/>
        <v>3649.7789379470587</v>
      </c>
      <c r="N33">
        <f>Input!J34</f>
        <v>17.038333857142845</v>
      </c>
      <c r="O33">
        <f t="shared" si="7"/>
        <v>16.732479285714273</v>
      </c>
      <c r="P33">
        <f t="shared" si="8"/>
        <v>14.378530482176805</v>
      </c>
      <c r="Q33">
        <f t="shared" si="9"/>
        <v>5.5410749696754795</v>
      </c>
      <c r="R33">
        <f t="shared" si="10"/>
        <v>29.164288657405297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0.70775993091008382</v>
      </c>
      <c r="D34">
        <f t="shared" si="2"/>
        <v>0.45252514586164133</v>
      </c>
      <c r="E34" s="4">
        <f>Input!I35</f>
        <v>251.83015685714287</v>
      </c>
      <c r="F34">
        <f t="shared" si="3"/>
        <v>250.9051332857143</v>
      </c>
      <c r="G34">
        <f t="shared" si="4"/>
        <v>362.2370354588449</v>
      </c>
      <c r="H34">
        <f t="shared" si="5"/>
        <v>12394.792441487522</v>
      </c>
      <c r="I34">
        <f t="shared" si="6"/>
        <v>6644.2921903757133</v>
      </c>
      <c r="N34">
        <f>Input!J35</f>
        <v>17.732101571428558</v>
      </c>
      <c r="O34">
        <f t="shared" si="7"/>
        <v>17.426246999999986</v>
      </c>
      <c r="P34">
        <f t="shared" si="8"/>
        <v>15.001726348426573</v>
      </c>
      <c r="Q34">
        <f t="shared" si="9"/>
        <v>5.8783003899059683</v>
      </c>
      <c r="R34">
        <f t="shared" si="10"/>
        <v>36.283672021966225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0.73059089642331232</v>
      </c>
      <c r="D35">
        <f t="shared" si="2"/>
        <v>0.48671266445483763</v>
      </c>
      <c r="E35" s="4">
        <f>Input!I36</f>
        <v>270.0023904285714</v>
      </c>
      <c r="F35">
        <f t="shared" si="3"/>
        <v>269.07736685714281</v>
      </c>
      <c r="G35">
        <f t="shared" si="4"/>
        <v>383.51113831424061</v>
      </c>
      <c r="H35">
        <f t="shared" si="5"/>
        <v>13095.088049895292</v>
      </c>
      <c r="I35">
        <f t="shared" si="6"/>
        <v>10565.091444048472</v>
      </c>
      <c r="N35">
        <f>Input!J36</f>
        <v>18.172233571428535</v>
      </c>
      <c r="O35">
        <f t="shared" si="7"/>
        <v>17.866378999999963</v>
      </c>
      <c r="P35">
        <f t="shared" si="8"/>
        <v>15.592785990492551</v>
      </c>
      <c r="Q35">
        <f t="shared" si="9"/>
        <v>5.1692251728809699</v>
      </c>
      <c r="R35">
        <f t="shared" si="10"/>
        <v>43.753628907879332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0.75342186193654082</v>
      </c>
      <c r="D36">
        <f t="shared" si="2"/>
        <v>0.52231102386270334</v>
      </c>
      <c r="E36" s="4">
        <f>Input!I37</f>
        <v>289.21900528571427</v>
      </c>
      <c r="F36">
        <f t="shared" si="3"/>
        <v>288.29398171428568</v>
      </c>
      <c r="G36">
        <f t="shared" si="4"/>
        <v>404.90364266308774</v>
      </c>
      <c r="H36">
        <f t="shared" si="5"/>
        <v>13597.813026594571</v>
      </c>
      <c r="I36">
        <f t="shared" si="6"/>
        <v>15420.457573494454</v>
      </c>
      <c r="N36">
        <f>Input!J37</f>
        <v>19.216614857142872</v>
      </c>
      <c r="O36">
        <f t="shared" si="7"/>
        <v>18.9107602857143</v>
      </c>
      <c r="P36">
        <f t="shared" si="8"/>
        <v>16.148050259478971</v>
      </c>
      <c r="Q36">
        <f t="shared" si="9"/>
        <v>7.6325666890612114</v>
      </c>
      <c r="R36">
        <f t="shared" si="10"/>
        <v>51.407707788066915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0.77625282744976931</v>
      </c>
      <c r="D37">
        <f t="shared" si="2"/>
        <v>0.55933304586712262</v>
      </c>
      <c r="E37" s="4">
        <f>Input!I38</f>
        <v>307.58519542857141</v>
      </c>
      <c r="F37">
        <f t="shared" si="3"/>
        <v>306.66017185714281</v>
      </c>
      <c r="G37">
        <f t="shared" si="4"/>
        <v>426.35843599435606</v>
      </c>
      <c r="H37">
        <f t="shared" si="5"/>
        <v>14327.67443746207</v>
      </c>
      <c r="I37">
        <f t="shared" si="6"/>
        <v>21209.241086059581</v>
      </c>
      <c r="N37">
        <f>Input!J38</f>
        <v>18.366190142857135</v>
      </c>
      <c r="O37">
        <f t="shared" si="7"/>
        <v>18.060335571428563</v>
      </c>
      <c r="P37">
        <f t="shared" si="8"/>
        <v>16.664140515847322</v>
      </c>
      <c r="Q37">
        <f t="shared" si="9"/>
        <v>1.9493606332295059</v>
      </c>
      <c r="R37">
        <f t="shared" si="10"/>
        <v>59.074705402249748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0.79908379296299781</v>
      </c>
      <c r="D38">
        <f t="shared" si="2"/>
        <v>0.59779128071827092</v>
      </c>
      <c r="E38" s="4">
        <f>Input!I39</f>
        <v>325.89916642857139</v>
      </c>
      <c r="F38">
        <f t="shared" si="3"/>
        <v>324.97414285714279</v>
      </c>
      <c r="G38">
        <f t="shared" si="4"/>
        <v>447.82018839094025</v>
      </c>
      <c r="H38">
        <f t="shared" si="5"/>
        <v>15091.150903291837</v>
      </c>
      <c r="I38">
        <f t="shared" si="6"/>
        <v>27920.966523483592</v>
      </c>
      <c r="N38">
        <f>Input!J39</f>
        <v>18.313970999999981</v>
      </c>
      <c r="O38">
        <f t="shared" si="7"/>
        <v>18.008116428571409</v>
      </c>
      <c r="P38">
        <f t="shared" si="8"/>
        <v>17.137987332231852</v>
      </c>
      <c r="Q38">
        <f t="shared" si="9"/>
        <v>0.75712464429669435</v>
      </c>
      <c r="R38">
        <f t="shared" si="10"/>
        <v>66.583216213826049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0.8219147584762263</v>
      </c>
      <c r="D39">
        <f t="shared" si="2"/>
        <v>0.63769802062805647</v>
      </c>
      <c r="E39" s="4">
        <f>Input!I40</f>
        <v>344.5861308571429</v>
      </c>
      <c r="F39">
        <f t="shared" si="3"/>
        <v>343.66110728571431</v>
      </c>
      <c r="G39">
        <f t="shared" si="4"/>
        <v>469.23466180222067</v>
      </c>
      <c r="H39">
        <f t="shared" si="5"/>
        <v>15768.717593909996</v>
      </c>
      <c r="I39">
        <f t="shared" si="6"/>
        <v>35536.078219853844</v>
      </c>
      <c r="N39">
        <f>Input!J40</f>
        <v>18.686964428571514</v>
      </c>
      <c r="O39">
        <f t="shared" si="7"/>
        <v>18.381109857142942</v>
      </c>
      <c r="P39">
        <f t="shared" si="8"/>
        <v>17.566855677313079</v>
      </c>
      <c r="Q39">
        <f t="shared" si="9"/>
        <v>0.66300986937040296</v>
      </c>
      <c r="R39">
        <f t="shared" si="10"/>
        <v>73.766150376250962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0.84474572398945491</v>
      </c>
      <c r="D40">
        <f t="shared" si="2"/>
        <v>0.67906531222985622</v>
      </c>
      <c r="E40" s="4">
        <f>Input!I41</f>
        <v>363.9817825714286</v>
      </c>
      <c r="F40">
        <f t="shared" si="3"/>
        <v>363.056759</v>
      </c>
      <c r="G40">
        <f t="shared" si="4"/>
        <v>490.5490049255842</v>
      </c>
      <c r="H40">
        <f t="shared" si="5"/>
        <v>16254.272771149641</v>
      </c>
      <c r="I40">
        <f t="shared" si="6"/>
        <v>44026.319658465232</v>
      </c>
      <c r="N40">
        <f>Input!J41</f>
        <v>19.395651714285691</v>
      </c>
      <c r="O40">
        <f t="shared" si="7"/>
        <v>19.089797142857119</v>
      </c>
      <c r="P40">
        <f t="shared" si="8"/>
        <v>17.948366306551762</v>
      </c>
      <c r="Q40">
        <f t="shared" si="9"/>
        <v>1.302864354068747</v>
      </c>
      <c r="R40">
        <f t="shared" si="10"/>
        <v>80.46507841808446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0.86757668950268341</v>
      </c>
      <c r="D41">
        <f t="shared" si="2"/>
        <v>0.72190496811003579</v>
      </c>
      <c r="E41" s="4">
        <f>Input!I42</f>
        <v>382.09433728571429</v>
      </c>
      <c r="F41">
        <f t="shared" si="3"/>
        <v>381.16931371428569</v>
      </c>
      <c r="G41">
        <f t="shared" si="4"/>
        <v>511.7120314342327</v>
      </c>
      <c r="H41">
        <f t="shared" si="5"/>
        <v>17041.401149709767</v>
      </c>
      <c r="I41">
        <f t="shared" si="6"/>
        <v>53355.236145637718</v>
      </c>
      <c r="N41">
        <f>Input!J42</f>
        <v>18.112554714285693</v>
      </c>
      <c r="O41">
        <f t="shared" si="7"/>
        <v>17.806700142857121</v>
      </c>
      <c r="P41">
        <f t="shared" si="8"/>
        <v>18.280513138740837</v>
      </c>
      <c r="Q41">
        <f t="shared" si="9"/>
        <v>0.22449875506830191</v>
      </c>
      <c r="R41">
        <f t="shared" si="10"/>
        <v>86.5342688247881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0.8904076550159119</v>
      </c>
      <c r="D42">
        <f t="shared" si="2"/>
        <v>0.76622857750343942</v>
      </c>
      <c r="E42" s="4">
        <f>Input!I43</f>
        <v>400.34116957142862</v>
      </c>
      <c r="F42">
        <f t="shared" si="3"/>
        <v>399.41614600000003</v>
      </c>
      <c r="G42">
        <f t="shared" si="4"/>
        <v>532.67447948030008</v>
      </c>
      <c r="H42">
        <f t="shared" si="5"/>
        <v>17757.783441946856</v>
      </c>
      <c r="I42">
        <f t="shared" si="6"/>
        <v>63478.788307106472</v>
      </c>
      <c r="N42">
        <f>Input!J43</f>
        <v>18.246832285714333</v>
      </c>
      <c r="O42">
        <f t="shared" si="7"/>
        <v>17.940977714285761</v>
      </c>
      <c r="P42">
        <f t="shared" si="8"/>
        <v>18.561676453748817</v>
      </c>
      <c r="Q42">
        <f t="shared" si="9"/>
        <v>0.38526692517102568</v>
      </c>
      <c r="R42">
        <f t="shared" si="10"/>
        <v>91.844297484745553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0.9132386205291404</v>
      </c>
      <c r="D43">
        <f t="shared" si="2"/>
        <v>0.81204751623370797</v>
      </c>
      <c r="E43" s="4">
        <f>Input!I44</f>
        <v>417.52124100000003</v>
      </c>
      <c r="F43">
        <f t="shared" si="3"/>
        <v>416.59621742857144</v>
      </c>
      <c r="G43">
        <f t="shared" si="4"/>
        <v>553.38925061907833</v>
      </c>
      <c r="H43">
        <f t="shared" si="5"/>
        <v>18712.333929459121</v>
      </c>
      <c r="I43">
        <f t="shared" si="6"/>
        <v>74346.062060360448</v>
      </c>
      <c r="N43">
        <f>Input!J44</f>
        <v>17.180071428571409</v>
      </c>
      <c r="O43">
        <f t="shared" si="7"/>
        <v>16.874216857142837</v>
      </c>
      <c r="P43">
        <f t="shared" si="8"/>
        <v>18.79063180549554</v>
      </c>
      <c r="Q43">
        <f t="shared" si="9"/>
        <v>3.6726462542696918</v>
      </c>
      <c r="R43">
        <f t="shared" si="10"/>
        <v>96.285124980059024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0.9360695860423689</v>
      </c>
      <c r="D44">
        <f t="shared" si="2"/>
        <v>0.85937295596960561</v>
      </c>
      <c r="E44" s="4">
        <f>Input!I45</f>
        <v>435.14890442857143</v>
      </c>
      <c r="F44">
        <f t="shared" si="3"/>
        <v>434.22388085714283</v>
      </c>
      <c r="G44">
        <f t="shared" si="4"/>
        <v>573.8116265383137</v>
      </c>
      <c r="H44">
        <f t="shared" si="5"/>
        <v>19484.738744351238</v>
      </c>
      <c r="I44">
        <f t="shared" si="6"/>
        <v>85900.059260366746</v>
      </c>
      <c r="N44">
        <f>Input!J45</f>
        <v>17.627663428571395</v>
      </c>
      <c r="O44">
        <f t="shared" si="7"/>
        <v>17.321808857142823</v>
      </c>
      <c r="P44">
        <f t="shared" si="8"/>
        <v>18.966554604077498</v>
      </c>
      <c r="Q44">
        <f t="shared" si="9"/>
        <v>2.7051885720597002</v>
      </c>
      <c r="R44">
        <f t="shared" si="10"/>
        <v>99.7685581726696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0.95890055155559739</v>
      </c>
      <c r="D45">
        <f t="shared" si="2"/>
        <v>0.90821587286022554</v>
      </c>
      <c r="E45" s="4">
        <f>Input!I46</f>
        <v>453.75381028571428</v>
      </c>
      <c r="F45">
        <f t="shared" si="3"/>
        <v>452.82878671428568</v>
      </c>
      <c r="G45">
        <f t="shared" si="4"/>
        <v>593.899462232161</v>
      </c>
      <c r="H45">
        <f t="shared" si="5"/>
        <v>19900.935491069667</v>
      </c>
      <c r="I45">
        <f t="shared" si="6"/>
        <v>98078.552179797727</v>
      </c>
      <c r="N45">
        <f>Input!J46</f>
        <v>18.604905857142853</v>
      </c>
      <c r="O45">
        <f t="shared" si="7"/>
        <v>18.299051285714281</v>
      </c>
      <c r="P45">
        <f t="shared" si="8"/>
        <v>19.08902038098892</v>
      </c>
      <c r="Q45">
        <f t="shared" si="9"/>
        <v>0.62405117148903166</v>
      </c>
      <c r="R45">
        <f t="shared" si="10"/>
        <v>102.23003556521303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0.98173151706882589</v>
      </c>
      <c r="D46">
        <f t="shared" si="2"/>
        <v>0.9585870556047833</v>
      </c>
      <c r="E46" s="4">
        <f>Input!I47</f>
        <v>471.57543014285721</v>
      </c>
      <c r="F46">
        <f t="shared" si="3"/>
        <v>470.65040657142862</v>
      </c>
      <c r="G46">
        <f t="shared" si="4"/>
        <v>613.61335452839899</v>
      </c>
      <c r="H46">
        <f t="shared" si="5"/>
        <v>20438.404488547418</v>
      </c>
      <c r="I46">
        <f t="shared" si="6"/>
        <v>110814.9843784315</v>
      </c>
      <c r="N46">
        <f>Input!J47</f>
        <v>17.821619857142935</v>
      </c>
      <c r="O46">
        <f t="shared" si="7"/>
        <v>17.515765285714362</v>
      </c>
      <c r="P46">
        <f t="shared" si="8"/>
        <v>19.158000810518335</v>
      </c>
      <c r="Q46">
        <f t="shared" si="9"/>
        <v>2.6969375189281779</v>
      </c>
      <c r="R46">
        <f t="shared" si="10"/>
        <v>103.62970051877116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1.0045624825820545</v>
      </c>
      <c r="D47">
        <f t="shared" si="2"/>
        <v>1.0104971130065104</v>
      </c>
      <c r="E47" s="4">
        <f>Input!I48</f>
        <v>489.10611528571434</v>
      </c>
      <c r="F47">
        <f t="shared" si="3"/>
        <v>488.18109171428574</v>
      </c>
      <c r="G47">
        <f t="shared" si="4"/>
        <v>632.91678515571232</v>
      </c>
      <c r="H47">
        <f t="shared" si="5"/>
        <v>20948.420955970611</v>
      </c>
      <c r="I47">
        <f t="shared" si="6"/>
        <v>124039.40033720125</v>
      </c>
      <c r="N47">
        <f>Input!J48</f>
        <v>17.530685142857124</v>
      </c>
      <c r="O47">
        <f t="shared" si="7"/>
        <v>17.224830571428551</v>
      </c>
      <c r="P47">
        <f t="shared" si="8"/>
        <v>19.173855617618823</v>
      </c>
      <c r="Q47">
        <f t="shared" si="9"/>
        <v>3.7986986306769914</v>
      </c>
      <c r="R47">
        <f t="shared" si="10"/>
        <v>103.95275156191987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1.0273934480952829</v>
      </c>
      <c r="D48">
        <f t="shared" si="2"/>
        <v>1.0639564810547801</v>
      </c>
      <c r="E48" s="4">
        <f>Input!I49</f>
        <v>505.64463814285722</v>
      </c>
      <c r="F48">
        <f t="shared" si="3"/>
        <v>504.71961457142862</v>
      </c>
      <c r="G48">
        <f t="shared" si="4"/>
        <v>651.77623782102205</v>
      </c>
      <c r="H48">
        <f t="shared" si="5"/>
        <v>21625.650441572863</v>
      </c>
      <c r="I48">
        <f t="shared" si="6"/>
        <v>137679.38646558559</v>
      </c>
      <c r="N48">
        <f>Input!J49</f>
        <v>16.53852285714288</v>
      </c>
      <c r="O48">
        <f t="shared" si="7"/>
        <v>16.232668285714308</v>
      </c>
      <c r="P48">
        <f t="shared" si="8"/>
        <v>19.13732055688449</v>
      </c>
      <c r="Q48">
        <f t="shared" si="9"/>
        <v>8.4370048164140954</v>
      </c>
      <c r="R48">
        <f t="shared" si="10"/>
        <v>103.20908371159786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1.0502244136085115</v>
      </c>
      <c r="D49">
        <f t="shared" si="2"/>
        <v>1.1189754295749192</v>
      </c>
      <c r="E49" s="4">
        <f>Input!I50</f>
        <v>522.7277312857143</v>
      </c>
      <c r="F49">
        <f t="shared" si="3"/>
        <v>521.8027077142857</v>
      </c>
      <c r="G49">
        <f t="shared" si="4"/>
        <v>670.16128905079904</v>
      </c>
      <c r="H49">
        <f t="shared" si="5"/>
        <v>22010.268656182845</v>
      </c>
      <c r="I49">
        <f t="shared" si="6"/>
        <v>151661.00671062298</v>
      </c>
      <c r="N49">
        <f>Input!J50</f>
        <v>17.083093142857081</v>
      </c>
      <c r="O49">
        <f t="shared" si="7"/>
        <v>16.777238571428509</v>
      </c>
      <c r="P49">
        <f t="shared" si="8"/>
        <v>19.049491697812567</v>
      </c>
      <c r="Q49">
        <f t="shared" si="9"/>
        <v>5.1631342703621259</v>
      </c>
      <c r="R49">
        <f t="shared" si="10"/>
        <v>101.43225798571036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1.0730553791217399</v>
      </c>
      <c r="D50">
        <f t="shared" si="2"/>
        <v>1.1755640684810404</v>
      </c>
      <c r="E50" s="4">
        <f>Input!I51</f>
        <v>540.65378928571431</v>
      </c>
      <c r="F50">
        <f t="shared" si="3"/>
        <v>539.72876571428571</v>
      </c>
      <c r="G50">
        <f t="shared" si="4"/>
        <v>688.04467283088741</v>
      </c>
      <c r="H50">
        <f t="shared" si="5"/>
        <v>21997.60830382042</v>
      </c>
      <c r="I50">
        <f t="shared" si="6"/>
        <v>165909.71696592364</v>
      </c>
      <c r="N50">
        <f>Input!J51</f>
        <v>17.926058000000012</v>
      </c>
      <c r="O50">
        <f t="shared" si="7"/>
        <v>17.62020342857144</v>
      </c>
      <c r="P50">
        <f t="shared" si="8"/>
        <v>18.911806297476868</v>
      </c>
      <c r="Q50">
        <f t="shared" si="9"/>
        <v>1.6682379709647339</v>
      </c>
      <c r="R50">
        <f t="shared" si="10"/>
        <v>98.677857256547213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1.0958863446349685</v>
      </c>
      <c r="D51">
        <f t="shared" si="2"/>
        <v>1.2337323536636753</v>
      </c>
      <c r="E51" s="4">
        <f>Input!I52</f>
        <v>558.36351114285719</v>
      </c>
      <c r="F51">
        <f t="shared" si="3"/>
        <v>557.4384875714286</v>
      </c>
      <c r="G51">
        <f t="shared" si="4"/>
        <v>705.40231935270549</v>
      </c>
      <c r="H51">
        <f t="shared" si="5"/>
        <v>21893.295515398007</v>
      </c>
      <c r="I51">
        <f t="shared" si="6"/>
        <v>180351.24375566203</v>
      </c>
      <c r="N51">
        <f>Input!J52</f>
        <v>17.709721857142881</v>
      </c>
      <c r="O51">
        <f t="shared" si="7"/>
        <v>17.403867285714309</v>
      </c>
      <c r="P51">
        <f t="shared" si="8"/>
        <v>18.726020582367646</v>
      </c>
      <c r="Q51">
        <f t="shared" si="9"/>
        <v>1.7480893398512862</v>
      </c>
      <c r="R51">
        <f t="shared" si="10"/>
        <v>95.021304542227725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1.1187173101481971</v>
      </c>
      <c r="D52">
        <f t="shared" si="2"/>
        <v>1.2934900925407873</v>
      </c>
      <c r="E52" s="4">
        <f>Input!I53</f>
        <v>575.2824872857143</v>
      </c>
      <c r="F52">
        <f t="shared" si="3"/>
        <v>574.3574637142857</v>
      </c>
      <c r="G52">
        <f t="shared" si="4"/>
        <v>722.21336843597612</v>
      </c>
      <c r="H52">
        <f t="shared" si="5"/>
        <v>21861.368561069597</v>
      </c>
      <c r="I52">
        <f t="shared" si="6"/>
        <v>194912.41420128374</v>
      </c>
      <c r="N52">
        <f>Input!J53</f>
        <v>16.918976142857105</v>
      </c>
      <c r="O52">
        <f t="shared" si="7"/>
        <v>16.613121571428533</v>
      </c>
      <c r="P52">
        <f t="shared" si="8"/>
        <v>18.494184795868232</v>
      </c>
      <c r="Q52">
        <f t="shared" si="9"/>
        <v>3.5383988543394809</v>
      </c>
      <c r="R52">
        <f t="shared" si="10"/>
        <v>90.555234190341352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1.1415482756614255</v>
      </c>
      <c r="D53">
        <f t="shared" si="2"/>
        <v>1.3548469492979922</v>
      </c>
      <c r="E53" s="4">
        <f>Input!I54</f>
        <v>591.27643999999998</v>
      </c>
      <c r="F53">
        <f t="shared" si="3"/>
        <v>590.35141642857138</v>
      </c>
      <c r="G53">
        <f t="shared" si="4"/>
        <v>738.46015844599481</v>
      </c>
      <c r="H53">
        <f t="shared" si="5"/>
        <v>21936.199461983688</v>
      </c>
      <c r="I53">
        <f t="shared" si="6"/>
        <v>209521.92601293483</v>
      </c>
      <c r="N53">
        <f>Input!J54</f>
        <v>15.993952714285683</v>
      </c>
      <c r="O53">
        <f t="shared" si="7"/>
        <v>15.688098142857111</v>
      </c>
      <c r="P53">
        <f t="shared" si="8"/>
        <v>18.21861589616476</v>
      </c>
      <c r="Q53">
        <f t="shared" si="9"/>
        <v>6.4035200998051911</v>
      </c>
      <c r="R53">
        <f t="shared" si="10"/>
        <v>85.386516782839308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1.1643792411746541</v>
      </c>
      <c r="D54">
        <f t="shared" si="2"/>
        <v>1.4178124498413365</v>
      </c>
      <c r="E54" s="4">
        <f>Input!I55</f>
        <v>607.31515185714295</v>
      </c>
      <c r="F54">
        <f t="shared" si="3"/>
        <v>606.39012828571435</v>
      </c>
      <c r="G54">
        <f t="shared" si="4"/>
        <v>754.12819175368452</v>
      </c>
      <c r="H54">
        <f t="shared" si="5"/>
        <v>21826.53539726598</v>
      </c>
      <c r="I54">
        <f t="shared" si="6"/>
        <v>224111.04812635607</v>
      </c>
      <c r="N54">
        <f>Input!J55</f>
        <v>16.038711857142971</v>
      </c>
      <c r="O54">
        <f t="shared" si="7"/>
        <v>15.732857285714399</v>
      </c>
      <c r="P54">
        <f t="shared" si="8"/>
        <v>17.901868310980557</v>
      </c>
      <c r="Q54">
        <f t="shared" si="9"/>
        <v>4.7046088277261511</v>
      </c>
      <c r="R54">
        <f t="shared" si="10"/>
        <v>79.633044781648337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1.1872102066878825</v>
      </c>
      <c r="D55">
        <f t="shared" si="2"/>
        <v>1.4823959864837899</v>
      </c>
      <c r="E55" s="4">
        <f>Input!I56</f>
        <v>622.95849100000009</v>
      </c>
      <c r="F55">
        <f t="shared" si="3"/>
        <v>622.0334674285715</v>
      </c>
      <c r="G55">
        <f t="shared" si="4"/>
        <v>769.20607799660581</v>
      </c>
      <c r="H55">
        <f t="shared" si="5"/>
        <v>21659.777301410286</v>
      </c>
      <c r="I55">
        <f t="shared" si="6"/>
        <v>238614.24457180972</v>
      </c>
      <c r="N55">
        <f>Input!J56</f>
        <v>15.643339142857144</v>
      </c>
      <c r="O55">
        <f t="shared" si="7"/>
        <v>15.337484571428572</v>
      </c>
      <c r="P55">
        <f t="shared" si="8"/>
        <v>17.546703170186614</v>
      </c>
      <c r="Q55">
        <f t="shared" si="9"/>
        <v>4.8806468170984472</v>
      </c>
      <c r="R55">
        <f t="shared" si="10"/>
        <v>73.420387925947281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1.2100411722011111</v>
      </c>
      <c r="D56">
        <f t="shared" si="2"/>
        <v>1.5486068223846956</v>
      </c>
      <c r="E56" s="4">
        <f>Input!I57</f>
        <v>638.82562599999994</v>
      </c>
      <c r="F56">
        <f t="shared" si="3"/>
        <v>637.90060242857135</v>
      </c>
      <c r="G56">
        <f t="shared" si="4"/>
        <v>783.68545658633025</v>
      </c>
      <c r="H56">
        <f t="shared" si="5"/>
        <v>21253.223701799034</v>
      </c>
      <c r="I56">
        <f t="shared" si="6"/>
        <v>252969.71615856196</v>
      </c>
      <c r="N56">
        <f>Input!J57</f>
        <v>15.867134999999848</v>
      </c>
      <c r="O56">
        <f t="shared" si="7"/>
        <v>15.561280428571276</v>
      </c>
      <c r="P56">
        <f t="shared" si="8"/>
        <v>17.156056444996597</v>
      </c>
      <c r="Q56">
        <f t="shared" si="9"/>
        <v>2.5433105425654161</v>
      </c>
      <c r="R56">
        <f t="shared" si="10"/>
        <v>66.878425348393748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1.2328721377143395</v>
      </c>
      <c r="D57">
        <f t="shared" si="2"/>
        <v>1.6164540957596594</v>
      </c>
      <c r="E57" s="4">
        <f>Input!I58</f>
        <v>655.03591485714298</v>
      </c>
      <c r="F57">
        <f t="shared" si="3"/>
        <v>654.11089128571439</v>
      </c>
      <c r="G57">
        <f t="shared" si="4"/>
        <v>797.56090007025159</v>
      </c>
      <c r="H57">
        <f t="shared" si="5"/>
        <v>20577.905020283801</v>
      </c>
      <c r="I57">
        <f t="shared" si="6"/>
        <v>267119.85653370852</v>
      </c>
      <c r="N57">
        <f>Input!J58</f>
        <v>16.210288857143041</v>
      </c>
      <c r="O57">
        <f t="shared" si="7"/>
        <v>15.904434285714469</v>
      </c>
      <c r="P57">
        <f t="shared" si="8"/>
        <v>16.733006423178345</v>
      </c>
      <c r="Q57">
        <f t="shared" si="9"/>
        <v>0.68653178698145645</v>
      </c>
      <c r="R57">
        <f t="shared" si="10"/>
        <v>60.13805562316918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1.2557031032275681</v>
      </c>
      <c r="D58">
        <f t="shared" si="2"/>
        <v>1.6859468238768429</v>
      </c>
      <c r="E58" s="4">
        <f>Input!I59</f>
        <v>671.60427728571437</v>
      </c>
      <c r="F58">
        <f t="shared" si="3"/>
        <v>670.67925371428578</v>
      </c>
      <c r="G58">
        <f t="shared" si="4"/>
        <v>810.82980009255709</v>
      </c>
      <c r="H58">
        <f t="shared" si="5"/>
        <v>19642.175650127978</v>
      </c>
      <c r="I58">
        <f t="shared" si="6"/>
        <v>281011.62107943301</v>
      </c>
      <c r="N58">
        <f>Input!J59</f>
        <v>16.56836242857139</v>
      </c>
      <c r="O58">
        <f t="shared" si="7"/>
        <v>16.262507857142818</v>
      </c>
      <c r="P58">
        <f t="shared" si="8"/>
        <v>16.280740943702838</v>
      </c>
      <c r="Q58">
        <f t="shared" si="9"/>
        <v>3.3244544550518136E-4</v>
      </c>
      <c r="R58">
        <f t="shared" si="10"/>
        <v>53.328076953872014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1.2785340687407967</v>
      </c>
      <c r="D59">
        <f t="shared" si="2"/>
        <v>1.7570939068542215</v>
      </c>
      <c r="E59" s="4">
        <f>Input!I60</f>
        <v>687.48633200000017</v>
      </c>
      <c r="F59">
        <f t="shared" si="3"/>
        <v>686.56130842857158</v>
      </c>
      <c r="G59">
        <f t="shared" si="4"/>
        <v>823.49223780873456</v>
      </c>
      <c r="H59">
        <f t="shared" si="5"/>
        <v>18750.079420915183</v>
      </c>
      <c r="I59">
        <f t="shared" si="6"/>
        <v>294596.80890558026</v>
      </c>
      <c r="N59">
        <f>Input!J60</f>
        <v>15.8820547142858</v>
      </c>
      <c r="O59">
        <f t="shared" si="7"/>
        <v>15.576200142857228</v>
      </c>
      <c r="P59">
        <f t="shared" si="8"/>
        <v>15.802524801829485</v>
      </c>
      <c r="Q59">
        <f t="shared" si="9"/>
        <v>5.122285125890811E-2</v>
      </c>
      <c r="R59">
        <f t="shared" si="10"/>
        <v>46.572318020808368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1.3013650342540251</v>
      </c>
      <c r="D60">
        <f t="shared" si="2"/>
        <v>1.8299041312711466</v>
      </c>
      <c r="E60" s="4">
        <f>Input!I61</f>
        <v>704.33816928571434</v>
      </c>
      <c r="F60">
        <f t="shared" si="3"/>
        <v>703.41314571428575</v>
      </c>
      <c r="G60">
        <f t="shared" si="4"/>
        <v>835.55084069014003</v>
      </c>
      <c r="H60">
        <f t="shared" si="5"/>
        <v>17460.370433531909</v>
      </c>
      <c r="I60">
        <f t="shared" si="6"/>
        <v>307832.25983877073</v>
      </c>
      <c r="N60">
        <f>Input!J61</f>
        <v>16.851837285714169</v>
      </c>
      <c r="O60">
        <f t="shared" si="7"/>
        <v>16.545982714285596</v>
      </c>
      <c r="P60">
        <f t="shared" si="8"/>
        <v>15.301667717228263</v>
      </c>
      <c r="Q60">
        <f t="shared" si="9"/>
        <v>1.5483198119017925</v>
      </c>
      <c r="R60">
        <f t="shared" si="10"/>
        <v>39.987086275474198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1.3241959997672537</v>
      </c>
      <c r="D61">
        <f t="shared" si="2"/>
        <v>1.9043861736064287</v>
      </c>
      <c r="E61" s="4">
        <f>Input!I62</f>
        <v>721.0781087142858</v>
      </c>
      <c r="F61">
        <f t="shared" si="3"/>
        <v>720.15308514285721</v>
      </c>
      <c r="G61">
        <f t="shared" si="4"/>
        <v>847.0106277097492</v>
      </c>
      <c r="H61">
        <f t="shared" si="5"/>
        <v>16092.836106110813</v>
      </c>
      <c r="I61">
        <f t="shared" si="6"/>
        <v>320679.96977640974</v>
      </c>
      <c r="N61">
        <f>Input!J62</f>
        <v>16.739939428571461</v>
      </c>
      <c r="O61">
        <f t="shared" si="7"/>
        <v>16.434084857142889</v>
      </c>
      <c r="P61">
        <f t="shared" si="8"/>
        <v>14.781493233899855</v>
      </c>
      <c r="Q61">
        <f t="shared" si="9"/>
        <v>2.7310590732130438</v>
      </c>
      <c r="R61">
        <f t="shared" si="10"/>
        <v>33.67898537485565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1.347026965280482</v>
      </c>
      <c r="D62">
        <f t="shared" si="2"/>
        <v>1.9805486035141442</v>
      </c>
      <c r="E62" s="4">
        <f>Input!I63</f>
        <v>738.97432728571425</v>
      </c>
      <c r="F62">
        <f t="shared" si="3"/>
        <v>738.04930371428566</v>
      </c>
      <c r="G62">
        <f t="shared" si="4"/>
        <v>857.87884492764476</v>
      </c>
      <c r="H62">
        <f t="shared" si="5"/>
        <v>14359.118947404129</v>
      </c>
      <c r="I62">
        <f t="shared" si="6"/>
        <v>333107.12904256076</v>
      </c>
      <c r="N62">
        <f>Input!J63</f>
        <v>17.896218571428449</v>
      </c>
      <c r="O62">
        <f t="shared" si="7"/>
        <v>17.590363999999877</v>
      </c>
      <c r="P62">
        <f t="shared" si="8"/>
        <v>14.245308891995407</v>
      </c>
      <c r="Q62">
        <f t="shared" si="9"/>
        <v>11.189393675586794</v>
      </c>
      <c r="R62">
        <f t="shared" si="10"/>
        <v>27.743137675397119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1.3698579307937107</v>
      </c>
      <c r="D63">
        <f t="shared" si="2"/>
        <v>2.0583998869475</v>
      </c>
      <c r="E63" s="4">
        <f>Input!I64</f>
        <v>755.37857271428572</v>
      </c>
      <c r="F63">
        <f t="shared" si="3"/>
        <v>754.45354914285713</v>
      </c>
      <c r="G63">
        <f t="shared" si="4"/>
        <v>868.1647934958836</v>
      </c>
      <c r="H63">
        <f t="shared" si="5"/>
        <v>12930.247092313695</v>
      </c>
      <c r="I63">
        <f t="shared" si="6"/>
        <v>345086.08943893109</v>
      </c>
      <c r="N63">
        <f>Input!J64</f>
        <v>16.404245428571471</v>
      </c>
      <c r="O63">
        <f t="shared" si="7"/>
        <v>16.098390857142899</v>
      </c>
      <c r="P63">
        <f t="shared" si="8"/>
        <v>13.696377978847575</v>
      </c>
      <c r="Q63">
        <f t="shared" si="9"/>
        <v>5.7696658674965855</v>
      </c>
      <c r="R63">
        <f t="shared" si="10"/>
        <v>22.26183191650232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1.392688896306939</v>
      </c>
      <c r="D64">
        <f t="shared" si="2"/>
        <v>2.137948389140214</v>
      </c>
      <c r="E64" s="4">
        <f>Input!I65</f>
        <v>770.86525457142864</v>
      </c>
      <c r="F64">
        <f t="shared" si="3"/>
        <v>769.94023100000004</v>
      </c>
      <c r="G64">
        <f t="shared" si="4"/>
        <v>877.87965207830257</v>
      </c>
      <c r="H64">
        <f t="shared" si="5"/>
        <v>11650.9186227191</v>
      </c>
      <c r="I64">
        <f t="shared" si="6"/>
        <v>356594.26652149449</v>
      </c>
      <c r="N64">
        <f>Input!J65</f>
        <v>15.486681857142912</v>
      </c>
      <c r="O64">
        <f t="shared" si="7"/>
        <v>15.18082728571434</v>
      </c>
      <c r="P64">
        <f t="shared" si="8"/>
        <v>13.137893130346896</v>
      </c>
      <c r="Q64">
        <f t="shared" si="9"/>
        <v>4.1735799631668922</v>
      </c>
      <c r="R64">
        <f t="shared" si="10"/>
        <v>17.303601023629568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1.4155198618201676</v>
      </c>
      <c r="D65">
        <f t="shared" si="2"/>
        <v>2.2192023774542031</v>
      </c>
      <c r="E65" s="4">
        <f>Input!I66</f>
        <v>785.34485457142853</v>
      </c>
      <c r="F65">
        <f t="shared" si="3"/>
        <v>784.41983099999993</v>
      </c>
      <c r="G65">
        <f t="shared" si="4"/>
        <v>887.03629563314598</v>
      </c>
      <c r="H65">
        <f t="shared" si="5"/>
        <v>10530.138813805714</v>
      </c>
      <c r="I65">
        <f t="shared" si="6"/>
        <v>367613.98425169301</v>
      </c>
      <c r="N65">
        <f>Input!J66</f>
        <v>14.479599999999891</v>
      </c>
      <c r="O65">
        <f t="shared" si="7"/>
        <v>14.173745428571319</v>
      </c>
      <c r="P65">
        <f t="shared" si="8"/>
        <v>12.572952015008468</v>
      </c>
      <c r="Q65">
        <f t="shared" si="9"/>
        <v>2.5625395529062049</v>
      </c>
      <c r="R65">
        <f t="shared" si="10"/>
        <v>12.922720882946779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1.438350827333396</v>
      </c>
      <c r="D66">
        <f t="shared" si="2"/>
        <v>2.3021700241016161</v>
      </c>
      <c r="E66" s="4">
        <f>Input!I67</f>
        <v>799.48130071428579</v>
      </c>
      <c r="F66">
        <f t="shared" si="3"/>
        <v>798.5562771428572</v>
      </c>
      <c r="G66">
        <f t="shared" si="4"/>
        <v>895.64911243693666</v>
      </c>
      <c r="H66">
        <f t="shared" si="5"/>
        <v>9427.0186654432437</v>
      </c>
      <c r="I66">
        <f t="shared" si="6"/>
        <v>378132.26957680617</v>
      </c>
      <c r="N66">
        <f>Input!J67</f>
        <v>14.136446142857267</v>
      </c>
      <c r="O66">
        <f t="shared" si="7"/>
        <v>13.830591571428695</v>
      </c>
      <c r="P66">
        <f t="shared" si="8"/>
        <v>12.004535292469633</v>
      </c>
      <c r="Q66">
        <f t="shared" si="9"/>
        <v>3.334481533925814</v>
      </c>
      <c r="R66">
        <f t="shared" si="10"/>
        <v>9.1591084215927783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1.4611817928466246</v>
      </c>
      <c r="D67">
        <f t="shared" si="2"/>
        <v>2.38685940874872</v>
      </c>
      <c r="E67" s="4">
        <f>Input!I68</f>
        <v>812.52114657142863</v>
      </c>
      <c r="F67">
        <f t="shared" si="3"/>
        <v>811.59612300000003</v>
      </c>
      <c r="G67">
        <f t="shared" si="4"/>
        <v>903.73382113891034</v>
      </c>
      <c r="H67">
        <f t="shared" si="5"/>
        <v>8489.3554183369561</v>
      </c>
      <c r="I67">
        <f t="shared" si="6"/>
        <v>388140.60469841742</v>
      </c>
      <c r="N67">
        <f>Input!J68</f>
        <v>13.039845857142836</v>
      </c>
      <c r="O67">
        <f t="shared" si="7"/>
        <v>12.733991285714264</v>
      </c>
      <c r="P67">
        <f t="shared" si="8"/>
        <v>11.435486996530535</v>
      </c>
      <c r="Q67">
        <f t="shared" si="9"/>
        <v>1.6861133890285409</v>
      </c>
      <c r="R67">
        <f t="shared" si="10"/>
        <v>6.0385867039427552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1.4840127583598532</v>
      </c>
      <c r="D68">
        <f t="shared" ref="D68:D83" si="13">POWER(C68,$AB$3)</f>
        <v>2.4732785210085244</v>
      </c>
      <c r="E68" s="4">
        <f>Input!I69</f>
        <v>824.65088871428577</v>
      </c>
      <c r="F68">
        <f t="shared" ref="F68:F83" si="14">E68-$E$3</f>
        <v>823.72586514285717</v>
      </c>
      <c r="G68">
        <f t="shared" ref="G68:G83" si="15">$Z$3*(1-EXP(-1*D68))</f>
        <v>911.30728952886705</v>
      </c>
      <c r="H68">
        <f t="shared" ref="H68:H83" si="16">(F68-G68)^2</f>
        <v>7670.5058974823642</v>
      </c>
      <c r="I68">
        <f t="shared" ref="I68:I83" si="17">(G68-$J$4)^2</f>
        <v>397634.64480663964</v>
      </c>
      <c r="N68">
        <f>Input!J69</f>
        <v>12.12974214285714</v>
      </c>
      <c r="O68">
        <f t="shared" ref="O68:O83" si="18">N68-$N$3</f>
        <v>11.823887571428568</v>
      </c>
      <c r="P68">
        <f t="shared" ref="P68:P83" si="19">POWER(C68,$AB$3)*EXP(-D68)*$Z$3*$AA$3*$AB$3</f>
        <v>10.868497450976566</v>
      </c>
      <c r="Q68">
        <f t="shared" ref="Q68:Q83" si="20">(O68-P68)^2</f>
        <v>0.91277028225729029</v>
      </c>
      <c r="R68">
        <f t="shared" ref="R68:R83" si="21">(P68-$S$4)^2</f>
        <v>3.5734762495025856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1.5068437238730816</v>
      </c>
      <c r="D69">
        <f t="shared" si="13"/>
        <v>2.5614352628285704</v>
      </c>
      <c r="E69" s="4">
        <f>Input!I70</f>
        <v>836.38525785714296</v>
      </c>
      <c r="F69">
        <f t="shared" si="14"/>
        <v>835.46023428571436</v>
      </c>
      <c r="G69">
        <f t="shared" si="15"/>
        <v>918.38735657997108</v>
      </c>
      <c r="H69">
        <f t="shared" si="16"/>
        <v>6876.9076120066102</v>
      </c>
      <c r="I69">
        <f t="shared" si="17"/>
        <v>406613.9089100869</v>
      </c>
      <c r="N69">
        <f>Input!J70</f>
        <v>11.73436914285719</v>
      </c>
      <c r="O69">
        <f t="shared" si="18"/>
        <v>11.428514571428618</v>
      </c>
      <c r="P69">
        <f t="shared" si="19"/>
        <v>10.306088785045867</v>
      </c>
      <c r="Q69">
        <f t="shared" si="20"/>
        <v>1.2598396459369363</v>
      </c>
      <c r="R69">
        <f t="shared" si="21"/>
        <v>1.7634655076775925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1.5296746893863102</v>
      </c>
      <c r="D70">
        <f t="shared" si="13"/>
        <v>2.6513374507798275</v>
      </c>
      <c r="E70" s="4">
        <f>Input!I71</f>
        <v>847.64219571428566</v>
      </c>
      <c r="F70">
        <f t="shared" si="14"/>
        <v>846.71717214285707</v>
      </c>
      <c r="G70">
        <f t="shared" si="15"/>
        <v>924.99265919438903</v>
      </c>
      <c r="H70">
        <f t="shared" si="16"/>
        <v>6127.051873154549</v>
      </c>
      <c r="I70">
        <f t="shared" si="17"/>
        <v>415081.45109907124</v>
      </c>
      <c r="N70">
        <f>Input!J71</f>
        <v>11.256937857142702</v>
      </c>
      <c r="O70">
        <f t="shared" si="18"/>
        <v>10.95108328571413</v>
      </c>
      <c r="P70">
        <f t="shared" si="19"/>
        <v>9.7506030752259694</v>
      </c>
      <c r="Q70">
        <f t="shared" si="20"/>
        <v>1.4411527357736991</v>
      </c>
      <c r="R70">
        <f t="shared" si="21"/>
        <v>0.59670940089187841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1.5525056548995386</v>
      </c>
      <c r="D71">
        <f t="shared" si="13"/>
        <v>2.7429928182522172</v>
      </c>
      <c r="E71" s="4">
        <f>Input!I72</f>
        <v>858.44408171428563</v>
      </c>
      <c r="F71">
        <f t="shared" si="14"/>
        <v>857.51905814285703</v>
      </c>
      <c r="G71">
        <f t="shared" si="15"/>
        <v>931.14246493635233</v>
      </c>
      <c r="H71">
        <f t="shared" si="16"/>
        <v>5420.4060278804891</v>
      </c>
      <c r="I71">
        <f t="shared" si="17"/>
        <v>423043.51916524302</v>
      </c>
      <c r="N71">
        <f>Input!J72</f>
        <v>10.801885999999968</v>
      </c>
      <c r="O71">
        <f t="shared" si="18"/>
        <v>10.496031428571396</v>
      </c>
      <c r="P71">
        <f t="shared" si="19"/>
        <v>9.2041931017188006</v>
      </c>
      <c r="Q71">
        <f t="shared" si="20"/>
        <v>1.6688462627253122</v>
      </c>
      <c r="R71">
        <f t="shared" si="21"/>
        <v>5.1102989252785197E-2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1.5753366204127672</v>
      </c>
      <c r="D72">
        <f t="shared" si="13"/>
        <v>2.836409017561913</v>
      </c>
      <c r="E72" s="4">
        <f>Input!I73</f>
        <v>868.98487242857141</v>
      </c>
      <c r="F72">
        <f t="shared" si="14"/>
        <v>868.05984885714281</v>
      </c>
      <c r="G72">
        <f t="shared" si="15"/>
        <v>936.85651188687359</v>
      </c>
      <c r="H72">
        <f t="shared" si="16"/>
        <v>4732.9808440263259</v>
      </c>
      <c r="I72">
        <f t="shared" si="17"/>
        <v>430509.20698862989</v>
      </c>
      <c r="N72">
        <f>Input!J73</f>
        <v>10.540790714285777</v>
      </c>
      <c r="O72">
        <f t="shared" si="18"/>
        <v>10.234936142857205</v>
      </c>
      <c r="P72">
        <f t="shared" si="19"/>
        <v>8.6688156719718386</v>
      </c>
      <c r="Q72">
        <f t="shared" si="20"/>
        <v>2.4527333293262004</v>
      </c>
      <c r="R72">
        <f t="shared" si="21"/>
        <v>9.5677456172491626E-2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1.5981675859259956</v>
      </c>
      <c r="D73">
        <f t="shared" si="13"/>
        <v>2.9315936219751886</v>
      </c>
      <c r="E73" s="4">
        <f>Input!I74</f>
        <v>879.3167868571428</v>
      </c>
      <c r="F73">
        <f t="shared" si="14"/>
        <v>878.39176328571421</v>
      </c>
      <c r="G73">
        <f t="shared" si="15"/>
        <v>942.15485659953697</v>
      </c>
      <c r="H73">
        <f t="shared" si="16"/>
        <v>4065.7320689472695</v>
      </c>
      <c r="I73">
        <f t="shared" si="17"/>
        <v>437490.10651627748</v>
      </c>
      <c r="N73">
        <f>Input!J74</f>
        <v>10.331914428571395</v>
      </c>
      <c r="O73">
        <f t="shared" si="18"/>
        <v>10.026059857142823</v>
      </c>
      <c r="P73">
        <f t="shared" si="19"/>
        <v>8.1462274306269506</v>
      </c>
      <c r="Q73">
        <f t="shared" si="20"/>
        <v>3.5337699517805508</v>
      </c>
      <c r="R73">
        <f t="shared" si="21"/>
        <v>0.69206753999583981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1.6209985514392242</v>
      </c>
      <c r="D74">
        <f t="shared" si="13"/>
        <v>3.0285541276532899</v>
      </c>
      <c r="E74" s="4">
        <f>Input!I75</f>
        <v>889.29808757142848</v>
      </c>
      <c r="F74">
        <f t="shared" si="14"/>
        <v>888.37306399999989</v>
      </c>
      <c r="G74">
        <f t="shared" si="15"/>
        <v>947.05773098001021</v>
      </c>
      <c r="H74">
        <f t="shared" si="16"/>
        <v>3443.8901385547138</v>
      </c>
      <c r="I74">
        <f t="shared" si="17"/>
        <v>443999.96451816801</v>
      </c>
      <c r="N74">
        <f>Input!J75</f>
        <v>9.9813007142856804</v>
      </c>
      <c r="O74">
        <f t="shared" si="18"/>
        <v>9.6754461428571084</v>
      </c>
      <c r="P74">
        <f t="shared" si="19"/>
        <v>7.6379830454938231</v>
      </c>
      <c r="Q74">
        <f t="shared" si="20"/>
        <v>4.1512558731171918</v>
      </c>
      <c r="R74">
        <f t="shared" si="21"/>
        <v>1.7960029696501587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1.6438295169524526</v>
      </c>
      <c r="D75">
        <f t="shared" si="13"/>
        <v>3.1272979555224785</v>
      </c>
      <c r="E75" s="4">
        <f>Input!I76</f>
        <v>898.80941671428559</v>
      </c>
      <c r="F75">
        <f t="shared" si="14"/>
        <v>897.88439314285699</v>
      </c>
      <c r="G75">
        <f t="shared" si="15"/>
        <v>951.58540875556628</v>
      </c>
      <c r="H75">
        <f t="shared" si="16"/>
        <v>2883.7990778364465</v>
      </c>
      <c r="I75">
        <f t="shared" si="17"/>
        <v>450054.34863701166</v>
      </c>
      <c r="N75">
        <f>Input!J76</f>
        <v>9.5113291428571074</v>
      </c>
      <c r="O75">
        <f t="shared" si="18"/>
        <v>9.2054745714285353</v>
      </c>
      <c r="P75">
        <f t="shared" si="19"/>
        <v>7.1454356330326325</v>
      </c>
      <c r="Q75">
        <f t="shared" si="20"/>
        <v>4.2437604277073184</v>
      </c>
      <c r="R75">
        <f t="shared" si="21"/>
        <v>3.358781100899626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1.6666604824656812</v>
      </c>
      <c r="D76">
        <f t="shared" si="13"/>
        <v>3.2278324530731459</v>
      </c>
      <c r="E76" s="4">
        <f>Input!I77</f>
        <v>907.41064228571429</v>
      </c>
      <c r="F76">
        <f t="shared" si="14"/>
        <v>906.48561871428569</v>
      </c>
      <c r="G76">
        <f t="shared" si="15"/>
        <v>955.75808204716873</v>
      </c>
      <c r="H76">
        <f t="shared" si="16"/>
        <v>2427.7756428903031</v>
      </c>
      <c r="I76">
        <f t="shared" si="17"/>
        <v>455670.32656828727</v>
      </c>
      <c r="N76">
        <f>Input!J77</f>
        <v>8.6012255714286994</v>
      </c>
      <c r="O76">
        <f t="shared" si="18"/>
        <v>8.2953710000001273</v>
      </c>
      <c r="P76">
        <f t="shared" si="19"/>
        <v>6.6697392645602118</v>
      </c>
      <c r="Q76">
        <f t="shared" si="20"/>
        <v>2.6426785392693914</v>
      </c>
      <c r="R76">
        <f t="shared" si="21"/>
        <v>5.328683479308717</v>
      </c>
    </row>
    <row r="77" spans="1:18" x14ac:dyDescent="0.25">
      <c r="A77">
        <f>Input!G78</f>
        <v>0</v>
      </c>
      <c r="B77">
        <f t="shared" si="11"/>
        <v>0</v>
      </c>
      <c r="C77">
        <f t="shared" si="12"/>
        <v>0</v>
      </c>
      <c r="D77">
        <f t="shared" si="13"/>
        <v>0</v>
      </c>
      <c r="E77" s="4">
        <f>Input!I78</f>
        <v>0</v>
      </c>
      <c r="F77">
        <f t="shared" si="14"/>
        <v>-0.9250235714285715</v>
      </c>
      <c r="G77">
        <f t="shared" si="15"/>
        <v>0</v>
      </c>
      <c r="H77">
        <f t="shared" si="16"/>
        <v>0.85566860769846953</v>
      </c>
      <c r="I77">
        <f t="shared" si="17"/>
        <v>78806.249193309864</v>
      </c>
      <c r="N77">
        <f>Input!J78</f>
        <v>0</v>
      </c>
      <c r="O77">
        <f t="shared" si="18"/>
        <v>-0.30585457142857142</v>
      </c>
      <c r="P77">
        <f t="shared" si="19"/>
        <v>0</v>
      </c>
      <c r="Q77">
        <f t="shared" si="20"/>
        <v>9.3547018863755091E-2</v>
      </c>
      <c r="R77">
        <f t="shared" si="21"/>
        <v>80.606879327877294</v>
      </c>
    </row>
    <row r="78" spans="1:18" x14ac:dyDescent="0.25">
      <c r="A78">
        <f>Input!G79</f>
        <v>0</v>
      </c>
      <c r="B78">
        <f t="shared" si="11"/>
        <v>0</v>
      </c>
      <c r="C78">
        <f t="shared" si="12"/>
        <v>0</v>
      </c>
      <c r="D78">
        <f t="shared" si="13"/>
        <v>0</v>
      </c>
      <c r="E78" s="4">
        <f>Input!I79</f>
        <v>0</v>
      </c>
      <c r="F78">
        <f t="shared" si="14"/>
        <v>-0.9250235714285715</v>
      </c>
      <c r="G78">
        <f t="shared" si="15"/>
        <v>0</v>
      </c>
      <c r="H78">
        <f t="shared" si="16"/>
        <v>0.85566860769846953</v>
      </c>
      <c r="I78">
        <f t="shared" si="17"/>
        <v>78806.249193309864</v>
      </c>
      <c r="N78">
        <f>Input!J79</f>
        <v>0</v>
      </c>
      <c r="O78">
        <f t="shared" si="18"/>
        <v>-0.30585457142857142</v>
      </c>
      <c r="P78">
        <f t="shared" si="19"/>
        <v>0</v>
      </c>
      <c r="Q78">
        <f t="shared" si="20"/>
        <v>9.3547018863755091E-2</v>
      </c>
      <c r="R78">
        <f t="shared" si="21"/>
        <v>80.606879327877294</v>
      </c>
    </row>
    <row r="79" spans="1:18" x14ac:dyDescent="0.25">
      <c r="A79">
        <f>Input!G80</f>
        <v>0</v>
      </c>
      <c r="B79">
        <f t="shared" si="11"/>
        <v>0</v>
      </c>
      <c r="C79">
        <f t="shared" si="12"/>
        <v>0</v>
      </c>
      <c r="D79">
        <f t="shared" si="13"/>
        <v>0</v>
      </c>
      <c r="E79" s="4">
        <f>Input!I80</f>
        <v>0</v>
      </c>
      <c r="F79">
        <f t="shared" si="14"/>
        <v>-0.9250235714285715</v>
      </c>
      <c r="G79">
        <f t="shared" si="15"/>
        <v>0</v>
      </c>
      <c r="H79">
        <f t="shared" si="16"/>
        <v>0.85566860769846953</v>
      </c>
      <c r="I79">
        <f t="shared" si="17"/>
        <v>78806.249193309864</v>
      </c>
      <c r="N79">
        <f>Input!J80</f>
        <v>0</v>
      </c>
      <c r="O79">
        <f t="shared" si="18"/>
        <v>-0.30585457142857142</v>
      </c>
      <c r="P79">
        <f t="shared" si="19"/>
        <v>0</v>
      </c>
      <c r="Q79">
        <f t="shared" si="20"/>
        <v>9.3547018863755091E-2</v>
      </c>
      <c r="R79">
        <f t="shared" si="21"/>
        <v>80.606879327877294</v>
      </c>
    </row>
    <row r="80" spans="1:18" x14ac:dyDescent="0.25">
      <c r="A80">
        <f>Input!G81</f>
        <v>0</v>
      </c>
      <c r="B80">
        <f t="shared" si="11"/>
        <v>0</v>
      </c>
      <c r="C80">
        <f t="shared" si="12"/>
        <v>0</v>
      </c>
      <c r="D80">
        <f t="shared" si="13"/>
        <v>0</v>
      </c>
      <c r="E80" s="4">
        <f>Input!I81</f>
        <v>0</v>
      </c>
      <c r="F80">
        <f t="shared" si="14"/>
        <v>-0.9250235714285715</v>
      </c>
      <c r="G80">
        <f t="shared" si="15"/>
        <v>0</v>
      </c>
      <c r="H80">
        <f t="shared" si="16"/>
        <v>0.85566860769846953</v>
      </c>
      <c r="I80">
        <f t="shared" si="17"/>
        <v>78806.249193309864</v>
      </c>
      <c r="N80">
        <f>Input!J81</f>
        <v>0</v>
      </c>
      <c r="O80">
        <f t="shared" si="18"/>
        <v>-0.30585457142857142</v>
      </c>
      <c r="P80">
        <f t="shared" si="19"/>
        <v>0</v>
      </c>
      <c r="Q80">
        <f t="shared" si="20"/>
        <v>9.3547018863755091E-2</v>
      </c>
      <c r="R80">
        <f t="shared" si="21"/>
        <v>80.606879327877294</v>
      </c>
    </row>
    <row r="81" spans="1:18" x14ac:dyDescent="0.25">
      <c r="A81">
        <f>Input!G82</f>
        <v>0</v>
      </c>
      <c r="B81">
        <f t="shared" si="11"/>
        <v>0</v>
      </c>
      <c r="C81">
        <f t="shared" si="12"/>
        <v>0</v>
      </c>
      <c r="D81">
        <f t="shared" si="13"/>
        <v>0</v>
      </c>
      <c r="E81" s="4">
        <f>Input!I82</f>
        <v>0</v>
      </c>
      <c r="F81">
        <f t="shared" si="14"/>
        <v>-0.9250235714285715</v>
      </c>
      <c r="G81">
        <f t="shared" si="15"/>
        <v>0</v>
      </c>
      <c r="H81">
        <f t="shared" si="16"/>
        <v>0.85566860769846953</v>
      </c>
      <c r="I81">
        <f t="shared" si="17"/>
        <v>78806.249193309864</v>
      </c>
      <c r="N81">
        <f>Input!J82</f>
        <v>0</v>
      </c>
      <c r="O81">
        <f t="shared" si="18"/>
        <v>-0.30585457142857142</v>
      </c>
      <c r="P81">
        <f t="shared" si="19"/>
        <v>0</v>
      </c>
      <c r="Q81">
        <f t="shared" si="20"/>
        <v>9.3547018863755091E-2</v>
      </c>
      <c r="R81">
        <f t="shared" si="21"/>
        <v>80.606879327877294</v>
      </c>
    </row>
    <row r="82" spans="1:18" x14ac:dyDescent="0.25">
      <c r="A82">
        <f>Input!G83</f>
        <v>0</v>
      </c>
      <c r="B82">
        <f t="shared" si="11"/>
        <v>0</v>
      </c>
      <c r="C82">
        <f t="shared" si="12"/>
        <v>0</v>
      </c>
      <c r="D82">
        <f t="shared" si="13"/>
        <v>0</v>
      </c>
      <c r="E82" s="4">
        <f>Input!I83</f>
        <v>0</v>
      </c>
      <c r="F82">
        <f t="shared" si="14"/>
        <v>-0.9250235714285715</v>
      </c>
      <c r="G82">
        <f t="shared" si="15"/>
        <v>0</v>
      </c>
      <c r="H82">
        <f t="shared" si="16"/>
        <v>0.85566860769846953</v>
      </c>
      <c r="I82">
        <f t="shared" si="17"/>
        <v>78806.249193309864</v>
      </c>
      <c r="N82">
        <f>Input!J83</f>
        <v>0</v>
      </c>
      <c r="O82">
        <f t="shared" si="18"/>
        <v>-0.30585457142857142</v>
      </c>
      <c r="P82">
        <f t="shared" si="19"/>
        <v>0</v>
      </c>
      <c r="Q82">
        <f t="shared" si="20"/>
        <v>9.3547018863755091E-2</v>
      </c>
      <c r="R82">
        <f t="shared" si="21"/>
        <v>80.606879327877294</v>
      </c>
    </row>
    <row r="83" spans="1:18" x14ac:dyDescent="0.25">
      <c r="A83">
        <f>Input!G84</f>
        <v>0</v>
      </c>
      <c r="B83">
        <f t="shared" si="11"/>
        <v>0</v>
      </c>
      <c r="C83">
        <f t="shared" si="12"/>
        <v>0</v>
      </c>
      <c r="D83">
        <f t="shared" si="13"/>
        <v>0</v>
      </c>
      <c r="E83" s="4">
        <f>Input!I84</f>
        <v>0</v>
      </c>
      <c r="F83">
        <f t="shared" si="14"/>
        <v>-0.9250235714285715</v>
      </c>
      <c r="G83">
        <f t="shared" si="15"/>
        <v>0</v>
      </c>
      <c r="H83">
        <f t="shared" si="16"/>
        <v>0.85566860769846953</v>
      </c>
      <c r="I83">
        <f t="shared" si="17"/>
        <v>78806.249193309864</v>
      </c>
      <c r="N83">
        <f>Input!J84</f>
        <v>0</v>
      </c>
      <c r="O83">
        <f t="shared" si="18"/>
        <v>-0.30585457142857142</v>
      </c>
      <c r="P83">
        <f t="shared" si="19"/>
        <v>0</v>
      </c>
      <c r="Q83">
        <f t="shared" si="20"/>
        <v>9.3547018863755091E-2</v>
      </c>
      <c r="R83">
        <f t="shared" si="21"/>
        <v>80.606879327877294</v>
      </c>
    </row>
    <row r="84" spans="1:18" x14ac:dyDescent="0.25">
      <c r="A84">
        <f>Input!G85</f>
        <v>0</v>
      </c>
      <c r="E84" s="4">
        <f>Input!I85</f>
        <v>0</v>
      </c>
      <c r="N84">
        <f>Input!J85</f>
        <v>0</v>
      </c>
    </row>
    <row r="85" spans="1:18" x14ac:dyDescent="0.25">
      <c r="A85">
        <f>Input!G86</f>
        <v>0</v>
      </c>
      <c r="E85" s="4">
        <f>Input!I86</f>
        <v>0</v>
      </c>
      <c r="N85">
        <f>Input!J86</f>
        <v>0</v>
      </c>
    </row>
    <row r="86" spans="1:18" x14ac:dyDescent="0.25">
      <c r="A86">
        <f>Input!G87</f>
        <v>0</v>
      </c>
      <c r="E86" s="4">
        <f>Input!I87</f>
        <v>0</v>
      </c>
      <c r="N86">
        <f>Input!J87</f>
        <v>0</v>
      </c>
    </row>
    <row r="87" spans="1:18" x14ac:dyDescent="0.25">
      <c r="A87">
        <f>Input!G88</f>
        <v>0</v>
      </c>
      <c r="E87" s="4">
        <f>Input!I88</f>
        <v>0</v>
      </c>
      <c r="N87">
        <f>Input!J88</f>
        <v>0</v>
      </c>
    </row>
    <row r="88" spans="1:18" x14ac:dyDescent="0.25">
      <c r="A88">
        <f>Input!G89</f>
        <v>0</v>
      </c>
      <c r="E88" s="4">
        <f>Input!I89</f>
        <v>0</v>
      </c>
      <c r="N88">
        <f>Input!J89</f>
        <v>0</v>
      </c>
    </row>
    <row r="89" spans="1:18" x14ac:dyDescent="0.25">
      <c r="A89">
        <f>Input!G90</f>
        <v>0</v>
      </c>
      <c r="E89" s="4">
        <f>Input!I90</f>
        <v>0</v>
      </c>
      <c r="N89">
        <f>Input!J90</f>
        <v>0</v>
      </c>
    </row>
    <row r="90" spans="1:18" x14ac:dyDescent="0.25">
      <c r="A90">
        <f>Input!G91</f>
        <v>0</v>
      </c>
      <c r="E90" s="4">
        <f>Input!I91</f>
        <v>0</v>
      </c>
      <c r="N90">
        <f>Input!J91</f>
        <v>0</v>
      </c>
    </row>
    <row r="91" spans="1:18" x14ac:dyDescent="0.25">
      <c r="A91">
        <f>Input!G92</f>
        <v>0</v>
      </c>
      <c r="E91" s="4">
        <f>Input!I92</f>
        <v>0</v>
      </c>
      <c r="N91">
        <f>Input!J92</f>
        <v>0</v>
      </c>
    </row>
    <row r="92" spans="1:18" x14ac:dyDescent="0.25">
      <c r="A92">
        <f>Input!G93</f>
        <v>0</v>
      </c>
      <c r="E92" s="4">
        <f>Input!I93</f>
        <v>0</v>
      </c>
      <c r="N92">
        <f>Input!J93</f>
        <v>0</v>
      </c>
    </row>
    <row r="93" spans="1:18" x14ac:dyDescent="0.25">
      <c r="A93">
        <f>Input!G94</f>
        <v>0</v>
      </c>
      <c r="E93" s="4">
        <f>Input!I94</f>
        <v>0</v>
      </c>
      <c r="N93">
        <f>Input!J94</f>
        <v>0</v>
      </c>
    </row>
    <row r="94" spans="1:18" x14ac:dyDescent="0.25">
      <c r="A94">
        <f>Input!G95</f>
        <v>0</v>
      </c>
      <c r="E94" s="4">
        <f>Input!I95</f>
        <v>0</v>
      </c>
      <c r="N94">
        <f>Input!J95</f>
        <v>0</v>
      </c>
    </row>
    <row r="95" spans="1:18" x14ac:dyDescent="0.25">
      <c r="A95">
        <f>Input!G96</f>
        <v>0</v>
      </c>
      <c r="E95" s="4">
        <f>Input!I96</f>
        <v>0</v>
      </c>
      <c r="N95">
        <f>Input!J96</f>
        <v>0</v>
      </c>
    </row>
    <row r="96" spans="1:18" x14ac:dyDescent="0.25">
      <c r="A96">
        <f>Input!G97</f>
        <v>0</v>
      </c>
      <c r="E96" s="4">
        <f>Input!I97</f>
        <v>0</v>
      </c>
      <c r="N96">
        <f>Input!J97</f>
        <v>0</v>
      </c>
    </row>
    <row r="97" spans="1:14" x14ac:dyDescent="0.25">
      <c r="A97">
        <f>Input!G98</f>
        <v>0</v>
      </c>
      <c r="E97" s="4">
        <f>Input!I98</f>
        <v>0</v>
      </c>
      <c r="N97">
        <f>Input!J98</f>
        <v>0</v>
      </c>
    </row>
    <row r="98" spans="1:14" x14ac:dyDescent="0.25">
      <c r="A98">
        <f>Input!G99</f>
        <v>0</v>
      </c>
      <c r="E98" s="4">
        <f>Input!I99</f>
        <v>0</v>
      </c>
      <c r="N98">
        <f>Input!J99</f>
        <v>0</v>
      </c>
    </row>
    <row r="99" spans="1:14" x14ac:dyDescent="0.25">
      <c r="A99">
        <f>Input!G100</f>
        <v>0</v>
      </c>
      <c r="E99" s="4">
        <f>Input!I100</f>
        <v>0</v>
      </c>
      <c r="N99">
        <f>Input!J100</f>
        <v>0</v>
      </c>
    </row>
    <row r="100" spans="1:14" x14ac:dyDescent="0.25">
      <c r="A100">
        <f>Input!G101</f>
        <v>0</v>
      </c>
      <c r="E100" s="4">
        <f>Input!I101</f>
        <v>0</v>
      </c>
      <c r="N100">
        <f>Input!J101</f>
        <v>0</v>
      </c>
    </row>
    <row r="101" spans="1:14" x14ac:dyDescent="0.25">
      <c r="A101">
        <f>Input!G102</f>
        <v>0</v>
      </c>
      <c r="E101" s="4">
        <f>Input!I102</f>
        <v>0</v>
      </c>
      <c r="N101">
        <f>Input!J102</f>
        <v>0</v>
      </c>
    </row>
    <row r="102" spans="1:14" x14ac:dyDescent="0.25">
      <c r="A102">
        <f>Input!G103</f>
        <v>0</v>
      </c>
      <c r="E102" s="4">
        <f>Input!I103</f>
        <v>0</v>
      </c>
      <c r="N102">
        <f>Input!J103</f>
        <v>0</v>
      </c>
    </row>
    <row r="103" spans="1:14" x14ac:dyDescent="0.25">
      <c r="A103">
        <f>Input!G104</f>
        <v>0</v>
      </c>
      <c r="E103" s="4">
        <f>Input!I104</f>
        <v>0</v>
      </c>
      <c r="N103">
        <f>Input!J104</f>
        <v>0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4.0445276663587907E-11</v>
      </c>
      <c r="E3" s="4">
        <f>Input!I4</f>
        <v>0.9250235714285715</v>
      </c>
      <c r="F3">
        <f>E3-$E$3</f>
        <v>0</v>
      </c>
      <c r="G3">
        <f>P3</f>
        <v>0</v>
      </c>
      <c r="H3">
        <f>(F3-G3)^2</f>
        <v>0</v>
      </c>
      <c r="I3">
        <f>(G3-$J$4)^2</f>
        <v>118918.35443822012</v>
      </c>
      <c r="J3" s="2" t="s">
        <v>11</v>
      </c>
      <c r="K3" s="23">
        <f>SUM(H3:H161)</f>
        <v>18015812.82891912</v>
      </c>
      <c r="L3">
        <f>1-(K3/K5)</f>
        <v>-0.84752837808202042</v>
      </c>
      <c r="N3" s="4">
        <f>Input!J4</f>
        <v>0.30585457142857142</v>
      </c>
      <c r="O3">
        <f>N3-$N$3</f>
        <v>0</v>
      </c>
      <c r="P3" s="4">
        <v>0</v>
      </c>
      <c r="Q3">
        <f>(O3-P3)^2</f>
        <v>0</v>
      </c>
      <c r="R3">
        <f>(O3-$S$4)^2</f>
        <v>115.61793428299647</v>
      </c>
      <c r="S3" s="2" t="s">
        <v>11</v>
      </c>
      <c r="T3" s="23">
        <f>SUM(Q4:Q167)</f>
        <v>13337.552661462789</v>
      </c>
      <c r="U3">
        <f>1-(T3/T5)</f>
        <v>-2.5649855898978435</v>
      </c>
      <c r="W3">
        <f>COUNT(B4:B500)</f>
        <v>81</v>
      </c>
      <c r="Y3">
        <v>0.98577519061502261</v>
      </c>
      <c r="Z3">
        <v>0</v>
      </c>
      <c r="AA3">
        <v>24724765967.549442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1.0994166060162969E-10</v>
      </c>
      <c r="E4" s="4">
        <f>Input!I5</f>
        <v>1.2457978571428572</v>
      </c>
      <c r="F4">
        <f t="shared" ref="F4:F67" si="3">E4-$E$3</f>
        <v>0.32077428571428568</v>
      </c>
      <c r="G4">
        <f>P4</f>
        <v>1.5905808897170817E-11</v>
      </c>
      <c r="H4">
        <f>(F4-G4)^2</f>
        <v>0.10289614236530582</v>
      </c>
      <c r="I4">
        <f t="shared" ref="I4:I67" si="4">(G4-$J$4)^2</f>
        <v>118918.35443820915</v>
      </c>
      <c r="J4">
        <f>AVERAGE(F3:F161)</f>
        <v>344.84540657839727</v>
      </c>
      <c r="K4" t="s">
        <v>5</v>
      </c>
      <c r="L4" t="s">
        <v>6</v>
      </c>
      <c r="N4" s="4">
        <f>Input!J5</f>
        <v>0.32077428571428568</v>
      </c>
      <c r="O4">
        <f>N4-$N$3</f>
        <v>1.4919714285714258E-2</v>
      </c>
      <c r="P4">
        <f>$Y$3*((1/$AA$3)*(1/SQRT(2*PI()))*EXP(-1*D4*D4/2))</f>
        <v>1.5905808897170817E-11</v>
      </c>
      <c r="Q4">
        <f>(O4-P4)^2</f>
        <v>2.2259787389272584E-4</v>
      </c>
      <c r="R4">
        <f t="shared" ref="R4:R67" si="5">(O4-$S$4)^2</f>
        <v>115.29730609679739</v>
      </c>
      <c r="S4">
        <f>AVERAGE(O3:O167)</f>
        <v>10.752578029616734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2.9885241820402177E-10</v>
      </c>
      <c r="E5" s="4">
        <f>Input!I6</f>
        <v>1.8425871428571428</v>
      </c>
      <c r="F5">
        <f t="shared" si="3"/>
        <v>0.91756357142857126</v>
      </c>
      <c r="G5">
        <f>G4+P5</f>
        <v>3.1811617794341634E-11</v>
      </c>
      <c r="H5">
        <f t="shared" ref="H5:H68" si="6">(F5-G5)^2</f>
        <v>0.84192290755437638</v>
      </c>
      <c r="I5">
        <f t="shared" si="4"/>
        <v>118918.35443819816</v>
      </c>
      <c r="K5">
        <f>SUM(I3:I161)</f>
        <v>9751305.0639156755</v>
      </c>
      <c r="L5">
        <f>1-((1-L3)*(W3-1)/(W3-1-1))</f>
        <v>-0.87091481324761588</v>
      </c>
      <c r="N5" s="4">
        <f>Input!J6</f>
        <v>0.59678928571428558</v>
      </c>
      <c r="O5">
        <f t="shared" ref="O5:O68" si="7">N5-$N$3</f>
        <v>0.29093471428571416</v>
      </c>
      <c r="P5">
        <f t="shared" ref="P5:P68" si="8">$Y$3*((1/$AA$3)*(1/SQRT(2*PI()))*EXP(-1*D5*D5/2))</f>
        <v>1.5905808897170817E-11</v>
      </c>
      <c r="Q5">
        <f t="shared" ref="Q5:Q68" si="9">(O5-P5)^2</f>
        <v>8.4643007967255018E-2</v>
      </c>
      <c r="R5">
        <f t="shared" si="5"/>
        <v>109.44598085721023</v>
      </c>
      <c r="T5">
        <f>SUM(R4:R167)</f>
        <v>3741.2641159778104</v>
      </c>
      <c r="U5">
        <f>1-((1-U3)*(Y3-1)/(Y3-1-1))</f>
        <v>0.94999999999286244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8.1236509779503546E-10</v>
      </c>
      <c r="E6" s="4">
        <f>Input!I7</f>
        <v>2.6930118571428574</v>
      </c>
      <c r="F6">
        <f t="shared" si="3"/>
        <v>1.7679882857142859</v>
      </c>
      <c r="G6">
        <f t="shared" ref="G6:G69" si="10">G5+P6</f>
        <v>4.771742669151245E-11</v>
      </c>
      <c r="H6">
        <f t="shared" si="6"/>
        <v>3.1257825782542117</v>
      </c>
      <c r="I6">
        <f t="shared" si="4"/>
        <v>118918.35443818723</v>
      </c>
      <c r="N6" s="4">
        <f>Input!J7</f>
        <v>0.85042471428571464</v>
      </c>
      <c r="O6">
        <f t="shared" si="7"/>
        <v>0.54457014285714322</v>
      </c>
      <c r="P6">
        <f t="shared" si="8"/>
        <v>1.5905808897170817E-11</v>
      </c>
      <c r="Q6">
        <f t="shared" si="9"/>
        <v>0.29655664047412572</v>
      </c>
      <c r="R6">
        <f t="shared" si="5"/>
        <v>104.203425016146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2.2082372834106002E-9</v>
      </c>
      <c r="E7" s="4">
        <f>Input!I8</f>
        <v>3.5583562857142854</v>
      </c>
      <c r="F7">
        <f t="shared" si="3"/>
        <v>2.6333327142857139</v>
      </c>
      <c r="G7">
        <f t="shared" si="10"/>
        <v>6.3623235588683267E-11</v>
      </c>
      <c r="H7">
        <f t="shared" si="6"/>
        <v>6.9344411837922824</v>
      </c>
      <c r="I7">
        <f t="shared" si="4"/>
        <v>118918.35443817625</v>
      </c>
      <c r="N7" s="4">
        <f>Input!J8</f>
        <v>0.86534442857142801</v>
      </c>
      <c r="O7">
        <f t="shared" si="7"/>
        <v>0.55948985714285659</v>
      </c>
      <c r="P7">
        <f t="shared" si="8"/>
        <v>1.5905808897170817E-11</v>
      </c>
      <c r="Q7">
        <f t="shared" si="9"/>
        <v>0.31302890022793578</v>
      </c>
      <c r="R7">
        <f t="shared" si="5"/>
        <v>103.89904649182684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6.0026112804208006E-9</v>
      </c>
      <c r="E8" s="4">
        <f>Input!I9</f>
        <v>4.6251171428571434</v>
      </c>
      <c r="F8">
        <f t="shared" si="3"/>
        <v>3.7000935714285719</v>
      </c>
      <c r="G8">
        <f t="shared" si="10"/>
        <v>7.9529044485854084E-11</v>
      </c>
      <c r="H8">
        <f t="shared" si="6"/>
        <v>13.690692436738516</v>
      </c>
      <c r="I8">
        <f t="shared" si="4"/>
        <v>118918.35443816528</v>
      </c>
      <c r="N8" s="4">
        <f>Input!J9</f>
        <v>1.066760857142858</v>
      </c>
      <c r="O8">
        <f t="shared" si="7"/>
        <v>0.76090628571428653</v>
      </c>
      <c r="P8">
        <f t="shared" si="8"/>
        <v>1.5905808897170817E-11</v>
      </c>
      <c r="Q8">
        <f t="shared" si="9"/>
        <v>0.57897837561530574</v>
      </c>
      <c r="R8">
        <f t="shared" si="5"/>
        <v>99.83350423789858</v>
      </c>
      <c r="T8" s="19" t="s">
        <v>28</v>
      </c>
      <c r="U8" s="24">
        <f>SQRT((U5-L5)^2)</f>
        <v>1.8209148132404782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1.6316789166871144E-8</v>
      </c>
      <c r="E9" s="4">
        <f>Input!I10</f>
        <v>5.8112357142857149</v>
      </c>
      <c r="F9">
        <f t="shared" si="3"/>
        <v>4.8862121428571434</v>
      </c>
      <c r="G9">
        <f t="shared" si="10"/>
        <v>9.5434853383024901E-11</v>
      </c>
      <c r="H9">
        <f t="shared" si="6"/>
        <v>23.875069104071969</v>
      </c>
      <c r="I9">
        <f t="shared" si="4"/>
        <v>118918.3544381543</v>
      </c>
      <c r="N9" s="4">
        <f>Input!J10</f>
        <v>1.1861185714285716</v>
      </c>
      <c r="O9">
        <f t="shared" si="7"/>
        <v>0.88026400000000016</v>
      </c>
      <c r="P9">
        <f t="shared" si="8"/>
        <v>1.5905808897170814E-11</v>
      </c>
      <c r="Q9">
        <f t="shared" si="9"/>
        <v>0.77486470966799759</v>
      </c>
      <c r="R9">
        <f t="shared" si="5"/>
        <v>97.462584299367379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4.4353631491103237E-8</v>
      </c>
      <c r="E10" s="4">
        <f>Input!I11</f>
        <v>7.4151068571428578</v>
      </c>
      <c r="F10">
        <f t="shared" si="3"/>
        <v>6.4900832857142863</v>
      </c>
      <c r="G10">
        <f t="shared" si="10"/>
        <v>1.113406622801957E-10</v>
      </c>
      <c r="H10">
        <f t="shared" si="6"/>
        <v>42.121181054062731</v>
      </c>
      <c r="I10">
        <f t="shared" si="4"/>
        <v>118918.35443814332</v>
      </c>
      <c r="N10" s="4">
        <f>Input!J11</f>
        <v>1.6038711428571428</v>
      </c>
      <c r="O10">
        <f t="shared" si="7"/>
        <v>1.2980165714285714</v>
      </c>
      <c r="P10">
        <f t="shared" si="8"/>
        <v>1.5905808897170801E-11</v>
      </c>
      <c r="Q10">
        <f t="shared" si="9"/>
        <v>1.6848470196618919</v>
      </c>
      <c r="R10">
        <f t="shared" si="5"/>
        <v>89.388732366657081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1.205656705084348E-7</v>
      </c>
      <c r="E11" s="4">
        <f>Input!I12</f>
        <v>9.1159562857142866</v>
      </c>
      <c r="F11">
        <f t="shared" si="3"/>
        <v>8.1909327142857151</v>
      </c>
      <c r="G11">
        <f t="shared" si="10"/>
        <v>1.272464711773664E-10</v>
      </c>
      <c r="H11">
        <f t="shared" si="6"/>
        <v>67.09137872787143</v>
      </c>
      <c r="I11">
        <f t="shared" si="4"/>
        <v>118918.35443813234</v>
      </c>
      <c r="N11" s="4">
        <f>Input!J12</f>
        <v>1.7008494285714288</v>
      </c>
      <c r="O11">
        <f t="shared" si="7"/>
        <v>1.3949948571428574</v>
      </c>
      <c r="P11">
        <f t="shared" si="8"/>
        <v>1.59058088971707E-11</v>
      </c>
      <c r="Q11">
        <f t="shared" si="9"/>
        <v>1.9460106514106443</v>
      </c>
      <c r="R11">
        <f t="shared" si="5"/>
        <v>87.564362829766267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3.2773147127905895E-7</v>
      </c>
      <c r="E12" s="4">
        <f>Input!I13</f>
        <v>10.749666857142858</v>
      </c>
      <c r="F12">
        <f t="shared" si="3"/>
        <v>9.824643285714286</v>
      </c>
      <c r="G12">
        <f t="shared" si="10"/>
        <v>1.4315228007453636E-10</v>
      </c>
      <c r="H12">
        <f t="shared" si="6"/>
        <v>96.523615688717953</v>
      </c>
      <c r="I12">
        <f t="shared" si="4"/>
        <v>118918.3544381214</v>
      </c>
      <c r="N12" s="4">
        <f>Input!J13</f>
        <v>1.6337105714285709</v>
      </c>
      <c r="O12">
        <f t="shared" si="7"/>
        <v>1.3278559999999995</v>
      </c>
      <c r="P12">
        <f t="shared" si="8"/>
        <v>1.5905808897169964E-11</v>
      </c>
      <c r="Q12">
        <f t="shared" si="9"/>
        <v>1.7632015566937576</v>
      </c>
      <c r="R12">
        <f t="shared" si="5"/>
        <v>88.82538533554299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8.9086650299201349E-7</v>
      </c>
      <c r="E13" s="4">
        <f>Input!I14</f>
        <v>12.569874142857143</v>
      </c>
      <c r="F13">
        <f t="shared" si="3"/>
        <v>11.644850571428572</v>
      </c>
      <c r="G13">
        <f t="shared" si="10"/>
        <v>1.5905808897170085E-10</v>
      </c>
      <c r="H13">
        <f t="shared" si="6"/>
        <v>135.60254482719591</v>
      </c>
      <c r="I13">
        <f t="shared" si="4"/>
        <v>118918.35443811043</v>
      </c>
      <c r="N13" s="4">
        <f>Input!J14</f>
        <v>1.8202072857142859</v>
      </c>
      <c r="O13">
        <f t="shared" si="7"/>
        <v>1.5143527142857145</v>
      </c>
      <c r="P13">
        <f t="shared" si="8"/>
        <v>1.5905808897164506E-11</v>
      </c>
      <c r="Q13">
        <f t="shared" si="9"/>
        <v>2.2932641432163372</v>
      </c>
      <c r="R13">
        <f t="shared" si="5"/>
        <v>85.344806976822923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2.4216262266660456E-6</v>
      </c>
      <c r="E14" s="4">
        <f>Input!I15</f>
        <v>14.822753714285714</v>
      </c>
      <c r="F14">
        <f t="shared" si="3"/>
        <v>13.897730142857142</v>
      </c>
      <c r="G14">
        <f t="shared" si="10"/>
        <v>1.7496389786882502E-10</v>
      </c>
      <c r="H14">
        <f t="shared" si="6"/>
        <v>193.14690311881679</v>
      </c>
      <c r="I14">
        <f t="shared" si="4"/>
        <v>118918.35443809946</v>
      </c>
      <c r="N14" s="4">
        <f>Input!J15</f>
        <v>2.2528795714285703</v>
      </c>
      <c r="O14">
        <f t="shared" si="7"/>
        <v>1.9470249999999989</v>
      </c>
      <c r="P14">
        <f t="shared" si="8"/>
        <v>1.5905808897124178E-11</v>
      </c>
      <c r="Q14">
        <f t="shared" si="9"/>
        <v>3.7909063505630582</v>
      </c>
      <c r="R14">
        <f t="shared" si="5"/>
        <v>77.537764157392473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6.5826625672661572E-6</v>
      </c>
      <c r="E15" s="4">
        <f>Input!I16</f>
        <v>17.940977714285715</v>
      </c>
      <c r="F15">
        <f t="shared" si="3"/>
        <v>17.015954142857144</v>
      </c>
      <c r="G15">
        <f t="shared" si="10"/>
        <v>1.9086970676565123E-10</v>
      </c>
      <c r="H15">
        <f t="shared" si="6"/>
        <v>289.54269538532157</v>
      </c>
      <c r="I15">
        <f t="shared" si="4"/>
        <v>118918.35443808847</v>
      </c>
      <c r="N15" s="4">
        <f>Input!J16</f>
        <v>3.1182240000000014</v>
      </c>
      <c r="O15">
        <f t="shared" si="7"/>
        <v>2.8123694285714302</v>
      </c>
      <c r="P15">
        <f t="shared" si="8"/>
        <v>1.5905808896826206E-11</v>
      </c>
      <c r="Q15">
        <f t="shared" si="9"/>
        <v>7.9094218026737266</v>
      </c>
      <c r="R15">
        <f t="shared" si="5"/>
        <v>63.046912628113816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1.7893532039477161E-5</v>
      </c>
      <c r="E16" s="4">
        <f>Input!I17</f>
        <v>22.491496000000001</v>
      </c>
      <c r="F16">
        <f t="shared" si="3"/>
        <v>21.56647242857143</v>
      </c>
      <c r="G16">
        <f t="shared" si="10"/>
        <v>2.0677551566027569E-10</v>
      </c>
      <c r="H16">
        <f t="shared" si="6"/>
        <v>465.11273300341287</v>
      </c>
      <c r="I16">
        <f t="shared" si="4"/>
        <v>118918.3544380775</v>
      </c>
      <c r="N16" s="4">
        <f>Input!J17</f>
        <v>4.5505182857142863</v>
      </c>
      <c r="O16">
        <f t="shared" si="7"/>
        <v>4.2446637142857151</v>
      </c>
      <c r="P16">
        <f t="shared" si="8"/>
        <v>1.5905808894624467E-11</v>
      </c>
      <c r="Q16">
        <f t="shared" si="9"/>
        <v>18.017170047238775</v>
      </c>
      <c r="R16">
        <f t="shared" si="5"/>
        <v>42.352948735690404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4.8639662989860487E-5</v>
      </c>
      <c r="E17" s="4">
        <f>Input!I18</f>
        <v>27.31056942857143</v>
      </c>
      <c r="F17">
        <f t="shared" si="3"/>
        <v>26.385545857142858</v>
      </c>
      <c r="G17">
        <f t="shared" si="10"/>
        <v>2.2268132453863139E-10</v>
      </c>
      <c r="H17">
        <f t="shared" si="6"/>
        <v>696.19703016763754</v>
      </c>
      <c r="I17">
        <f t="shared" si="4"/>
        <v>118918.35443806656</v>
      </c>
      <c r="N17" s="4">
        <f>Input!J18</f>
        <v>4.8190734285714285</v>
      </c>
      <c r="O17">
        <f t="shared" si="7"/>
        <v>4.5132188571428573</v>
      </c>
      <c r="P17">
        <f t="shared" si="8"/>
        <v>1.5905808878355702E-11</v>
      </c>
      <c r="Q17">
        <f t="shared" si="9"/>
        <v>20.36914445232631</v>
      </c>
      <c r="R17">
        <f t="shared" si="5"/>
        <v>38.929602883133896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1.3221631204770972E-4</v>
      </c>
      <c r="E18" s="4">
        <f>Input!I19</f>
        <v>32.920388714285721</v>
      </c>
      <c r="F18">
        <f t="shared" si="3"/>
        <v>31.99536514285715</v>
      </c>
      <c r="G18">
        <f t="shared" si="10"/>
        <v>2.3858713329677624E-10</v>
      </c>
      <c r="H18">
        <f t="shared" si="6"/>
        <v>1023.7033906094911</v>
      </c>
      <c r="I18">
        <f t="shared" si="4"/>
        <v>118918.35443805558</v>
      </c>
      <c r="N18" s="4">
        <f>Input!J19</f>
        <v>5.6098192857142912</v>
      </c>
      <c r="O18">
        <f t="shared" si="7"/>
        <v>5.30396471428572</v>
      </c>
      <c r="P18">
        <f t="shared" si="8"/>
        <v>1.5905808758144875E-11</v>
      </c>
      <c r="Q18">
        <f t="shared" si="9"/>
        <v>28.132041690219275</v>
      </c>
      <c r="R18">
        <f t="shared" si="5"/>
        <v>29.687387060002422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3.5940119846516007E-4</v>
      </c>
      <c r="E19" s="4">
        <f>Input!I20</f>
        <v>40.26089685714286</v>
      </c>
      <c r="F19">
        <f t="shared" si="3"/>
        <v>39.335873285714285</v>
      </c>
      <c r="G19">
        <f t="shared" si="10"/>
        <v>2.5449294116667661E-10</v>
      </c>
      <c r="H19">
        <f t="shared" si="6"/>
        <v>1547.3109271297492</v>
      </c>
      <c r="I19">
        <f t="shared" si="4"/>
        <v>118918.3544380446</v>
      </c>
      <c r="N19" s="4">
        <f>Input!J20</f>
        <v>7.3405081428571393</v>
      </c>
      <c r="O19">
        <f t="shared" si="7"/>
        <v>7.0346535714285681</v>
      </c>
      <c r="P19">
        <f t="shared" si="8"/>
        <v>1.5905807869900371E-11</v>
      </c>
      <c r="Q19">
        <f t="shared" si="9"/>
        <v>49.486350869788929</v>
      </c>
      <c r="R19">
        <f t="shared" si="5"/>
        <v>13.822962276793765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9.7695374691424749E-4</v>
      </c>
      <c r="E20" s="4">
        <f>Input!I21</f>
        <v>48.354851428571429</v>
      </c>
      <c r="F20">
        <f t="shared" si="3"/>
        <v>47.429827857142854</v>
      </c>
      <c r="G20">
        <f t="shared" si="10"/>
        <v>2.7039874247329008E-10</v>
      </c>
      <c r="H20">
        <f t="shared" si="6"/>
        <v>2249.5885705325545</v>
      </c>
      <c r="I20">
        <f t="shared" si="4"/>
        <v>118918.35443803362</v>
      </c>
      <c r="N20" s="4">
        <f>Input!J21</f>
        <v>8.0939545714285686</v>
      </c>
      <c r="O20">
        <f t="shared" si="7"/>
        <v>7.7880999999999974</v>
      </c>
      <c r="P20">
        <f t="shared" si="8"/>
        <v>1.5905801306613451E-11</v>
      </c>
      <c r="Q20">
        <f t="shared" si="9"/>
        <v>60.654501609752209</v>
      </c>
      <c r="R20">
        <f t="shared" si="5"/>
        <v>8.7881299880803283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2.6556356174819761E-3</v>
      </c>
      <c r="E21" s="4">
        <f>Input!I22</f>
        <v>58.664386285714286</v>
      </c>
      <c r="F21">
        <f t="shared" si="3"/>
        <v>57.739362714285718</v>
      </c>
      <c r="G21">
        <f t="shared" si="10"/>
        <v>2.8630449528349222E-10</v>
      </c>
      <c r="H21">
        <f t="shared" si="6"/>
        <v>3333.8340066187857</v>
      </c>
      <c r="I21">
        <f t="shared" si="4"/>
        <v>118918.35443802265</v>
      </c>
      <c r="N21" s="4">
        <f>Input!J22</f>
        <v>10.309534857142857</v>
      </c>
      <c r="O21">
        <f t="shared" si="7"/>
        <v>10.003680285714285</v>
      </c>
      <c r="P21">
        <f t="shared" si="8"/>
        <v>1.5905752810202133E-11</v>
      </c>
      <c r="Q21">
        <f t="shared" si="9"/>
        <v>100.07361925847042</v>
      </c>
      <c r="R21">
        <f t="shared" si="5"/>
        <v>0.56084783082217726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7.218766042009871E-3</v>
      </c>
      <c r="E22" s="4">
        <f>Input!I23</f>
        <v>70.10036085714286</v>
      </c>
      <c r="F22">
        <f t="shared" si="3"/>
        <v>69.175337285714292</v>
      </c>
      <c r="G22">
        <f t="shared" si="10"/>
        <v>3.0220988975557336E-10</v>
      </c>
      <c r="H22">
        <f t="shared" si="6"/>
        <v>4785.2272885505236</v>
      </c>
      <c r="I22">
        <f t="shared" si="4"/>
        <v>118918.35443801167</v>
      </c>
      <c r="N22" s="4">
        <f>Input!J23</f>
        <v>11.435974571428574</v>
      </c>
      <c r="O22">
        <f t="shared" si="7"/>
        <v>11.130120000000002</v>
      </c>
      <c r="P22">
        <f t="shared" si="8"/>
        <v>1.5905394472081117E-11</v>
      </c>
      <c r="Q22">
        <f t="shared" si="9"/>
        <v>123.87957121404598</v>
      </c>
      <c r="R22">
        <f t="shared" si="5"/>
        <v>0.1425379394008803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1.9622640555892659E-2</v>
      </c>
      <c r="E23" s="4">
        <f>Input!I24</f>
        <v>80.924626428571429</v>
      </c>
      <c r="F23">
        <f t="shared" si="3"/>
        <v>79.999602857142861</v>
      </c>
      <c r="G23">
        <f t="shared" si="10"/>
        <v>3.1811263669737343E-10</v>
      </c>
      <c r="H23">
        <f t="shared" si="6"/>
        <v>6399.9364572496825</v>
      </c>
      <c r="I23">
        <f t="shared" si="4"/>
        <v>118918.35443800074</v>
      </c>
      <c r="N23" s="4">
        <f>Input!J24</f>
        <v>10.824265571428569</v>
      </c>
      <c r="O23">
        <f t="shared" si="7"/>
        <v>10.518410999999997</v>
      </c>
      <c r="P23">
        <f t="shared" si="8"/>
        <v>1.590274694180009E-11</v>
      </c>
      <c r="Q23">
        <f t="shared" si="9"/>
        <v>110.63696996458641</v>
      </c>
      <c r="R23">
        <f t="shared" si="5"/>
        <v>5.4834197759525714E-2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5.3339867249466509E-2</v>
      </c>
      <c r="E24" s="4">
        <f>Input!I25</f>
        <v>92.517258285714291</v>
      </c>
      <c r="F24">
        <f t="shared" si="3"/>
        <v>91.592234714285723</v>
      </c>
      <c r="G24">
        <f t="shared" si="10"/>
        <v>3.3399583454326653E-10</v>
      </c>
      <c r="H24">
        <f t="shared" si="6"/>
        <v>8389.1374598956227</v>
      </c>
      <c r="I24">
        <f t="shared" si="4"/>
        <v>118918.35443798975</v>
      </c>
      <c r="N24" s="4">
        <f>Input!J25</f>
        <v>11.592631857142862</v>
      </c>
      <c r="O24">
        <f t="shared" si="7"/>
        <v>11.28677728571429</v>
      </c>
      <c r="P24">
        <f t="shared" si="8"/>
        <v>1.5883197845893091E-11</v>
      </c>
      <c r="Q24">
        <f t="shared" si="9"/>
        <v>127.39134149695752</v>
      </c>
      <c r="R24">
        <f t="shared" si="5"/>
        <v>0.28536884521518285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0.14499279187664257</v>
      </c>
      <c r="E25" s="4">
        <f>Input!I26</f>
        <v>105.26616928571427</v>
      </c>
      <c r="F25">
        <f t="shared" si="3"/>
        <v>104.3411457142857</v>
      </c>
      <c r="G25">
        <f t="shared" si="10"/>
        <v>3.4973532589942913E-10</v>
      </c>
      <c r="H25">
        <f t="shared" si="6"/>
        <v>10887.074688896819</v>
      </c>
      <c r="I25">
        <f t="shared" si="4"/>
        <v>118918.35443797889</v>
      </c>
      <c r="N25" s="4">
        <f>Input!J26</f>
        <v>12.748910999999978</v>
      </c>
      <c r="O25">
        <f t="shared" si="7"/>
        <v>12.443056428571406</v>
      </c>
      <c r="P25">
        <f t="shared" si="8"/>
        <v>1.5739491356162613E-11</v>
      </c>
      <c r="Q25">
        <f t="shared" si="9"/>
        <v>154.82965328422048</v>
      </c>
      <c r="R25">
        <f t="shared" si="5"/>
        <v>2.8577172173323531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0.39413127141582183</v>
      </c>
      <c r="E26" s="4">
        <f>Input!I27</f>
        <v>119.372776</v>
      </c>
      <c r="F26">
        <f t="shared" si="3"/>
        <v>118.44775242857143</v>
      </c>
      <c r="G26">
        <f t="shared" si="10"/>
        <v>3.6445249314752842E-10</v>
      </c>
      <c r="H26">
        <f t="shared" si="6"/>
        <v>14029.870055293813</v>
      </c>
      <c r="I26">
        <f t="shared" si="4"/>
        <v>118918.35443796874</v>
      </c>
      <c r="N26" s="4">
        <f>Input!J27</f>
        <v>14.106606714285732</v>
      </c>
      <c r="O26">
        <f t="shared" si="7"/>
        <v>13.80075214285716</v>
      </c>
      <c r="P26">
        <f t="shared" si="8"/>
        <v>1.4717167248099301E-11</v>
      </c>
      <c r="Q26">
        <f t="shared" si="9"/>
        <v>190.46075970817029</v>
      </c>
      <c r="R26">
        <f t="shared" si="5"/>
        <v>9.2913654246290598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1.0713598731170881</v>
      </c>
      <c r="E27" s="4">
        <f>Input!I28</f>
        <v>135.49354642857142</v>
      </c>
      <c r="F27">
        <f t="shared" si="3"/>
        <v>134.56852285714285</v>
      </c>
      <c r="G27">
        <f t="shared" si="10"/>
        <v>3.7341256631609317E-10</v>
      </c>
      <c r="H27">
        <f t="shared" si="6"/>
        <v>18108.687343852882</v>
      </c>
      <c r="I27">
        <f t="shared" si="4"/>
        <v>118918.35443796258</v>
      </c>
      <c r="N27" s="4">
        <f>Input!J28</f>
        <v>16.120770428571419</v>
      </c>
      <c r="O27">
        <f t="shared" si="7"/>
        <v>15.814915857142847</v>
      </c>
      <c r="P27">
        <f t="shared" si="8"/>
        <v>8.9600731685647465E-12</v>
      </c>
      <c r="Q27">
        <f t="shared" si="9"/>
        <v>250.11156356822485</v>
      </c>
      <c r="R27">
        <f t="shared" si="5"/>
        <v>25.627264280001803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2.9122580748343698</v>
      </c>
      <c r="E28" s="4">
        <f>Input!I29</f>
        <v>150.77881185714287</v>
      </c>
      <c r="F28">
        <f t="shared" si="3"/>
        <v>149.8537882857143</v>
      </c>
      <c r="G28">
        <f t="shared" si="10"/>
        <v>3.7364158786833386E-10</v>
      </c>
      <c r="H28">
        <f t="shared" si="6"/>
        <v>22456.157863467706</v>
      </c>
      <c r="I28">
        <f t="shared" si="4"/>
        <v>118918.35443796244</v>
      </c>
      <c r="N28" s="4">
        <f>Input!J29</f>
        <v>15.285265428571449</v>
      </c>
      <c r="O28">
        <f t="shared" si="7"/>
        <v>14.979410857142877</v>
      </c>
      <c r="P28">
        <f t="shared" si="8"/>
        <v>2.2902155224067229E-13</v>
      </c>
      <c r="Q28">
        <f t="shared" si="9"/>
        <v>224.38274962708303</v>
      </c>
      <c r="R28">
        <f t="shared" si="5"/>
        <v>17.866115751852654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7.9163382046053892</v>
      </c>
      <c r="E29" s="4">
        <f>Input!I30</f>
        <v>165.31063085714285</v>
      </c>
      <c r="F29">
        <f t="shared" si="3"/>
        <v>164.38560728571429</v>
      </c>
      <c r="G29">
        <f t="shared" si="10"/>
        <v>3.7364158786833428E-10</v>
      </c>
      <c r="H29">
        <f t="shared" si="6"/>
        <v>27022.627882570243</v>
      </c>
      <c r="I29">
        <f t="shared" si="4"/>
        <v>118918.35443796244</v>
      </c>
      <c r="N29" s="4">
        <f>Input!J30</f>
        <v>14.531818999999984</v>
      </c>
      <c r="O29">
        <f t="shared" si="7"/>
        <v>14.225964428571412</v>
      </c>
      <c r="P29">
        <f t="shared" si="8"/>
        <v>3.919975116794979E-25</v>
      </c>
      <c r="Q29">
        <f t="shared" si="9"/>
        <v>202.37806392297915</v>
      </c>
      <c r="R29">
        <f t="shared" si="5"/>
        <v>12.064413076443351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21.518838289514932</v>
      </c>
      <c r="E30" s="4">
        <f>Input!I31</f>
        <v>181.51345985714286</v>
      </c>
      <c r="F30">
        <f t="shared" si="3"/>
        <v>180.58843628571429</v>
      </c>
      <c r="G30">
        <f t="shared" si="10"/>
        <v>3.7364158786833428E-10</v>
      </c>
      <c r="H30">
        <f t="shared" si="6"/>
        <v>32612.183319984542</v>
      </c>
      <c r="I30">
        <f t="shared" si="4"/>
        <v>118918.35443796244</v>
      </c>
      <c r="N30" s="4">
        <f>Input!J31</f>
        <v>16.202829000000008</v>
      </c>
      <c r="O30">
        <f t="shared" si="7"/>
        <v>15.896974428571436</v>
      </c>
      <c r="P30">
        <f t="shared" si="8"/>
        <v>4.4593054098789261E-112</v>
      </c>
      <c r="Q30">
        <f t="shared" si="9"/>
        <v>252.71379598265415</v>
      </c>
      <c r="R30">
        <f t="shared" si="5"/>
        <v>26.464814309578113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58.494267091937154</v>
      </c>
      <c r="E31" s="4">
        <f>Input!I32</f>
        <v>198.67861157142858</v>
      </c>
      <c r="F31">
        <f t="shared" si="3"/>
        <v>197.75358800000001</v>
      </c>
      <c r="G31">
        <f t="shared" si="10"/>
        <v>3.7364158786833428E-10</v>
      </c>
      <c r="H31">
        <f t="shared" si="6"/>
        <v>39106.481566725975</v>
      </c>
      <c r="I31">
        <f t="shared" si="4"/>
        <v>118918.35443796244</v>
      </c>
      <c r="N31" s="4">
        <f>Input!J32</f>
        <v>17.165151714285713</v>
      </c>
      <c r="O31">
        <f t="shared" si="7"/>
        <v>16.859297142857141</v>
      </c>
      <c r="P31">
        <f t="shared" si="8"/>
        <v>0</v>
      </c>
      <c r="Q31">
        <f t="shared" si="9"/>
        <v>284.23590015115093</v>
      </c>
      <c r="R31">
        <f t="shared" si="5"/>
        <v>37.292018328015708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159.00390330504271</v>
      </c>
      <c r="E32" s="4">
        <f>Input!I33</f>
        <v>217.05972142857146</v>
      </c>
      <c r="F32">
        <f t="shared" si="3"/>
        <v>216.1346978571429</v>
      </c>
      <c r="G32">
        <f t="shared" si="10"/>
        <v>3.7364158786833428E-10</v>
      </c>
      <c r="H32">
        <f t="shared" si="6"/>
        <v>46714.207617636937</v>
      </c>
      <c r="I32">
        <f t="shared" si="4"/>
        <v>118918.35443796244</v>
      </c>
      <c r="N32" s="4">
        <f>Input!J33</f>
        <v>18.381109857142889</v>
      </c>
      <c r="O32">
        <f t="shared" si="7"/>
        <v>18.075255285714316</v>
      </c>
      <c r="P32">
        <f t="shared" si="8"/>
        <v>0</v>
      </c>
      <c r="Q32">
        <f t="shared" si="9"/>
        <v>326.71485364374331</v>
      </c>
      <c r="R32">
        <f t="shared" si="5"/>
        <v>53.621602196968823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432.21742100815675</v>
      </c>
      <c r="E33" s="4">
        <f>Input!I34</f>
        <v>234.09805528571431</v>
      </c>
      <c r="F33">
        <f t="shared" si="3"/>
        <v>233.17303171428574</v>
      </c>
      <c r="G33">
        <f t="shared" si="10"/>
        <v>3.7364158786833428E-10</v>
      </c>
      <c r="H33">
        <f t="shared" si="6"/>
        <v>54369.662718657062</v>
      </c>
      <c r="I33">
        <f t="shared" si="4"/>
        <v>118918.35443796244</v>
      </c>
      <c r="N33" s="4">
        <f>Input!J34</f>
        <v>17.038333857142845</v>
      </c>
      <c r="O33">
        <f t="shared" si="7"/>
        <v>16.732479285714273</v>
      </c>
      <c r="P33">
        <f t="shared" si="8"/>
        <v>0</v>
      </c>
      <c r="Q33">
        <f t="shared" si="9"/>
        <v>279.97586304685723</v>
      </c>
      <c r="R33">
        <f t="shared" si="5"/>
        <v>35.759219032676931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1174.8887614699051</v>
      </c>
      <c r="E34" s="4">
        <f>Input!I35</f>
        <v>251.83015685714287</v>
      </c>
      <c r="F34">
        <f t="shared" si="3"/>
        <v>250.9051332857143</v>
      </c>
      <c r="G34">
        <f t="shared" si="10"/>
        <v>3.7364158786833428E-10</v>
      </c>
      <c r="H34">
        <f t="shared" si="6"/>
        <v>62953.385908934564</v>
      </c>
      <c r="I34">
        <f t="shared" si="4"/>
        <v>118918.35443796244</v>
      </c>
      <c r="N34" s="4">
        <f>Input!J35</f>
        <v>17.732101571428558</v>
      </c>
      <c r="O34">
        <f t="shared" si="7"/>
        <v>17.426246999999986</v>
      </c>
      <c r="P34">
        <f t="shared" si="8"/>
        <v>0</v>
      </c>
      <c r="Q34">
        <f t="shared" si="9"/>
        <v>303.67408450500852</v>
      </c>
      <c r="R34">
        <f t="shared" si="5"/>
        <v>44.537857526256253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3193.6787707643966</v>
      </c>
      <c r="E35" s="4">
        <f>Input!I36</f>
        <v>270.0023904285714</v>
      </c>
      <c r="F35">
        <f t="shared" si="3"/>
        <v>269.07736685714281</v>
      </c>
      <c r="G35">
        <f t="shared" si="10"/>
        <v>3.7364158786833428E-10</v>
      </c>
      <c r="H35">
        <f t="shared" si="6"/>
        <v>72402.629354572346</v>
      </c>
      <c r="I35">
        <f t="shared" si="4"/>
        <v>118918.35443796244</v>
      </c>
      <c r="N35" s="4">
        <f>Input!J36</f>
        <v>18.172233571428535</v>
      </c>
      <c r="O35">
        <f t="shared" si="7"/>
        <v>17.866378999999963</v>
      </c>
      <c r="P35">
        <f t="shared" si="8"/>
        <v>0</v>
      </c>
      <c r="Q35">
        <f t="shared" si="9"/>
        <v>319.20749857163969</v>
      </c>
      <c r="R35">
        <f t="shared" si="5"/>
        <v>50.606164246225376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8681.3189685042798</v>
      </c>
      <c r="E36" s="4">
        <f>Input!I37</f>
        <v>289.21900528571427</v>
      </c>
      <c r="F36">
        <f t="shared" si="3"/>
        <v>288.29398171428568</v>
      </c>
      <c r="G36">
        <f t="shared" si="10"/>
        <v>3.7364158786833428E-10</v>
      </c>
      <c r="H36">
        <f t="shared" si="6"/>
        <v>83113.419892461447</v>
      </c>
      <c r="I36">
        <f t="shared" si="4"/>
        <v>118918.35443796244</v>
      </c>
      <c r="N36" s="4">
        <f>Input!J37</f>
        <v>19.216614857142872</v>
      </c>
      <c r="O36">
        <f t="shared" si="7"/>
        <v>18.9107602857143</v>
      </c>
      <c r="P36">
        <f t="shared" si="8"/>
        <v>0</v>
      </c>
      <c r="Q36">
        <f t="shared" si="9"/>
        <v>357.61685458374922</v>
      </c>
      <c r="R36">
        <f t="shared" si="5"/>
        <v>66.555937723705171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23598.271599142008</v>
      </c>
      <c r="E37" s="4">
        <f>Input!I38</f>
        <v>307.58519542857141</v>
      </c>
      <c r="F37">
        <f t="shared" si="3"/>
        <v>306.66017185714281</v>
      </c>
      <c r="G37">
        <f t="shared" si="10"/>
        <v>3.7364158786833428E-10</v>
      </c>
      <c r="H37">
        <f t="shared" si="6"/>
        <v>94040.461003223216</v>
      </c>
      <c r="I37">
        <f t="shared" si="4"/>
        <v>118918.35443796244</v>
      </c>
      <c r="N37" s="4">
        <f>Input!J38</f>
        <v>18.366190142857135</v>
      </c>
      <c r="O37">
        <f t="shared" si="7"/>
        <v>18.060335571428563</v>
      </c>
      <c r="P37">
        <f t="shared" si="8"/>
        <v>0</v>
      </c>
      <c r="Q37">
        <f t="shared" si="9"/>
        <v>326.17572095260789</v>
      </c>
      <c r="R37">
        <f t="shared" si="5"/>
        <v>53.403320289907676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64146.752870988894</v>
      </c>
      <c r="E38" s="4">
        <f>Input!I39</f>
        <v>325.89916642857139</v>
      </c>
      <c r="F38">
        <f t="shared" si="3"/>
        <v>324.97414285714279</v>
      </c>
      <c r="G38">
        <f t="shared" si="10"/>
        <v>3.7364158786833428E-10</v>
      </c>
      <c r="H38">
        <f t="shared" si="6"/>
        <v>105608.19352549181</v>
      </c>
      <c r="I38">
        <f t="shared" si="4"/>
        <v>118918.35443796244</v>
      </c>
      <c r="N38" s="4">
        <f>Input!J39</f>
        <v>18.313970999999981</v>
      </c>
      <c r="O38">
        <f t="shared" si="7"/>
        <v>18.008116428571409</v>
      </c>
      <c r="P38">
        <f t="shared" si="8"/>
        <v>0</v>
      </c>
      <c r="Q38">
        <f t="shared" si="9"/>
        <v>324.29225730498348</v>
      </c>
      <c r="R38">
        <f t="shared" si="5"/>
        <v>52.64283745870577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174368.95268386218</v>
      </c>
      <c r="E39" s="4">
        <f>Input!I40</f>
        <v>344.5861308571429</v>
      </c>
      <c r="F39">
        <f t="shared" si="3"/>
        <v>343.66110728571431</v>
      </c>
      <c r="G39">
        <f t="shared" si="10"/>
        <v>3.7364158786833428E-10</v>
      </c>
      <c r="H39">
        <f t="shared" si="6"/>
        <v>118102.95666058644</v>
      </c>
      <c r="I39">
        <f t="shared" si="4"/>
        <v>118918.35443796244</v>
      </c>
      <c r="N39" s="4">
        <f>Input!J40</f>
        <v>18.686964428571514</v>
      </c>
      <c r="O39">
        <f t="shared" si="7"/>
        <v>18.381109857142942</v>
      </c>
      <c r="P39">
        <f t="shared" si="8"/>
        <v>0</v>
      </c>
      <c r="Q39">
        <f t="shared" si="9"/>
        <v>337.8651995803574</v>
      </c>
      <c r="R39">
        <f t="shared" si="5"/>
        <v>58.194497843580351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473983.95552797773</v>
      </c>
      <c r="E40" s="4">
        <f>Input!I41</f>
        <v>363.9817825714286</v>
      </c>
      <c r="F40">
        <f t="shared" si="3"/>
        <v>363.056759</v>
      </c>
      <c r="G40">
        <f t="shared" si="10"/>
        <v>3.7364158786833428E-10</v>
      </c>
      <c r="H40">
        <f t="shared" si="6"/>
        <v>131810.21025531279</v>
      </c>
      <c r="I40">
        <f t="shared" si="4"/>
        <v>118918.35443796244</v>
      </c>
      <c r="N40" s="4">
        <f>Input!J41</f>
        <v>19.395651714285691</v>
      </c>
      <c r="O40">
        <f t="shared" si="7"/>
        <v>19.089797142857119</v>
      </c>
      <c r="P40">
        <f t="shared" si="8"/>
        <v>0</v>
      </c>
      <c r="Q40">
        <f t="shared" si="9"/>
        <v>364.42035495543581</v>
      </c>
      <c r="R40">
        <f t="shared" si="5"/>
        <v>69.509222542180794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1288421.973292842</v>
      </c>
      <c r="E41" s="4">
        <f>Input!I42</f>
        <v>382.09433728571429</v>
      </c>
      <c r="F41">
        <f t="shared" si="3"/>
        <v>381.16931371428569</v>
      </c>
      <c r="G41">
        <f t="shared" si="10"/>
        <v>3.7364158786833428E-10</v>
      </c>
      <c r="H41">
        <f t="shared" si="6"/>
        <v>145290.04571713472</v>
      </c>
      <c r="I41">
        <f t="shared" si="4"/>
        <v>118918.35443796244</v>
      </c>
      <c r="N41" s="4">
        <f>Input!J42</f>
        <v>18.112554714285693</v>
      </c>
      <c r="O41">
        <f t="shared" si="7"/>
        <v>17.806700142857121</v>
      </c>
      <c r="P41">
        <f t="shared" si="8"/>
        <v>0</v>
      </c>
      <c r="Q41">
        <f t="shared" si="9"/>
        <v>317.07856997762781</v>
      </c>
      <c r="R41">
        <f t="shared" si="5"/>
        <v>49.76063878850703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3502294.0373892775</v>
      </c>
      <c r="E42" s="4">
        <f>Input!I43</f>
        <v>400.34116957142862</v>
      </c>
      <c r="F42">
        <f t="shared" si="3"/>
        <v>399.41614600000003</v>
      </c>
      <c r="G42">
        <f t="shared" si="10"/>
        <v>3.7364158786833428E-10</v>
      </c>
      <c r="H42">
        <f t="shared" si="6"/>
        <v>159533.25768519487</v>
      </c>
      <c r="I42">
        <f t="shared" si="4"/>
        <v>118918.35443796244</v>
      </c>
      <c r="N42" s="4">
        <f>Input!J43</f>
        <v>18.246832285714333</v>
      </c>
      <c r="O42">
        <f t="shared" si="7"/>
        <v>17.940977714285761</v>
      </c>
      <c r="P42">
        <f t="shared" si="8"/>
        <v>0</v>
      </c>
      <c r="Q42">
        <f t="shared" si="9"/>
        <v>321.87868134449832</v>
      </c>
      <c r="R42">
        <f t="shared" si="5"/>
        <v>51.673090026549779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9520222.2397557385</v>
      </c>
      <c r="E43" s="4">
        <f>Input!I44</f>
        <v>417.52124100000003</v>
      </c>
      <c r="F43">
        <f t="shared" si="3"/>
        <v>416.59621742857144</v>
      </c>
      <c r="G43">
        <f t="shared" si="10"/>
        <v>3.7364158786833428E-10</v>
      </c>
      <c r="H43">
        <f t="shared" si="6"/>
        <v>173552.40837548225</v>
      </c>
      <c r="I43">
        <f t="shared" si="4"/>
        <v>118918.35443796244</v>
      </c>
      <c r="N43" s="4">
        <f>Input!J44</f>
        <v>17.180071428571409</v>
      </c>
      <c r="O43">
        <f t="shared" si="7"/>
        <v>16.874216857142837</v>
      </c>
      <c r="P43">
        <f t="shared" si="8"/>
        <v>0</v>
      </c>
      <c r="Q43">
        <f t="shared" si="9"/>
        <v>284.73919454188348</v>
      </c>
      <c r="R43">
        <f t="shared" si="5"/>
        <v>37.474461934675169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25878647.11721969</v>
      </c>
      <c r="E44" s="4">
        <f>Input!I45</f>
        <v>435.14890442857143</v>
      </c>
      <c r="F44">
        <f t="shared" si="3"/>
        <v>434.22388085714283</v>
      </c>
      <c r="G44">
        <f t="shared" si="10"/>
        <v>3.7364158786833428E-10</v>
      </c>
      <c r="H44">
        <f t="shared" si="6"/>
        <v>188550.3787063137</v>
      </c>
      <c r="I44">
        <f t="shared" si="4"/>
        <v>118918.35443796244</v>
      </c>
      <c r="N44" s="4">
        <f>Input!J45</f>
        <v>17.627663428571395</v>
      </c>
      <c r="O44">
        <f t="shared" si="7"/>
        <v>17.321808857142823</v>
      </c>
      <c r="P44">
        <f t="shared" si="8"/>
        <v>0</v>
      </c>
      <c r="Q44">
        <f t="shared" si="9"/>
        <v>300.04506208339154</v>
      </c>
      <c r="R44">
        <f t="shared" si="5"/>
        <v>43.154793665319112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70345456.203842342</v>
      </c>
      <c r="E45" s="4">
        <f>Input!I46</f>
        <v>453.75381028571428</v>
      </c>
      <c r="F45">
        <f t="shared" si="3"/>
        <v>452.82878671428568</v>
      </c>
      <c r="G45">
        <f t="shared" si="10"/>
        <v>3.7364158786833428E-10</v>
      </c>
      <c r="H45">
        <f t="shared" si="6"/>
        <v>205053.91007679366</v>
      </c>
      <c r="I45">
        <f t="shared" si="4"/>
        <v>118918.35443796244</v>
      </c>
      <c r="N45" s="4">
        <f>Input!J46</f>
        <v>18.604905857142853</v>
      </c>
      <c r="O45">
        <f t="shared" si="7"/>
        <v>18.299051285714281</v>
      </c>
      <c r="P45">
        <f t="shared" si="8"/>
        <v>0</v>
      </c>
      <c r="Q45">
        <f t="shared" si="9"/>
        <v>334.85527795720151</v>
      </c>
      <c r="R45">
        <f t="shared" si="5"/>
        <v>56.949258604995521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191218775.31356624</v>
      </c>
      <c r="E46" s="4">
        <f>Input!I47</f>
        <v>471.57543014285721</v>
      </c>
      <c r="F46">
        <f t="shared" si="3"/>
        <v>470.65040657142862</v>
      </c>
      <c r="G46">
        <f t="shared" si="10"/>
        <v>3.7364158786833428E-10</v>
      </c>
      <c r="H46">
        <f t="shared" si="6"/>
        <v>221511.80520549935</v>
      </c>
      <c r="I46">
        <f t="shared" si="4"/>
        <v>118918.35443796244</v>
      </c>
      <c r="N46" s="4">
        <f>Input!J47</f>
        <v>17.821619857142935</v>
      </c>
      <c r="O46">
        <f t="shared" si="7"/>
        <v>17.515765285714362</v>
      </c>
      <c r="P46">
        <f t="shared" si="8"/>
        <v>0</v>
      </c>
      <c r="Q46">
        <f t="shared" si="9"/>
        <v>306.80203354423634</v>
      </c>
      <c r="R46">
        <f t="shared" si="5"/>
        <v>45.740701861041373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519786522.19506025</v>
      </c>
      <c r="E47" s="4">
        <f>Input!I48</f>
        <v>489.10611528571434</v>
      </c>
      <c r="F47">
        <f t="shared" si="3"/>
        <v>488.18109171428574</v>
      </c>
      <c r="G47">
        <f t="shared" si="10"/>
        <v>3.7364158786833428E-10</v>
      </c>
      <c r="H47">
        <f t="shared" si="6"/>
        <v>238320.77830698708</v>
      </c>
      <c r="I47">
        <f t="shared" si="4"/>
        <v>118918.35443796244</v>
      </c>
      <c r="N47" s="4">
        <f>Input!J48</f>
        <v>17.530685142857124</v>
      </c>
      <c r="O47">
        <f t="shared" si="7"/>
        <v>17.224830571428551</v>
      </c>
      <c r="P47">
        <f t="shared" si="8"/>
        <v>0</v>
      </c>
      <c r="Q47">
        <f t="shared" si="9"/>
        <v>296.69478821441965</v>
      </c>
      <c r="R47">
        <f t="shared" si="5"/>
        <v>41.890052964989536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1412926257.9607565</v>
      </c>
      <c r="E48" s="4">
        <f>Input!I49</f>
        <v>505.64463814285722</v>
      </c>
      <c r="F48">
        <f t="shared" si="3"/>
        <v>504.71961457142862</v>
      </c>
      <c r="G48">
        <f t="shared" si="10"/>
        <v>3.7364158786833428E-10</v>
      </c>
      <c r="H48">
        <f t="shared" si="6"/>
        <v>254741.8893327543</v>
      </c>
      <c r="I48">
        <f t="shared" si="4"/>
        <v>118918.35443796244</v>
      </c>
      <c r="N48" s="4">
        <f>Input!J49</f>
        <v>16.53852285714288</v>
      </c>
      <c r="O48">
        <f t="shared" si="7"/>
        <v>16.232668285714308</v>
      </c>
      <c r="P48">
        <f t="shared" si="8"/>
        <v>0</v>
      </c>
      <c r="Q48">
        <f t="shared" si="9"/>
        <v>263.49951967403507</v>
      </c>
      <c r="R48">
        <f t="shared" si="5"/>
        <v>30.031389214975572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3840731771.9673615</v>
      </c>
      <c r="E49" s="4">
        <f>Input!I50</f>
        <v>522.7277312857143</v>
      </c>
      <c r="F49">
        <f t="shared" si="3"/>
        <v>521.8027077142857</v>
      </c>
      <c r="G49">
        <f t="shared" si="10"/>
        <v>3.7364158786833428E-10</v>
      </c>
      <c r="H49">
        <f t="shared" si="6"/>
        <v>272278.0657775703</v>
      </c>
      <c r="I49">
        <f t="shared" si="4"/>
        <v>118918.35443796244</v>
      </c>
      <c r="N49" s="4">
        <f>Input!J50</f>
        <v>17.083093142857081</v>
      </c>
      <c r="O49">
        <f t="shared" si="7"/>
        <v>16.777238571428509</v>
      </c>
      <c r="P49">
        <f t="shared" si="8"/>
        <v>0</v>
      </c>
      <c r="Q49">
        <f t="shared" si="9"/>
        <v>281.47573408262849</v>
      </c>
      <c r="R49">
        <f t="shared" si="5"/>
        <v>36.296534644063748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10440191383.72419</v>
      </c>
      <c r="E50" s="4">
        <f>Input!I51</f>
        <v>540.65378928571431</v>
      </c>
      <c r="F50">
        <f t="shared" si="3"/>
        <v>539.72876571428571</v>
      </c>
      <c r="G50">
        <f t="shared" si="10"/>
        <v>3.7364158786833428E-10</v>
      </c>
      <c r="H50">
        <f t="shared" si="6"/>
        <v>291307.14053906297</v>
      </c>
      <c r="I50">
        <f t="shared" si="4"/>
        <v>118918.35443796244</v>
      </c>
      <c r="N50" s="4">
        <f>Input!J51</f>
        <v>17.926058000000012</v>
      </c>
      <c r="O50">
        <f t="shared" si="7"/>
        <v>17.62020342857144</v>
      </c>
      <c r="P50">
        <f t="shared" si="8"/>
        <v>0</v>
      </c>
      <c r="Q50">
        <f t="shared" si="9"/>
        <v>310.47156886424074</v>
      </c>
      <c r="R50">
        <f t="shared" si="5"/>
        <v>47.164278620367789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28379382524.012157</v>
      </c>
      <c r="E51" s="4">
        <f>Input!I52</f>
        <v>558.36351114285719</v>
      </c>
      <c r="F51">
        <f t="shared" si="3"/>
        <v>557.4384875714286</v>
      </c>
      <c r="G51">
        <f t="shared" si="10"/>
        <v>3.7364158786833428E-10</v>
      </c>
      <c r="H51">
        <f t="shared" si="6"/>
        <v>310737.66742550512</v>
      </c>
      <c r="I51">
        <f t="shared" si="4"/>
        <v>118918.35443796244</v>
      </c>
      <c r="N51" s="4">
        <f>Input!J52</f>
        <v>17.709721857142881</v>
      </c>
      <c r="O51">
        <f t="shared" si="7"/>
        <v>17.403867285714309</v>
      </c>
      <c r="P51">
        <f t="shared" si="8"/>
        <v>0</v>
      </c>
      <c r="Q51">
        <f t="shared" si="9"/>
        <v>302.89459649875675</v>
      </c>
      <c r="R51">
        <f t="shared" si="5"/>
        <v>44.239648768279039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77143159817.910446</v>
      </c>
      <c r="E52" s="4">
        <f>Input!I53</f>
        <v>575.2824872857143</v>
      </c>
      <c r="F52">
        <f t="shared" si="3"/>
        <v>574.3574637142857</v>
      </c>
      <c r="G52">
        <f t="shared" si="10"/>
        <v>3.7364158786833428E-10</v>
      </c>
      <c r="H52">
        <f t="shared" si="6"/>
        <v>329886.49612387776</v>
      </c>
      <c r="I52">
        <f t="shared" si="4"/>
        <v>118918.35443796244</v>
      </c>
      <c r="N52" s="4">
        <f>Input!J53</f>
        <v>16.918976142857105</v>
      </c>
      <c r="O52">
        <f t="shared" si="7"/>
        <v>16.613121571428533</v>
      </c>
      <c r="P52">
        <f t="shared" si="8"/>
        <v>0</v>
      </c>
      <c r="Q52">
        <f t="shared" si="9"/>
        <v>275.99580834706404</v>
      </c>
      <c r="R52">
        <f t="shared" si="5"/>
        <v>34.345970605471983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209696849522.93793</v>
      </c>
      <c r="E53" s="4">
        <f>Input!I54</f>
        <v>591.27643999999998</v>
      </c>
      <c r="F53">
        <f t="shared" si="3"/>
        <v>590.35141642857138</v>
      </c>
      <c r="G53">
        <f t="shared" si="10"/>
        <v>3.7364158786833428E-10</v>
      </c>
      <c r="H53">
        <f t="shared" si="6"/>
        <v>348514.79487877927</v>
      </c>
      <c r="I53">
        <f t="shared" si="4"/>
        <v>118918.35443796244</v>
      </c>
      <c r="N53" s="4">
        <f>Input!J54</f>
        <v>15.993952714285683</v>
      </c>
      <c r="O53">
        <f t="shared" si="7"/>
        <v>15.688098142857111</v>
      </c>
      <c r="P53">
        <f t="shared" si="8"/>
        <v>0</v>
      </c>
      <c r="Q53">
        <f t="shared" si="9"/>
        <v>246.11642333991674</v>
      </c>
      <c r="R53">
        <f t="shared" si="5"/>
        <v>24.359358788200307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570015135543.31299</v>
      </c>
      <c r="E54" s="4">
        <f>Input!I55</f>
        <v>607.31515185714295</v>
      </c>
      <c r="F54">
        <f t="shared" si="3"/>
        <v>606.39012828571435</v>
      </c>
      <c r="G54">
        <f t="shared" si="10"/>
        <v>3.7364158786833428E-10</v>
      </c>
      <c r="H54">
        <f t="shared" si="6"/>
        <v>367708.98768191191</v>
      </c>
      <c r="I54">
        <f t="shared" si="4"/>
        <v>118918.35443796244</v>
      </c>
      <c r="N54" s="4">
        <f>Input!J55</f>
        <v>16.038711857142971</v>
      </c>
      <c r="O54">
        <f t="shared" si="7"/>
        <v>15.732857285714399</v>
      </c>
      <c r="P54">
        <f t="shared" si="8"/>
        <v>0</v>
      </c>
      <c r="Q54">
        <f t="shared" si="9"/>
        <v>247.52279837265664</v>
      </c>
      <c r="R54">
        <f t="shared" si="5"/>
        <v>24.803181468716712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1549461784894.0073</v>
      </c>
      <c r="E55" s="4">
        <f>Input!I56</f>
        <v>622.95849100000009</v>
      </c>
      <c r="F55">
        <f t="shared" si="3"/>
        <v>622.0334674285715</v>
      </c>
      <c r="G55">
        <f t="shared" si="10"/>
        <v>3.7364158786833428E-10</v>
      </c>
      <c r="H55">
        <f t="shared" si="6"/>
        <v>386925.63460074685</v>
      </c>
      <c r="I55">
        <f t="shared" si="4"/>
        <v>118918.35443796244</v>
      </c>
      <c r="N55" s="4">
        <f>Input!J56</f>
        <v>15.643339142857144</v>
      </c>
      <c r="O55">
        <f t="shared" si="7"/>
        <v>15.337484571428572</v>
      </c>
      <c r="P55">
        <f t="shared" si="8"/>
        <v>0</v>
      </c>
      <c r="Q55">
        <f t="shared" si="9"/>
        <v>235.23843297880947</v>
      </c>
      <c r="R55">
        <f t="shared" si="5"/>
        <v>21.021367997148989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4211873813769.0986</v>
      </c>
      <c r="E56" s="4">
        <f>Input!I57</f>
        <v>638.82562599999994</v>
      </c>
      <c r="F56">
        <f t="shared" si="3"/>
        <v>637.90060242857135</v>
      </c>
      <c r="G56">
        <f t="shared" si="10"/>
        <v>3.7364158786833428E-10</v>
      </c>
      <c r="H56">
        <f t="shared" si="6"/>
        <v>406917.1785782575</v>
      </c>
      <c r="I56">
        <f t="shared" si="4"/>
        <v>118918.35443796244</v>
      </c>
      <c r="N56" s="4">
        <f>Input!J57</f>
        <v>15.867134999999848</v>
      </c>
      <c r="O56">
        <f t="shared" si="7"/>
        <v>15.561280428571276</v>
      </c>
      <c r="P56">
        <f t="shared" si="8"/>
        <v>0</v>
      </c>
      <c r="Q56">
        <f t="shared" si="9"/>
        <v>242.15344857663544</v>
      </c>
      <c r="R56">
        <f t="shared" si="5"/>
        <v>23.123618761711171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11449060051731.037</v>
      </c>
      <c r="E57" s="4">
        <f>Input!I58</f>
        <v>655.03591485714298</v>
      </c>
      <c r="F57">
        <f t="shared" si="3"/>
        <v>654.11089128571439</v>
      </c>
      <c r="G57">
        <f t="shared" si="10"/>
        <v>3.7364158786833428E-10</v>
      </c>
      <c r="H57">
        <f t="shared" si="6"/>
        <v>427861.0580981028</v>
      </c>
      <c r="I57">
        <f t="shared" si="4"/>
        <v>118918.35443796244</v>
      </c>
      <c r="N57" s="4">
        <f>Input!J58</f>
        <v>16.210288857143041</v>
      </c>
      <c r="O57">
        <f t="shared" si="7"/>
        <v>15.904434285714469</v>
      </c>
      <c r="P57">
        <f t="shared" si="8"/>
        <v>0</v>
      </c>
      <c r="Q57">
        <f t="shared" si="9"/>
        <v>252.95102994860991</v>
      </c>
      <c r="R57">
        <f t="shared" si="5"/>
        <v>26.541622883493375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31121771891556.855</v>
      </c>
      <c r="E58" s="4">
        <f>Input!I59</f>
        <v>671.60427728571437</v>
      </c>
      <c r="F58">
        <f t="shared" si="3"/>
        <v>670.67925371428578</v>
      </c>
      <c r="G58">
        <f t="shared" si="10"/>
        <v>3.7364158786833428E-10</v>
      </c>
      <c r="H58">
        <f t="shared" si="6"/>
        <v>449810.66136225004</v>
      </c>
      <c r="I58">
        <f t="shared" si="4"/>
        <v>118918.35443796244</v>
      </c>
      <c r="N58" s="4">
        <f>Input!J59</f>
        <v>16.56836242857139</v>
      </c>
      <c r="O58">
        <f t="shared" si="7"/>
        <v>16.262507857142818</v>
      </c>
      <c r="P58">
        <f t="shared" si="8"/>
        <v>0</v>
      </c>
      <c r="Q58">
        <f t="shared" si="9"/>
        <v>264.46916180363189</v>
      </c>
      <c r="R58">
        <f t="shared" si="5"/>
        <v>30.35932670426163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84597747002266.484</v>
      </c>
      <c r="E59" s="4">
        <f>Input!I60</f>
        <v>687.48633200000017</v>
      </c>
      <c r="F59">
        <f t="shared" si="3"/>
        <v>686.56130842857158</v>
      </c>
      <c r="G59">
        <f t="shared" si="10"/>
        <v>3.7364158786833428E-10</v>
      </c>
      <c r="H59">
        <f t="shared" si="6"/>
        <v>471366.43023063906</v>
      </c>
      <c r="I59">
        <f t="shared" si="4"/>
        <v>118918.35443796244</v>
      </c>
      <c r="N59" s="4">
        <f>Input!J60</f>
        <v>15.8820547142858</v>
      </c>
      <c r="O59">
        <f t="shared" si="7"/>
        <v>15.576200142857228</v>
      </c>
      <c r="P59">
        <f t="shared" si="8"/>
        <v>0</v>
      </c>
      <c r="Q59">
        <f t="shared" si="9"/>
        <v>242.61801089034554</v>
      </c>
      <c r="R59">
        <f t="shared" si="5"/>
        <v>23.267330291342695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229960518404836.62</v>
      </c>
      <c r="E60" s="4">
        <f>Input!I61</f>
        <v>704.33816928571434</v>
      </c>
      <c r="F60">
        <f t="shared" si="3"/>
        <v>703.41314571428575</v>
      </c>
      <c r="G60">
        <f t="shared" si="10"/>
        <v>3.7364158786833428E-10</v>
      </c>
      <c r="H60">
        <f t="shared" si="6"/>
        <v>494790.05356314126</v>
      </c>
      <c r="I60">
        <f t="shared" si="4"/>
        <v>118918.35443796244</v>
      </c>
      <c r="N60" s="4">
        <f>Input!J61</f>
        <v>16.851837285714169</v>
      </c>
      <c r="O60">
        <f t="shared" si="7"/>
        <v>16.545982714285596</v>
      </c>
      <c r="P60">
        <f t="shared" si="8"/>
        <v>0</v>
      </c>
      <c r="Q60">
        <f t="shared" si="9"/>
        <v>273.76954398143778</v>
      </c>
      <c r="R60">
        <f t="shared" si="5"/>
        <v>33.563537840343123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625097498442889.25</v>
      </c>
      <c r="E61" s="4">
        <f>Input!I62</f>
        <v>721.0781087142858</v>
      </c>
      <c r="F61">
        <f t="shared" si="3"/>
        <v>720.15308514285721</v>
      </c>
      <c r="G61">
        <f t="shared" si="10"/>
        <v>3.7364158786833428E-10</v>
      </c>
      <c r="H61">
        <f t="shared" si="6"/>
        <v>518620.46604023711</v>
      </c>
      <c r="I61">
        <f t="shared" si="4"/>
        <v>118918.35443796244</v>
      </c>
      <c r="N61" s="4">
        <f>Input!J62</f>
        <v>16.739939428571461</v>
      </c>
      <c r="O61">
        <f t="shared" si="7"/>
        <v>16.434084857142889</v>
      </c>
      <c r="P61">
        <f t="shared" si="8"/>
        <v>0</v>
      </c>
      <c r="Q61">
        <f t="shared" si="9"/>
        <v>270.07914509177317</v>
      </c>
      <c r="R61">
        <f t="shared" si="5"/>
        <v>32.27951983122631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1699191171032512.2</v>
      </c>
      <c r="E62" s="4">
        <f>Input!I63</f>
        <v>738.97432728571425</v>
      </c>
      <c r="F62">
        <f t="shared" si="3"/>
        <v>738.04930371428566</v>
      </c>
      <c r="G62">
        <f t="shared" si="10"/>
        <v>3.7364158786833428E-10</v>
      </c>
      <c r="H62">
        <f t="shared" si="6"/>
        <v>544716.77471259027</v>
      </c>
      <c r="I62">
        <f t="shared" si="4"/>
        <v>118918.35443796244</v>
      </c>
      <c r="N62" s="4">
        <f>Input!J63</f>
        <v>17.896218571428449</v>
      </c>
      <c r="O62">
        <f t="shared" si="7"/>
        <v>17.590363999999877</v>
      </c>
      <c r="P62">
        <f t="shared" si="8"/>
        <v>0</v>
      </c>
      <c r="Q62">
        <f t="shared" si="9"/>
        <v>309.42090565249168</v>
      </c>
      <c r="R62">
        <f t="shared" si="5"/>
        <v>46.75531697676854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4618880483295723</v>
      </c>
      <c r="E63" s="4">
        <f>Input!I64</f>
        <v>755.37857271428572</v>
      </c>
      <c r="F63">
        <f t="shared" si="3"/>
        <v>754.45354914285713</v>
      </c>
      <c r="G63">
        <f t="shared" si="10"/>
        <v>3.7364158786833428E-10</v>
      </c>
      <c r="H63">
        <f t="shared" si="6"/>
        <v>569200.15781368967</v>
      </c>
      <c r="I63">
        <f t="shared" si="4"/>
        <v>118918.35443796244</v>
      </c>
      <c r="N63" s="4">
        <f>Input!J64</f>
        <v>16.404245428571471</v>
      </c>
      <c r="O63">
        <f t="shared" si="7"/>
        <v>16.098390857142899</v>
      </c>
      <c r="P63">
        <f t="shared" si="8"/>
        <v>0</v>
      </c>
      <c r="Q63">
        <f t="shared" si="9"/>
        <v>259.15818818934207</v>
      </c>
      <c r="R63">
        <f t="shared" si="5"/>
        <v>28.577714786943297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1.2555418885566898E+16</v>
      </c>
      <c r="E64" s="4">
        <f>Input!I65</f>
        <v>770.86525457142864</v>
      </c>
      <c r="F64">
        <f t="shared" si="3"/>
        <v>769.94023100000004</v>
      </c>
      <c r="G64">
        <f t="shared" si="10"/>
        <v>3.7364158786833428E-10</v>
      </c>
      <c r="H64">
        <f t="shared" si="6"/>
        <v>592807.95931175794</v>
      </c>
      <c r="I64">
        <f t="shared" si="4"/>
        <v>118918.35443796244</v>
      </c>
      <c r="N64" s="4">
        <f>Input!J65</f>
        <v>15.486681857142912</v>
      </c>
      <c r="O64">
        <f t="shared" si="7"/>
        <v>15.18082728571434</v>
      </c>
      <c r="P64">
        <f t="shared" si="8"/>
        <v>0</v>
      </c>
      <c r="Q64">
        <f t="shared" si="9"/>
        <v>230.45751707868902</v>
      </c>
      <c r="R64">
        <f t="shared" si="5"/>
        <v>19.609391474129005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3.4129167005328012E+16</v>
      </c>
      <c r="E65" s="4">
        <f>Input!I66</f>
        <v>785.34485457142853</v>
      </c>
      <c r="F65">
        <f t="shared" si="3"/>
        <v>784.41983099999993</v>
      </c>
      <c r="G65">
        <f t="shared" si="10"/>
        <v>3.7364158786833428E-10</v>
      </c>
      <c r="H65">
        <f t="shared" si="6"/>
        <v>615314.47126548225</v>
      </c>
      <c r="I65">
        <f t="shared" si="4"/>
        <v>118918.35443796244</v>
      </c>
      <c r="N65" s="4">
        <f>Input!J66</f>
        <v>14.479599999999891</v>
      </c>
      <c r="O65">
        <f t="shared" si="7"/>
        <v>14.173745428571319</v>
      </c>
      <c r="P65">
        <f t="shared" si="8"/>
        <v>0</v>
      </c>
      <c r="Q65">
        <f t="shared" si="9"/>
        <v>200.89505947394636</v>
      </c>
      <c r="R65">
        <f t="shared" si="5"/>
        <v>11.704386371669683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9.2772694491027168E+16</v>
      </c>
      <c r="E66" s="4">
        <f>Input!I67</f>
        <v>799.48130071428579</v>
      </c>
      <c r="F66">
        <f t="shared" si="3"/>
        <v>798.5562771428572</v>
      </c>
      <c r="G66">
        <f t="shared" si="10"/>
        <v>3.7364158786833428E-10</v>
      </c>
      <c r="H66">
        <f t="shared" si="6"/>
        <v>637692.12776366295</v>
      </c>
      <c r="I66">
        <f t="shared" si="4"/>
        <v>118918.35443796244</v>
      </c>
      <c r="N66" s="4">
        <f>Input!J67</f>
        <v>14.136446142857267</v>
      </c>
      <c r="O66">
        <f t="shared" si="7"/>
        <v>13.830591571428695</v>
      </c>
      <c r="P66">
        <f t="shared" si="8"/>
        <v>0</v>
      </c>
      <c r="Q66">
        <f t="shared" si="9"/>
        <v>191.28526321567446</v>
      </c>
      <c r="R66">
        <f t="shared" si="5"/>
        <v>9.4741673635778128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2.521823296121417E+17</v>
      </c>
      <c r="E67" s="4">
        <f>Input!I68</f>
        <v>812.52114657142863</v>
      </c>
      <c r="F67">
        <f t="shared" si="3"/>
        <v>811.59612300000003</v>
      </c>
      <c r="G67">
        <f t="shared" si="10"/>
        <v>3.7364158786833428E-10</v>
      </c>
      <c r="H67">
        <f t="shared" si="6"/>
        <v>658688.2668680246</v>
      </c>
      <c r="I67">
        <f t="shared" si="4"/>
        <v>118918.35443796244</v>
      </c>
      <c r="N67" s="4">
        <f>Input!J68</f>
        <v>13.039845857142836</v>
      </c>
      <c r="O67">
        <f t="shared" si="7"/>
        <v>12.733991285714264</v>
      </c>
      <c r="P67">
        <f t="shared" si="8"/>
        <v>0</v>
      </c>
      <c r="Q67">
        <f t="shared" si="9"/>
        <v>162.15453406464681</v>
      </c>
      <c r="R67">
        <f t="shared" si="5"/>
        <v>3.9259984914390182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6.8550264404315418E+17</v>
      </c>
      <c r="E68" s="4">
        <f>Input!I69</f>
        <v>824.65088871428577</v>
      </c>
      <c r="F68">
        <f t="shared" ref="F68:F84" si="14">E68-$E$3</f>
        <v>823.72586514285717</v>
      </c>
      <c r="G68">
        <f t="shared" si="10"/>
        <v>3.7364158786833428E-10</v>
      </c>
      <c r="H68">
        <f t="shared" si="6"/>
        <v>678524.3009047329</v>
      </c>
      <c r="I68">
        <f t="shared" ref="I68:I84" si="15">(G68-$J$4)^2</f>
        <v>118918.35443796244</v>
      </c>
      <c r="N68" s="4">
        <f>Input!J69</f>
        <v>12.12974214285714</v>
      </c>
      <c r="O68">
        <f t="shared" si="7"/>
        <v>11.823887571428568</v>
      </c>
      <c r="P68">
        <f t="shared" si="8"/>
        <v>0</v>
      </c>
      <c r="Q68">
        <f t="shared" si="9"/>
        <v>139.80431730178296</v>
      </c>
      <c r="R68">
        <f t="shared" ref="R68:R84" si="16">(O68-$S$4)^2</f>
        <v>1.1477041343770815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1.8633893806631352E+18</v>
      </c>
      <c r="E69" s="4">
        <f>Input!I70</f>
        <v>836.38525785714296</v>
      </c>
      <c r="F69">
        <f t="shared" si="14"/>
        <v>835.46023428571436</v>
      </c>
      <c r="G69">
        <f t="shared" si="10"/>
        <v>3.7364158786833428E-10</v>
      </c>
      <c r="H69">
        <f t="shared" ref="H69:H84" si="17">(F69-G69)^2</f>
        <v>697993.80307211634</v>
      </c>
      <c r="I69">
        <f t="shared" si="15"/>
        <v>118918.35443796244</v>
      </c>
      <c r="N69" s="4">
        <f>Input!J70</f>
        <v>11.73436914285719</v>
      </c>
      <c r="O69">
        <f t="shared" ref="O69:O84" si="18">N69-$N$3</f>
        <v>11.428514571428618</v>
      </c>
      <c r="P69">
        <f t="shared" ref="P69:P84" si="19">$Y$3*((1/$AA$3)*(1/SQRT(2*PI()))*EXP(-1*D69*D69/2))</f>
        <v>0</v>
      </c>
      <c r="Q69">
        <f t="shared" ref="Q69:Q84" si="20">(O69-P69)^2</f>
        <v>130.61094530935625</v>
      </c>
      <c r="R69">
        <f t="shared" si="16"/>
        <v>0.45689020855660928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5.0652174928001546E+18</v>
      </c>
      <c r="E70" s="4">
        <f>Input!I71</f>
        <v>847.64219571428566</v>
      </c>
      <c r="F70">
        <f t="shared" si="14"/>
        <v>846.71717214285707</v>
      </c>
      <c r="G70">
        <f t="shared" ref="G70:G84" si="21">G69+P70</f>
        <v>3.7364158786833428E-10</v>
      </c>
      <c r="H70">
        <f t="shared" si="17"/>
        <v>716929.96960096387</v>
      </c>
      <c r="I70">
        <f t="shared" si="15"/>
        <v>118918.35443796244</v>
      </c>
      <c r="N70" s="4">
        <f>Input!J71</f>
        <v>11.256937857142702</v>
      </c>
      <c r="O70">
        <f t="shared" si="18"/>
        <v>10.95108328571413</v>
      </c>
      <c r="P70">
        <f t="shared" si="19"/>
        <v>0</v>
      </c>
      <c r="Q70">
        <f t="shared" si="20"/>
        <v>119.9262251306474</v>
      </c>
      <c r="R70">
        <f t="shared" si="16"/>
        <v>3.9404336698292991E-2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1.3768688667871547E+19</v>
      </c>
      <c r="E71" s="4">
        <f>Input!I72</f>
        <v>858.44408171428563</v>
      </c>
      <c r="F71">
        <f t="shared" si="14"/>
        <v>857.51905814285703</v>
      </c>
      <c r="G71">
        <f t="shared" si="21"/>
        <v>3.7364158786833428E-10</v>
      </c>
      <c r="H71">
        <f t="shared" si="17"/>
        <v>735338.93507757178</v>
      </c>
      <c r="I71">
        <f t="shared" si="15"/>
        <v>118918.35443796244</v>
      </c>
      <c r="N71" s="4">
        <f>Input!J72</f>
        <v>10.801885999999968</v>
      </c>
      <c r="O71">
        <f t="shared" si="18"/>
        <v>10.496031428571396</v>
      </c>
      <c r="P71">
        <f t="shared" si="19"/>
        <v>0</v>
      </c>
      <c r="Q71">
        <f t="shared" si="20"/>
        <v>110.16667574955849</v>
      </c>
      <c r="R71">
        <f t="shared" si="16"/>
        <v>6.5816158507915876E-2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3.7427176207585198E+19</v>
      </c>
      <c r="E72" s="4">
        <f>Input!I73</f>
        <v>868.98487242857141</v>
      </c>
      <c r="F72">
        <f t="shared" si="14"/>
        <v>868.05984885714281</v>
      </c>
      <c r="G72">
        <f t="shared" si="21"/>
        <v>3.7364158786833428E-10</v>
      </c>
      <c r="H72">
        <f t="shared" si="17"/>
        <v>753527.90119723685</v>
      </c>
      <c r="I72">
        <f t="shared" si="15"/>
        <v>118918.35443796244</v>
      </c>
      <c r="N72" s="4">
        <f>Input!J73</f>
        <v>10.540790714285777</v>
      </c>
      <c r="O72">
        <f t="shared" si="18"/>
        <v>10.234936142857205</v>
      </c>
      <c r="P72">
        <f t="shared" si="19"/>
        <v>0</v>
      </c>
      <c r="Q72">
        <f t="shared" si="20"/>
        <v>104.75391784836471</v>
      </c>
      <c r="R72">
        <f t="shared" si="16"/>
        <v>0.26795312292796519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1.0173761297561358E+20</v>
      </c>
      <c r="E73" s="4">
        <f>Input!I74</f>
        <v>879.3167868571428</v>
      </c>
      <c r="F73">
        <f t="shared" si="14"/>
        <v>878.39176328571421</v>
      </c>
      <c r="G73">
        <f t="shared" si="21"/>
        <v>3.7364158786833428E-10</v>
      </c>
      <c r="H73">
        <f t="shared" si="17"/>
        <v>771572.0898075297</v>
      </c>
      <c r="I73">
        <f t="shared" si="15"/>
        <v>118918.35443796244</v>
      </c>
      <c r="N73" s="4">
        <f>Input!J74</f>
        <v>10.331914428571395</v>
      </c>
      <c r="O73">
        <f t="shared" si="18"/>
        <v>10.026059857142823</v>
      </c>
      <c r="P73">
        <f t="shared" si="19"/>
        <v>0</v>
      </c>
      <c r="Q73">
        <f t="shared" si="20"/>
        <v>100.52187625901075</v>
      </c>
      <c r="R73">
        <f t="shared" si="16"/>
        <v>0.52782865493483166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2.7655150462240955E+20</v>
      </c>
      <c r="E74" s="4">
        <f>Input!I75</f>
        <v>889.29808757142848</v>
      </c>
      <c r="F74">
        <f t="shared" si="14"/>
        <v>888.37306399999989</v>
      </c>
      <c r="G74">
        <f t="shared" si="21"/>
        <v>3.7364158786833428E-10</v>
      </c>
      <c r="H74">
        <f t="shared" si="17"/>
        <v>789206.700840084</v>
      </c>
      <c r="I74">
        <f t="shared" si="15"/>
        <v>118918.35443796244</v>
      </c>
      <c r="N74" s="4">
        <f>Input!J75</f>
        <v>9.9813007142856804</v>
      </c>
      <c r="O74">
        <f t="shared" si="18"/>
        <v>9.6754461428571084</v>
      </c>
      <c r="P74">
        <f t="shared" si="19"/>
        <v>0</v>
      </c>
      <c r="Q74">
        <f t="shared" si="20"/>
        <v>93.614258063328492</v>
      </c>
      <c r="R74">
        <f t="shared" si="16"/>
        <v>1.1602131014743504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7.5174492964810352E+20</v>
      </c>
      <c r="E75" s="4">
        <f>Input!I76</f>
        <v>898.80941671428559</v>
      </c>
      <c r="F75">
        <f t="shared" si="14"/>
        <v>897.88439314285699</v>
      </c>
      <c r="G75">
        <f t="shared" si="21"/>
        <v>3.7364158786833428E-10</v>
      </c>
      <c r="H75">
        <f t="shared" si="17"/>
        <v>806196.38344884547</v>
      </c>
      <c r="I75">
        <f t="shared" si="15"/>
        <v>118918.35443796244</v>
      </c>
      <c r="N75" s="4">
        <f>Input!J76</f>
        <v>9.5113291428571074</v>
      </c>
      <c r="O75">
        <f t="shared" si="18"/>
        <v>9.2054745714285353</v>
      </c>
      <c r="P75">
        <f t="shared" si="19"/>
        <v>0</v>
      </c>
      <c r="Q75">
        <f t="shared" si="20"/>
        <v>84.740762085217369</v>
      </c>
      <c r="R75">
        <f t="shared" si="16"/>
        <v>2.3935291103378824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2.0434545818986632E+21</v>
      </c>
      <c r="E76" s="4">
        <f>Input!I77</f>
        <v>907.41064228571429</v>
      </c>
      <c r="F76">
        <f t="shared" si="14"/>
        <v>906.48561871428569</v>
      </c>
      <c r="G76">
        <f t="shared" si="21"/>
        <v>3.7364158786833428E-10</v>
      </c>
      <c r="H76">
        <f t="shared" si="17"/>
        <v>821716.17693514389</v>
      </c>
      <c r="I76">
        <f t="shared" si="15"/>
        <v>118918.35443796244</v>
      </c>
      <c r="N76" s="4">
        <f>Input!J77</f>
        <v>8.6012255714286994</v>
      </c>
      <c r="O76">
        <f t="shared" si="18"/>
        <v>8.2953710000001273</v>
      </c>
      <c r="P76">
        <f t="shared" si="19"/>
        <v>0</v>
      </c>
      <c r="Q76">
        <f t="shared" si="20"/>
        <v>68.813180027643114</v>
      </c>
      <c r="R76">
        <f t="shared" si="16"/>
        <v>6.0378663863972664</v>
      </c>
    </row>
    <row r="77" spans="1:18" x14ac:dyDescent="0.25">
      <c r="A77">
        <f>Input!G78</f>
        <v>0</v>
      </c>
      <c r="B77">
        <f t="shared" si="11"/>
        <v>0</v>
      </c>
      <c r="C77">
        <f t="shared" si="12"/>
        <v>1</v>
      </c>
      <c r="D77" s="4">
        <f t="shared" si="13"/>
        <v>4.0445276663587907E-11</v>
      </c>
      <c r="E77" s="4">
        <f>Input!I78</f>
        <v>0</v>
      </c>
      <c r="F77">
        <f t="shared" si="14"/>
        <v>-0.9250235714285715</v>
      </c>
      <c r="G77">
        <f t="shared" si="21"/>
        <v>3.8954739676550508E-10</v>
      </c>
      <c r="H77">
        <f t="shared" si="17"/>
        <v>0.8556686084191506</v>
      </c>
      <c r="I77">
        <f t="shared" si="15"/>
        <v>118918.35443795145</v>
      </c>
      <c r="N77" s="4">
        <f>Input!J78</f>
        <v>0</v>
      </c>
      <c r="O77">
        <f t="shared" si="18"/>
        <v>-0.30585457142857142</v>
      </c>
      <c r="P77">
        <f t="shared" si="19"/>
        <v>1.5905808897170817E-11</v>
      </c>
      <c r="Q77">
        <f t="shared" si="20"/>
        <v>9.3547018873484836E-2</v>
      </c>
      <c r="R77">
        <f t="shared" si="16"/>
        <v>122.28893159186164</v>
      </c>
    </row>
    <row r="78" spans="1:18" x14ac:dyDescent="0.25">
      <c r="A78">
        <f>Input!G79</f>
        <v>0</v>
      </c>
      <c r="B78">
        <f t="shared" si="11"/>
        <v>0</v>
      </c>
      <c r="C78">
        <f t="shared" si="12"/>
        <v>1</v>
      </c>
      <c r="D78" s="4">
        <f t="shared" si="13"/>
        <v>4.0445276663587907E-11</v>
      </c>
      <c r="E78" s="4">
        <f>Input!I79</f>
        <v>0</v>
      </c>
      <c r="F78">
        <f t="shared" si="14"/>
        <v>-0.9250235714285715</v>
      </c>
      <c r="G78">
        <f t="shared" si="21"/>
        <v>4.0545320566267588E-10</v>
      </c>
      <c r="H78">
        <f t="shared" si="17"/>
        <v>0.85566860844857706</v>
      </c>
      <c r="I78">
        <f t="shared" si="15"/>
        <v>118918.35443794048</v>
      </c>
      <c r="N78" s="4">
        <f>Input!J79</f>
        <v>0</v>
      </c>
      <c r="O78">
        <f t="shared" si="18"/>
        <v>-0.30585457142857142</v>
      </c>
      <c r="P78">
        <f t="shared" si="19"/>
        <v>1.5905808897170817E-11</v>
      </c>
      <c r="Q78">
        <f t="shared" si="20"/>
        <v>9.3547018873484836E-2</v>
      </c>
      <c r="R78">
        <f t="shared" si="16"/>
        <v>122.28893159186164</v>
      </c>
    </row>
    <row r="79" spans="1:18" x14ac:dyDescent="0.25">
      <c r="A79">
        <f>Input!G80</f>
        <v>0</v>
      </c>
      <c r="B79">
        <f t="shared" si="11"/>
        <v>0</v>
      </c>
      <c r="C79">
        <f t="shared" si="12"/>
        <v>1</v>
      </c>
      <c r="D79" s="4">
        <f t="shared" si="13"/>
        <v>4.0445276663587907E-11</v>
      </c>
      <c r="E79" s="4">
        <f>Input!I80</f>
        <v>0</v>
      </c>
      <c r="F79">
        <f t="shared" si="14"/>
        <v>-0.9250235714285715</v>
      </c>
      <c r="G79">
        <f t="shared" si="21"/>
        <v>4.2135901455984669E-10</v>
      </c>
      <c r="H79">
        <f t="shared" si="17"/>
        <v>0.85566860847800363</v>
      </c>
      <c r="I79">
        <f t="shared" si="15"/>
        <v>118918.35443792951</v>
      </c>
      <c r="N79" s="4">
        <f>Input!J80</f>
        <v>0</v>
      </c>
      <c r="O79">
        <f t="shared" si="18"/>
        <v>-0.30585457142857142</v>
      </c>
      <c r="P79">
        <f t="shared" si="19"/>
        <v>1.5905808897170817E-11</v>
      </c>
      <c r="Q79">
        <f t="shared" si="20"/>
        <v>9.3547018873484836E-2</v>
      </c>
      <c r="R79">
        <f t="shared" si="16"/>
        <v>122.28893159186164</v>
      </c>
    </row>
    <row r="80" spans="1:18" x14ac:dyDescent="0.25">
      <c r="A80">
        <f>Input!G81</f>
        <v>0</v>
      </c>
      <c r="B80">
        <f t="shared" si="11"/>
        <v>0</v>
      </c>
      <c r="C80">
        <f t="shared" si="12"/>
        <v>1</v>
      </c>
      <c r="D80" s="4">
        <f t="shared" si="13"/>
        <v>4.0445276663587907E-11</v>
      </c>
      <c r="E80" s="4">
        <f>Input!I81</f>
        <v>0</v>
      </c>
      <c r="F80">
        <f t="shared" si="14"/>
        <v>-0.9250235714285715</v>
      </c>
      <c r="G80">
        <f t="shared" si="21"/>
        <v>4.3726482345701749E-10</v>
      </c>
      <c r="H80">
        <f t="shared" si="17"/>
        <v>0.85566860850742998</v>
      </c>
      <c r="I80">
        <f t="shared" si="15"/>
        <v>118918.35443791856</v>
      </c>
      <c r="N80" s="4">
        <f>Input!J81</f>
        <v>0</v>
      </c>
      <c r="O80">
        <f t="shared" si="18"/>
        <v>-0.30585457142857142</v>
      </c>
      <c r="P80">
        <f t="shared" si="19"/>
        <v>1.5905808897170817E-11</v>
      </c>
      <c r="Q80">
        <f t="shared" si="20"/>
        <v>9.3547018873484836E-2</v>
      </c>
      <c r="R80">
        <f t="shared" si="16"/>
        <v>122.28893159186164</v>
      </c>
    </row>
    <row r="81" spans="1:18" x14ac:dyDescent="0.25">
      <c r="A81">
        <f>Input!G82</f>
        <v>0</v>
      </c>
      <c r="B81">
        <f t="shared" si="11"/>
        <v>0</v>
      </c>
      <c r="C81">
        <f t="shared" si="12"/>
        <v>1</v>
      </c>
      <c r="D81" s="4">
        <f t="shared" si="13"/>
        <v>4.0445276663587907E-11</v>
      </c>
      <c r="E81" s="4">
        <f>Input!I82</f>
        <v>0</v>
      </c>
      <c r="F81">
        <f t="shared" si="14"/>
        <v>-0.9250235714285715</v>
      </c>
      <c r="G81">
        <f t="shared" si="21"/>
        <v>4.531706323541883E-10</v>
      </c>
      <c r="H81">
        <f t="shared" si="17"/>
        <v>0.85566860853685656</v>
      </c>
      <c r="I81">
        <f t="shared" si="15"/>
        <v>118918.35443790759</v>
      </c>
      <c r="N81" s="4">
        <f>Input!J82</f>
        <v>0</v>
      </c>
      <c r="O81">
        <f t="shared" si="18"/>
        <v>-0.30585457142857142</v>
      </c>
      <c r="P81">
        <f t="shared" si="19"/>
        <v>1.5905808897170817E-11</v>
      </c>
      <c r="Q81">
        <f t="shared" si="20"/>
        <v>9.3547018873484836E-2</v>
      </c>
      <c r="R81">
        <f t="shared" si="16"/>
        <v>122.28893159186164</v>
      </c>
    </row>
    <row r="82" spans="1:18" x14ac:dyDescent="0.25">
      <c r="A82">
        <f>Input!G83</f>
        <v>0</v>
      </c>
      <c r="B82">
        <f t="shared" si="11"/>
        <v>0</v>
      </c>
      <c r="C82">
        <f t="shared" si="12"/>
        <v>1</v>
      </c>
      <c r="D82" s="4">
        <f t="shared" si="13"/>
        <v>4.0445276663587907E-11</v>
      </c>
      <c r="E82" s="4">
        <f>Input!I83</f>
        <v>0</v>
      </c>
      <c r="F82">
        <f t="shared" si="14"/>
        <v>-0.9250235714285715</v>
      </c>
      <c r="G82">
        <f t="shared" si="21"/>
        <v>4.690764412513591E-10</v>
      </c>
      <c r="H82">
        <f t="shared" si="17"/>
        <v>0.85566860856628302</v>
      </c>
      <c r="I82">
        <f t="shared" si="15"/>
        <v>118918.3544378966</v>
      </c>
      <c r="N82" s="4">
        <f>Input!J83</f>
        <v>0</v>
      </c>
      <c r="O82">
        <f t="shared" si="18"/>
        <v>-0.30585457142857142</v>
      </c>
      <c r="P82">
        <f t="shared" si="19"/>
        <v>1.5905808897170817E-11</v>
      </c>
      <c r="Q82">
        <f t="shared" si="20"/>
        <v>9.3547018873484836E-2</v>
      </c>
      <c r="R82">
        <f t="shared" si="16"/>
        <v>122.28893159186164</v>
      </c>
    </row>
    <row r="83" spans="1:18" x14ac:dyDescent="0.25">
      <c r="A83">
        <f>Input!G84</f>
        <v>0</v>
      </c>
      <c r="B83">
        <f t="shared" si="11"/>
        <v>0</v>
      </c>
      <c r="C83">
        <f t="shared" si="12"/>
        <v>1</v>
      </c>
      <c r="D83" s="4">
        <f t="shared" si="13"/>
        <v>4.0445276663587907E-11</v>
      </c>
      <c r="E83" s="4">
        <f>Input!I84</f>
        <v>0</v>
      </c>
      <c r="F83">
        <f t="shared" si="14"/>
        <v>-0.9250235714285715</v>
      </c>
      <c r="G83">
        <f t="shared" si="21"/>
        <v>4.849822501485299E-10</v>
      </c>
      <c r="H83">
        <f t="shared" si="17"/>
        <v>0.85566860859570959</v>
      </c>
      <c r="I83">
        <f t="shared" si="15"/>
        <v>118918.35443788563</v>
      </c>
      <c r="N83" s="4">
        <f>Input!J84</f>
        <v>0</v>
      </c>
      <c r="O83">
        <f t="shared" si="18"/>
        <v>-0.30585457142857142</v>
      </c>
      <c r="P83">
        <f t="shared" si="19"/>
        <v>1.5905808897170817E-11</v>
      </c>
      <c r="Q83">
        <f t="shared" si="20"/>
        <v>9.3547018873484836E-2</v>
      </c>
      <c r="R83">
        <f t="shared" si="16"/>
        <v>122.28893159186164</v>
      </c>
    </row>
    <row r="84" spans="1:18" x14ac:dyDescent="0.25">
      <c r="A84">
        <f>Input!G85</f>
        <v>0</v>
      </c>
      <c r="B84">
        <f t="shared" si="11"/>
        <v>0</v>
      </c>
      <c r="C84">
        <f t="shared" si="12"/>
        <v>1</v>
      </c>
      <c r="D84" s="4">
        <f t="shared" si="13"/>
        <v>4.0445276663587907E-11</v>
      </c>
      <c r="E84" s="4">
        <f>Input!I85</f>
        <v>0</v>
      </c>
      <c r="F84">
        <f t="shared" si="14"/>
        <v>-0.9250235714285715</v>
      </c>
      <c r="G84">
        <f t="shared" si="21"/>
        <v>5.0088805904570071E-10</v>
      </c>
      <c r="H84">
        <f t="shared" si="17"/>
        <v>0.85566860862513616</v>
      </c>
      <c r="I84">
        <f t="shared" si="15"/>
        <v>118918.35443787466</v>
      </c>
      <c r="N84" s="4">
        <f>Input!J85</f>
        <v>0</v>
      </c>
      <c r="O84">
        <f t="shared" si="18"/>
        <v>-0.30585457142857142</v>
      </c>
      <c r="P84">
        <f t="shared" si="19"/>
        <v>1.5905808897170817E-11</v>
      </c>
      <c r="Q84">
        <f t="shared" si="20"/>
        <v>9.3547018873484836E-2</v>
      </c>
      <c r="R84">
        <f t="shared" si="16"/>
        <v>122.28893159186164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2021-08-17T22:13:02Z</dcterms:modified>
</cp:coreProperties>
</file>