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0.98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0.96</definedName>
    <definedName name="solver_rhs2" localSheetId="3" hidden="1">0.94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5" l="1"/>
  <c r="Z13" i="5" l="1"/>
  <c r="AA13" i="5" s="1"/>
  <c r="Z12" i="5"/>
  <c r="AA12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A3" i="12"/>
  <c r="B31" i="12" s="1"/>
  <c r="N31" i="12" s="1"/>
  <c r="F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350" i="15" l="1"/>
  <c r="D382" i="15"/>
  <c r="D398" i="15"/>
  <c r="D406" i="15"/>
  <c r="D414" i="15"/>
  <c r="D415" i="15"/>
  <c r="D43" i="15"/>
  <c r="D150" i="15"/>
  <c r="D156" i="15"/>
  <c r="D189" i="15"/>
  <c r="D240" i="15"/>
  <c r="D341" i="15"/>
  <c r="D369" i="15"/>
  <c r="D381" i="15"/>
  <c r="D385" i="15"/>
  <c r="D149" i="15"/>
  <c r="D183" i="15"/>
  <c r="D195" i="15"/>
  <c r="D206" i="15"/>
  <c r="D351" i="15"/>
  <c r="D391" i="15"/>
  <c r="D196" i="15"/>
  <c r="D344" i="15"/>
  <c r="D352" i="15"/>
  <c r="E352" i="15" s="1"/>
  <c r="B80" i="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D399" i="15"/>
  <c r="D407" i="15"/>
  <c r="E150" i="15"/>
  <c r="D157" i="15"/>
  <c r="D321" i="15"/>
  <c r="D329" i="15"/>
  <c r="D337" i="15"/>
  <c r="D342" i="15"/>
  <c r="D355" i="15"/>
  <c r="D363" i="15"/>
  <c r="D379" i="15"/>
  <c r="D387" i="15"/>
  <c r="E387" i="15" s="1"/>
  <c r="D392" i="15"/>
  <c r="D400" i="15"/>
  <c r="D408" i="15"/>
  <c r="D416" i="15"/>
  <c r="E417" i="15" s="1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E322" i="15" s="1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E374" i="15" s="1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E388" i="15" s="1"/>
  <c r="D397" i="15"/>
  <c r="D405" i="15"/>
  <c r="D413" i="15"/>
  <c r="E414" i="15" s="1"/>
  <c r="E341" i="15"/>
  <c r="E157" i="15"/>
  <c r="D70" i="15"/>
  <c r="E189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E323" i="15" s="1"/>
  <c r="D312" i="15"/>
  <c r="D338" i="15"/>
  <c r="D371" i="15"/>
  <c r="E372" i="15" s="1"/>
  <c r="D378" i="15"/>
  <c r="E382" i="15"/>
  <c r="D404" i="15"/>
  <c r="D411" i="15"/>
  <c r="E412" i="15" s="1"/>
  <c r="D54" i="15"/>
  <c r="E54" i="15" s="1"/>
  <c r="D105" i="15"/>
  <c r="D204" i="15"/>
  <c r="D254" i="15"/>
  <c r="D255" i="15"/>
  <c r="D324" i="15"/>
  <c r="D331" i="15"/>
  <c r="D335" i="15"/>
  <c r="E335" i="15" s="1"/>
  <c r="D357" i="15"/>
  <c r="E357" i="15" s="1"/>
  <c r="D360" i="15"/>
  <c r="D368" i="15"/>
  <c r="D375" i="15"/>
  <c r="E375" i="15" s="1"/>
  <c r="D393" i="15"/>
  <c r="E393" i="15" s="1"/>
  <c r="D401" i="15"/>
  <c r="D44" i="15"/>
  <c r="D48" i="15"/>
  <c r="D58" i="15"/>
  <c r="D57" i="15"/>
  <c r="D96" i="15"/>
  <c r="D327" i="15"/>
  <c r="E327" i="15" s="1"/>
  <c r="D37" i="15"/>
  <c r="D46" i="15"/>
  <c r="D55" i="15"/>
  <c r="D80" i="15"/>
  <c r="D108" i="15"/>
  <c r="D110" i="15"/>
  <c r="D120" i="15"/>
  <c r="D225" i="15"/>
  <c r="D256" i="15"/>
  <c r="E256" i="15" s="1"/>
  <c r="D313" i="15"/>
  <c r="E313" i="15" s="1"/>
  <c r="D346" i="15"/>
  <c r="D390" i="15"/>
  <c r="E391" i="15" s="1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E112" i="15" s="1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83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67" i="15"/>
  <c r="D194" i="15"/>
  <c r="D202" i="15"/>
  <c r="D210" i="15"/>
  <c r="D249" i="15"/>
  <c r="D285" i="15"/>
  <c r="D290" i="15"/>
  <c r="D293" i="15"/>
  <c r="D295" i="15"/>
  <c r="D292" i="15"/>
  <c r="D318" i="15"/>
  <c r="E348" i="15"/>
  <c r="E333" i="15"/>
  <c r="E345" i="15"/>
  <c r="D257" i="15"/>
  <c r="D273" i="15"/>
  <c r="D289" i="15"/>
  <c r="D305" i="15"/>
  <c r="E404" i="15"/>
  <c r="E418" i="15"/>
  <c r="E416" i="15"/>
  <c r="E368" i="15" l="1"/>
  <c r="E410" i="15"/>
  <c r="E359" i="15"/>
  <c r="H58" i="13"/>
  <c r="E351" i="15"/>
  <c r="E349" i="15"/>
  <c r="E400" i="15"/>
  <c r="E364" i="15"/>
  <c r="E377" i="15"/>
  <c r="E332" i="15"/>
  <c r="E206" i="15"/>
  <c r="E398" i="15"/>
  <c r="E62" i="15"/>
  <c r="E286" i="15"/>
  <c r="E52" i="15"/>
  <c r="E43" i="15"/>
  <c r="E44" i="15"/>
  <c r="E331" i="15"/>
  <c r="E205" i="15"/>
  <c r="E399" i="15"/>
  <c r="E421" i="15"/>
  <c r="E390" i="15"/>
  <c r="E384" i="15"/>
  <c r="E413" i="15"/>
  <c r="E401" i="15"/>
  <c r="E191" i="15"/>
  <c r="E386" i="15"/>
  <c r="E48" i="15"/>
  <c r="E402" i="15"/>
  <c r="E109" i="15"/>
  <c r="E55" i="15"/>
  <c r="E110" i="15"/>
  <c r="E334" i="15"/>
  <c r="E38" i="15"/>
  <c r="E50" i="15"/>
  <c r="E252" i="15"/>
  <c r="E409" i="15"/>
  <c r="E342" i="15"/>
  <c r="E407" i="15"/>
  <c r="E40" i="15"/>
  <c r="E123" i="15"/>
  <c r="E56" i="15"/>
  <c r="E358" i="15"/>
  <c r="E108" i="15"/>
  <c r="E120" i="15"/>
  <c r="E271" i="15"/>
  <c r="E394" i="15"/>
  <c r="E47" i="15"/>
  <c r="E360" i="15"/>
  <c r="E106" i="15"/>
  <c r="E253" i="15"/>
  <c r="E49" i="15"/>
  <c r="E362" i="15"/>
  <c r="E403" i="15"/>
  <c r="E363" i="15"/>
  <c r="E337" i="15"/>
  <c r="E406" i="15"/>
  <c r="E381" i="15"/>
  <c r="E270" i="15"/>
  <c r="E397" i="15"/>
  <c r="E190" i="15"/>
  <c r="E51" i="15"/>
  <c r="E42" i="15"/>
  <c r="E254" i="15"/>
  <c r="E371" i="15"/>
  <c r="E365" i="15"/>
  <c r="E356" i="15"/>
  <c r="E57" i="15"/>
  <c r="E324" i="15"/>
  <c r="E343" i="15"/>
  <c r="E408" i="15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45" i="16"/>
  <c r="Q61" i="16"/>
  <c r="Q7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F56" i="16" l="1"/>
  <c r="H56" i="16" s="1"/>
  <c r="G55" i="16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G58" i="16" l="1"/>
  <c r="F59" i="16"/>
  <c r="H59" i="16" s="1"/>
  <c r="I57" i="17"/>
  <c r="G58" i="17"/>
  <c r="H57" i="17"/>
  <c r="B102" i="15"/>
  <c r="F60" i="16" l="1"/>
  <c r="H60" i="16" s="1"/>
  <c r="G59" i="16"/>
  <c r="G59" i="17"/>
  <c r="I58" i="17"/>
  <c r="H58" i="17"/>
  <c r="B103" i="15"/>
  <c r="F61" i="16" l="1"/>
  <c r="H61" i="16" s="1"/>
  <c r="G60" i="16"/>
  <c r="G60" i="17"/>
  <c r="I59" i="17"/>
  <c r="H59" i="17"/>
  <c r="B104" i="15"/>
  <c r="F62" i="16" l="1"/>
  <c r="H62" i="16" s="1"/>
  <c r="G61" i="16"/>
  <c r="G61" i="17"/>
  <c r="I60" i="17"/>
  <c r="H60" i="17"/>
  <c r="G62" i="16"/>
  <c r="B105" i="15"/>
  <c r="F63" i="16" l="1"/>
  <c r="H63" i="16" s="1"/>
  <c r="I61" i="17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G82" i="16"/>
  <c r="B125" i="15"/>
  <c r="I81" i="17" l="1"/>
  <c r="G82" i="17"/>
  <c r="H81" i="17"/>
  <c r="J5" i="16"/>
  <c r="B126" i="15"/>
  <c r="G83" i="17" l="1"/>
  <c r="I82" i="17"/>
  <c r="H82" i="17"/>
  <c r="J3" i="16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T14" i="2"/>
  <c r="T13" i="2"/>
  <c r="P84" i="5" l="1"/>
  <c r="P85" i="5" s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3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K3" i="5" s="1"/>
  <c r="I82" i="5"/>
  <c r="I3" i="12" l="1"/>
  <c r="I5" i="12"/>
  <c r="J3" i="12" l="1"/>
  <c r="J5" i="12" s="1"/>
  <c r="W6" i="12" s="1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<sst xmlns="http://schemas.openxmlformats.org/spreadsheetml/2006/main" count="691" uniqueCount="467">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</sst>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logistic!$D$2:$D$324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0.48097000000000012</c:v>
                </c:pt>
                <c:pt idx="3">
                  <c:v>1.5803298571428572</c:v>
                </c:pt>
                <c:pt idx="4">
                  <c:v>2.6796897142857139</c:v>
                </c:pt>
                <c:pt idx="5">
                  <c:v>4.8096994285714283</c:v>
                </c:pt>
                <c:pt idx="6">
                  <c:v>8.7261690000000005</c:v>
                </c:pt>
                <c:pt idx="7">
                  <c:v>14.703938285714287</c:v>
                </c:pt>
                <c:pt idx="8">
                  <c:v>23.911077142857145</c:v>
                </c:pt>
                <c:pt idx="9">
                  <c:v>35.866615714285714</c:v>
                </c:pt>
                <c:pt idx="10">
                  <c:v>49.814744142857151</c:v>
                </c:pt>
                <c:pt idx="11">
                  <c:v>66.099012285714295</c:v>
                </c:pt>
                <c:pt idx="12">
                  <c:v>82.864250285714292</c:v>
                </c:pt>
                <c:pt idx="13">
                  <c:v>97.843028428571429</c:v>
                </c:pt>
                <c:pt idx="14">
                  <c:v>111.37889685714286</c:v>
                </c:pt>
                <c:pt idx="15">
                  <c:v>125.1208952857143</c:v>
                </c:pt>
                <c:pt idx="16">
                  <c:v>139.00031357142859</c:v>
                </c:pt>
                <c:pt idx="17">
                  <c:v>152.39876185714286</c:v>
                </c:pt>
                <c:pt idx="18">
                  <c:v>165.3849502857143</c:v>
                </c:pt>
                <c:pt idx="19">
                  <c:v>179.47049871428572</c:v>
                </c:pt>
                <c:pt idx="20">
                  <c:v>196.85412671428571</c:v>
                </c:pt>
                <c:pt idx="21">
                  <c:v>215.81808442857144</c:v>
                </c:pt>
                <c:pt idx="22">
                  <c:v>235.812692</c:v>
                </c:pt>
                <c:pt idx="23">
                  <c:v>256.49439957142863</c:v>
                </c:pt>
                <c:pt idx="24">
                  <c:v>278.20675714285716</c:v>
                </c:pt>
                <c:pt idx="25">
                  <c:v>299.7816945714286</c:v>
                </c:pt>
                <c:pt idx="26">
                  <c:v>321.90631185714284</c:v>
                </c:pt>
                <c:pt idx="27">
                  <c:v>343.41253928571427</c:v>
                </c:pt>
                <c:pt idx="28">
                  <c:v>366.43038657142864</c:v>
                </c:pt>
                <c:pt idx="29">
                  <c:v>387.18080414285714</c:v>
                </c:pt>
                <c:pt idx="30">
                  <c:v>407.31283185714295</c:v>
                </c:pt>
                <c:pt idx="31">
                  <c:v>425.65839957142856</c:v>
                </c:pt>
                <c:pt idx="32">
                  <c:v>443.86654742857144</c:v>
                </c:pt>
                <c:pt idx="33">
                  <c:v>461.52501542857141</c:v>
                </c:pt>
                <c:pt idx="34">
                  <c:v>478.70251342857142</c:v>
                </c:pt>
                <c:pt idx="35">
                  <c:v>494.29968157142861</c:v>
                </c:pt>
                <c:pt idx="36">
                  <c:v>509.82813971428578</c:v>
                </c:pt>
                <c:pt idx="37">
                  <c:v>524.32594800000004</c:v>
                </c:pt>
                <c:pt idx="38">
                  <c:v>538.61762642857138</c:v>
                </c:pt>
                <c:pt idx="39">
                  <c:v>551.7412348571429</c:v>
                </c:pt>
                <c:pt idx="40">
                  <c:v>562.80354357142858</c:v>
                </c:pt>
                <c:pt idx="41">
                  <c:v>573.59101228571433</c:v>
                </c:pt>
                <c:pt idx="42">
                  <c:v>583.48525114285712</c:v>
                </c:pt>
                <c:pt idx="43">
                  <c:v>593.37949000000003</c:v>
                </c:pt>
                <c:pt idx="44">
                  <c:v>602.24307885714302</c:v>
                </c:pt>
                <c:pt idx="45">
                  <c:v>610.83182771428574</c:v>
                </c:pt>
                <c:pt idx="46">
                  <c:v>619.28315671428572</c:v>
                </c:pt>
                <c:pt idx="47">
                  <c:v>627.80319571428561</c:v>
                </c:pt>
                <c:pt idx="48">
                  <c:v>635.01774485714282</c:v>
                </c:pt>
                <c:pt idx="49">
                  <c:v>641.75132400000007</c:v>
                </c:pt>
                <c:pt idx="50">
                  <c:v>646.49231342857138</c:v>
                </c:pt>
                <c:pt idx="51">
                  <c:v>651.37072285714282</c:v>
                </c:pt>
                <c:pt idx="52">
                  <c:v>655.90558242857139</c:v>
                </c:pt>
                <c:pt idx="53">
                  <c:v>660.50915185714291</c:v>
                </c:pt>
                <c:pt idx="54">
                  <c:v>664.9065912857144</c:v>
                </c:pt>
                <c:pt idx="55">
                  <c:v>669.37274071428578</c:v>
                </c:pt>
                <c:pt idx="56">
                  <c:v>673.70147028571432</c:v>
                </c:pt>
                <c:pt idx="57">
                  <c:v>677.89277985714284</c:v>
                </c:pt>
                <c:pt idx="58">
                  <c:v>681.39698942857149</c:v>
                </c:pt>
                <c:pt idx="59">
                  <c:v>684.35151900000005</c:v>
                </c:pt>
                <c:pt idx="60">
                  <c:v>686.89378871428585</c:v>
                </c:pt>
                <c:pt idx="61">
                  <c:v>689.43605842857141</c:v>
                </c:pt>
                <c:pt idx="62">
                  <c:v>691.49735828571443</c:v>
                </c:pt>
                <c:pt idx="63">
                  <c:v>692.87155814285722</c:v>
                </c:pt>
                <c:pt idx="64">
                  <c:v>693.97091799999998</c:v>
                </c:pt>
                <c:pt idx="65">
                  <c:v>695.00156785714296</c:v>
                </c:pt>
                <c:pt idx="66">
                  <c:v>696.23834771428574</c:v>
                </c:pt>
                <c:pt idx="67">
                  <c:v>697.68125757142866</c:v>
                </c:pt>
                <c:pt idx="68">
                  <c:v>698.7806174285713</c:v>
                </c:pt>
                <c:pt idx="69">
                  <c:v>699.81126728571417</c:v>
                </c:pt>
                <c:pt idx="70">
                  <c:v>700.84191714285726</c:v>
                </c:pt>
                <c:pt idx="71">
                  <c:v>701.872567</c:v>
                </c:pt>
                <c:pt idx="72">
                  <c:v>702.628377</c:v>
                </c:pt>
                <c:pt idx="73">
                  <c:v>703.24676700000009</c:v>
                </c:pt>
                <c:pt idx="74">
                  <c:v>703.65902700000015</c:v>
                </c:pt>
                <c:pt idx="75">
                  <c:v>704.07128699999998</c:v>
                </c:pt>
                <c:pt idx="76">
                  <c:v>704.41483699999992</c:v>
                </c:pt>
                <c:pt idx="77">
                  <c:v>704.68967699999996</c:v>
                </c:pt>
                <c:pt idx="78">
                  <c:v>704.89580700000022</c:v>
                </c:pt>
                <c:pt idx="79">
                  <c:v>705.10193700000013</c:v>
                </c:pt>
                <c:pt idx="80">
                  <c:v>705.23935700000004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logistic!$E$2:$E$324</c:f>
              <c:numCache>
                <c:formatCode>General</c:formatCode>
                <c:ptCount val="323"/>
                <c:pt idx="0">
                  <c:v>0</c:v>
                </c:pt>
                <c:pt idx="1">
                  <c:v>31.254549294523162</c:v>
                </c:pt>
                <c:pt idx="2">
                  <c:v>35.060668969805945</c:v>
                </c:pt>
                <c:pt idx="3">
                  <c:v>39.303579958018851</c:v>
                </c:pt>
                <c:pt idx="4">
                  <c:v>44.026620634708387</c:v>
                </c:pt>
                <c:pt idx="5">
                  <c:v>49.275725043047352</c:v>
                </c:pt>
                <c:pt idx="6">
                  <c:v>55.099133320814332</c:v>
                </c:pt>
                <c:pt idx="7">
                  <c:v>61.546961325312303</c:v>
                </c:pt>
                <c:pt idx="8">
                  <c:v>68.670604527193092</c:v>
                </c:pt>
                <c:pt idx="9">
                  <c:v>76.521951936598057</c:v>
                </c:pt>
                <c:pt idx="10">
                  <c:v>85.152388622628379</c:v>
                </c:pt>
                <c:pt idx="11">
                  <c:v>94.611570956347805</c:v>
                </c:pt>
                <c:pt idx="12">
                  <c:v>104.94596770297868</c:v>
                </c:pt>
                <c:pt idx="13">
                  <c:v>116.19717304720534</c:v>
                </c:pt>
                <c:pt idx="14">
                  <c:v>128.40001482752524</c:v>
                </c:pt>
                <c:pt idx="15">
                  <c:v>141.58050250513145</c:v>
                </c:pt>
                <c:pt idx="16">
                  <c:v>155.75368388095592</c:v>
                </c:pt>
                <c:pt idx="17">
                  <c:v>170.92150566823304</c:v>
                </c:pt>
                <c:pt idx="18">
                  <c:v>187.07079818809754</c:v>
                </c:pt>
                <c:pt idx="19">
                  <c:v>204.17152529098942</c:v>
                </c:pt>
                <c:pt idx="20">
                  <c:v>222.1754531368442</c:v>
                </c:pt>
                <c:pt idx="21">
                  <c:v>241.01539163209287</c:v>
                </c:pt>
                <c:pt idx="22">
                  <c:v>260.60514671737968</c:v>
                </c:pt>
                <c:pt idx="23">
                  <c:v>280.84028844553461</c:v>
                </c:pt>
                <c:pt idx="24">
                  <c:v>301.59978934545921</c:v>
                </c:pt>
                <c:pt idx="25">
                  <c:v>322.74852327236522</c:v>
                </c:pt>
                <c:pt idx="26">
                  <c:v>344.14054303426224</c:v>
                </c:pt>
                <c:pt idx="27">
                  <c:v>365.62298405274589</c:v>
                </c:pt>
                <c:pt idx="28">
                  <c:v>387.04038063435826</c:v>
                </c:pt>
                <c:pt idx="29">
                  <c:v>408.23913984433369</c:v>
                </c:pt>
                <c:pt idx="30">
                  <c:v>429.07190177540599</c:v>
                </c:pt>
                <c:pt idx="31">
                  <c:v>449.40152669841103</c:v>
                </c:pt>
                <c:pt idx="32">
                  <c:v>469.10448735507919</c:v>
                </c:pt>
                <c:pt idx="33">
                  <c:v>488.07350276388826</c:v>
                </c:pt>
                <c:pt idx="34">
                  <c:v>506.21931989911491</c:v>
                </c:pt>
                <c:pt idx="35">
                  <c:v>523.47162199571392</c:v>
                </c:pt>
                <c:pt idx="36">
                  <c:v>539.77910827191511</c:v>
                </c:pt>
                <c:pt idx="37">
                  <c:v>555.10884287992815</c:v>
                </c:pt>
                <c:pt idx="38">
                  <c:v>569.44500706553356</c:v>
                </c:pt>
                <c:pt idx="39">
                  <c:v>582.78720693364437</c:v>
                </c:pt>
                <c:pt idx="40">
                  <c:v>595.14849142861033</c:v>
                </c:pt>
                <c:pt idx="41">
                  <c:v>606.55322436058248</c:v>
                </c:pt>
                <c:pt idx="42">
                  <c:v>617.03493455084936</c:v>
                </c:pt>
                <c:pt idx="43">
                  <c:v>626.63424346439069</c:v>
                </c:pt>
                <c:pt idx="44">
                  <c:v>635.39694355894358</c:v>
                </c:pt>
                <c:pt idx="45">
                  <c:v>643.37227569377046</c:v>
                </c:pt>
                <c:pt idx="46">
                  <c:v>650.61143208607814</c:v>
                </c:pt>
                <c:pt idx="47">
                  <c:v>657.16629342039448</c:v>
                </c:pt>
                <c:pt idx="48">
                  <c:v>663.08839507427285</c:v>
                </c:pt>
                <c:pt idx="49">
                  <c:v>668.42810781153139</c:v>
                </c:pt>
                <c:pt idx="50">
                  <c:v>673.23401220762992</c:v>
                </c:pt>
                <c:pt idx="51">
                  <c:v>677.55244286701088</c:v>
                </c:pt>
                <c:pt idx="52">
                  <c:v>681.42717749919382</c:v>
                </c:pt>
                <c:pt idx="53">
                  <c:v>684.89924651623926</c:v>
                </c:pt>
                <c:pt idx="54">
                  <c:v>688.00684046374772</c:v>
                </c:pt>
                <c:pt idx="55">
                  <c:v>690.78529486911862</c:v>
                </c:pt>
                <c:pt idx="56">
                  <c:v>693.26713465544481</c:v>
                </c:pt>
                <c:pt idx="57">
                  <c:v>695.48216289041545</c:v>
                </c:pt>
                <c:pt idx="58">
                  <c:v>697.45758115753813</c:v>
                </c:pt>
                <c:pt idx="59">
                  <c:v>699.21813115349914</c:v>
                </c:pt>
                <c:pt idx="60">
                  <c:v>700.7862491781774</c:v>
                </c:pt>
                <c:pt idx="61">
                  <c:v>702.18222697316844</c:v>
                </c:pt>
                <c:pt idx="62">
                  <c:v>703.42437388332405</c:v>
                </c:pt>
                <c:pt idx="63">
                  <c:v>704.52917658034266</c:v>
                </c:pt>
                <c:pt idx="64">
                  <c:v>705.51145362231955</c:v>
                </c:pt>
                <c:pt idx="65">
                  <c:v>706.38450295629798</c:v>
                </c:pt>
                <c:pt idx="66">
                  <c:v>707.1602411308171</c:v>
                </c:pt>
                <c:pt idx="67">
                  <c:v>707.84933349952928</c:v>
                </c:pt>
                <c:pt idx="68">
                  <c:v>708.46131509014765</c:v>
                </c:pt>
                <c:pt idx="69">
                  <c:v>709.00470210746403</c:v>
                </c:pt>
                <c:pt idx="70">
                  <c:v>709.48709425415905</c:v>
                </c:pt>
                <c:pt idx="71">
                  <c:v>709.91526820487627</c:v>
                </c:pt>
                <c:pt idx="72">
                  <c:v>710.29526267122969</c:v>
                </c:pt>
                <c:pt idx="73">
                  <c:v>710.63245555921037</c:v>
                </c:pt>
                <c:pt idx="74">
                  <c:v>710.93163375505742</c:v>
                </c:pt>
                <c:pt idx="75">
                  <c:v>711.19705608834852</c:v>
                </c:pt>
                <c:pt idx="76">
                  <c:v>711.43251001773342</c:v>
                </c:pt>
                <c:pt idx="77">
                  <c:v>711.64136256996608</c:v>
                </c:pt>
                <c:pt idx="78">
                  <c:v>711.82660604027285</c:v>
                </c:pt>
                <c:pt idx="79">
                  <c:v>711.99089893439589</c:v>
                </c:pt>
                <c:pt idx="80">
                  <c:v>712.13660260195365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1184"/>
        <c:axId val="628914320"/>
      </c:scatterChart>
      <c:valAx>
        <c:axId val="6289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valAx>
        <c:axId val="62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0.6183898571428571</c:v>
                </c:pt>
                <c:pt idx="4">
                  <c:v>0.61838985714285688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8.7261688571428611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0.89322985714279846</c:v>
                </c:pt>
                <c:pt idx="64">
                  <c:v>0.61838985714275829</c:v>
                </c:pt>
                <c:pt idx="65">
                  <c:v>0.54967985714297563</c:v>
                </c:pt>
                <c:pt idx="66">
                  <c:v>0.75580985714277837</c:v>
                </c:pt>
                <c:pt idx="67">
                  <c:v>0.96193985714292218</c:v>
                </c:pt>
                <c:pt idx="68">
                  <c:v>0.61838985714264461</c:v>
                </c:pt>
                <c:pt idx="69">
                  <c:v>0.54967985714286194</c:v>
                </c:pt>
                <c:pt idx="70">
                  <c:v>0.54967985714308931</c:v>
                </c:pt>
                <c:pt idx="71">
                  <c:v>0.54967985714274825</c:v>
                </c:pt>
                <c:pt idx="72">
                  <c:v>0.27483999999999675</c:v>
                </c:pt>
                <c:pt idx="73">
                  <c:v>0.13742000000009036</c:v>
                </c:pt>
                <c:pt idx="74">
                  <c:v>-6.8709999999939764E-2</c:v>
                </c:pt>
                <c:pt idx="75">
                  <c:v>-6.8710000000167137E-2</c:v>
                </c:pt>
                <c:pt idx="76">
                  <c:v>-0.13742000000006349</c:v>
                </c:pt>
                <c:pt idx="77">
                  <c:v>-0.20612999999995985</c:v>
                </c:pt>
                <c:pt idx="78">
                  <c:v>-0.27483999999974251</c:v>
                </c:pt>
                <c:pt idx="79">
                  <c:v>-0.27484000000008357</c:v>
                </c:pt>
                <c:pt idx="80">
                  <c:v>-0.34355000000009361</c:v>
                </c:pt>
                <c:pt idx="81">
                  <c:v>-0.48097000000000001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1.2402670743502737E-3</c:v>
                </c:pt>
                <c:pt idx="3">
                  <c:v>7.8105118718678895E-3</c:v>
                </c:pt>
                <c:pt idx="4">
                  <c:v>2.2903775472707732E-2</c:v>
                </c:pt>
                <c:pt idx="5">
                  <c:v>4.9097590536404112E-2</c:v>
                </c:pt>
                <c:pt idx="6">
                  <c:v>8.8610668979431678E-2</c:v>
                </c:pt>
                <c:pt idx="7">
                  <c:v>0.14337903072539865</c:v>
                </c:pt>
                <c:pt idx="8">
                  <c:v>0.21508153767722599</c:v>
                </c:pt>
                <c:pt idx="9">
                  <c:v>0.30514377057189146</c:v>
                </c:pt>
                <c:pt idx="10">
                  <c:v>0.41473108579433743</c:v>
                </c:pt>
                <c:pt idx="11">
                  <c:v>0.54473609697368919</c:v>
                </c:pt>
                <c:pt idx="12">
                  <c:v>0.69576362894980437</c:v>
                </c:pt>
                <c:pt idx="13">
                  <c:v>0.86811518648395347</c:v>
                </c:pt>
                <c:pt idx="14">
                  <c:v>1.0617744621972574</c:v>
                </c:pt>
                <c:pt idx="15">
                  <c:v>1.2763951081993865</c:v>
                </c:pt>
                <c:pt idx="16">
                  <c:v>1.5112917966499844</c:v>
                </c:pt>
                <c:pt idx="17">
                  <c:v>1.7654354401212473</c:v>
                </c:pt>
                <c:pt idx="18">
                  <c:v>2.037453304474834</c:v>
                </c:pt>
                <c:pt idx="19">
                  <c:v>2.3256346098607414</c:v>
                </c:pt>
                <c:pt idx="20">
                  <c:v>2.6279420715013306</c:v>
                </c:pt>
                <c:pt idx="21">
                  <c:v>2.9420296775870929</c:v>
                </c:pt>
                <c:pt idx="22">
                  <c:v>3.2652668361663375</c:v>
                </c:pt>
                <c:pt idx="23">
                  <c:v>3.5947688476610282</c:v>
                </c:pt>
                <c:pt idx="24">
                  <c:v>3.927433477407638</c:v>
                </c:pt>
                <c:pt idx="25">
                  <c:v>4.2599832174004133</c:v>
                </c:pt>
                <c:pt idx="26">
                  <c:v>4.5890126430895037</c:v>
                </c:pt>
                <c:pt idx="27">
                  <c:v>4.9110400951701605</c:v>
                </c:pt>
                <c:pt idx="28">
                  <c:v>5.2225627536671473</c:v>
                </c:pt>
                <c:pt idx="29">
                  <c:v>5.5201140282384458</c:v>
                </c:pt>
                <c:pt idx="30">
                  <c:v>5.8003220702755707</c:v>
                </c:pt>
                <c:pt idx="31">
                  <c:v>6.0599681243772858</c:v>
                </c:pt>
                <c:pt idx="32">
                  <c:v>6.2960433836902059</c:v>
                </c:pt>
                <c:pt idx="33">
                  <c:v>6.5058029990168604</c:v>
                </c:pt>
                <c:pt idx="34">
                  <c:v>6.6868159178396454</c:v>
                </c:pt>
                <c:pt idx="35">
                  <c:v>6.8370092974437346</c:v>
                </c:pt>
                <c:pt idx="36">
                  <c:v>6.9547063455572875</c:v>
                </c:pt>
                <c:pt idx="37">
                  <c:v>7.0386565901829581</c:v>
                </c:pt>
                <c:pt idx="38">
                  <c:v>7.0880577638034374</c:v>
                </c:pt>
                <c:pt idx="39">
                  <c:v>7.1025687006354294</c:v>
                </c:pt>
                <c:pt idx="40">
                  <c:v>7.0823128824658195</c:v>
                </c:pt>
                <c:pt idx="41">
                  <c:v>7.0278725210994928</c:v>
                </c:pt>
                <c:pt idx="42">
                  <c:v>6.9402733250244202</c:v>
                </c:pt>
                <c:pt idx="43">
                  <c:v>6.8209603555176193</c:v>
                </c:pt>
                <c:pt idx="44">
                  <c:v>6.671765623931031</c:v>
                </c:pt>
                <c:pt idx="45">
                  <c:v>6.4948683084524275</c:v>
                </c:pt>
                <c:pt idx="46">
                  <c:v>6.2927486670546147</c:v>
                </c:pt>
                <c:pt idx="47">
                  <c:v>6.0681368864935887</c:v>
                </c:pt>
                <c:pt idx="48">
                  <c:v>5.8239582293291994</c:v>
                </c:pt>
                <c:pt idx="49">
                  <c:v>5.5632759178897757</c:v>
                </c:pt>
                <c:pt idx="50">
                  <c:v>5.2892332235742314</c:v>
                </c:pt>
                <c:pt idx="51">
                  <c:v>5.0049962114922009</c:v>
                </c:pt>
                <c:pt idx="52">
                  <c:v>4.7136985257238102</c:v>
                </c:pt>
                <c:pt idx="53">
                  <c:v>4.4183894928200251</c:v>
                </c:pt>
                <c:pt idx="54">
                  <c:v>4.1219866756140169</c:v>
                </c:pt>
                <c:pt idx="55">
                  <c:v>3.8272338324424582</c:v>
                </c:pt>
                <c:pt idx="56">
                  <c:v>3.536665036046597</c:v>
                </c:pt>
                <c:pt idx="57">
                  <c:v>3.2525754900288448</c:v>
                </c:pt>
                <c:pt idx="58">
                  <c:v>2.9769993574087108</c:v>
                </c:pt>
                <c:pt idx="59">
                  <c:v>2.7116946941126319</c:v>
                </c:pt>
                <c:pt idx="60">
                  <c:v>2.4581353682574218</c:v>
                </c:pt>
                <c:pt idx="61">
                  <c:v>2.2175096511593471</c:v>
                </c:pt>
                <c:pt idx="62">
                  <c:v>1.990724994341716</c:v>
                </c:pt>
                <c:pt idx="63">
                  <c:v>1.7784183633245683</c:v>
                </c:pt>
                <c:pt idx="64">
                  <c:v>1.5809713870930118</c:v>
                </c:pt>
                <c:pt idx="65">
                  <c:v>1.3985295037496634</c:v>
                </c:pt>
                <c:pt idx="66">
                  <c:v>1.2310242383290024</c:v>
                </c:pt>
                <c:pt idx="67">
                  <c:v>1.0781977370162303</c:v>
                </c:pt>
                <c:pt idx="68">
                  <c:v>0.93962870071471893</c:v>
                </c:pt>
                <c:pt idx="69">
                  <c:v>0.81475890661208517</c:v>
                </c:pt>
                <c:pt idx="70">
                  <c:v>0.70291957484225498</c:v>
                </c:pt>
                <c:pt idx="71">
                  <c:v>0.60335692370479121</c:v>
                </c:pt>
                <c:pt idx="72">
                  <c:v>0.5152563560705089</c:v>
                </c:pt>
                <c:pt idx="73">
                  <c:v>0.43776482643792436</c:v>
                </c:pt>
                <c:pt idx="74">
                  <c:v>0.37001104769016407</c:v>
                </c:pt>
                <c:pt idx="75">
                  <c:v>0.31112330444196029</c:v>
                </c:pt>
                <c:pt idx="76">
                  <c:v>0.26024474205449327</c:v>
                </c:pt>
                <c:pt idx="77">
                  <c:v>0.2165460937288316</c:v>
                </c:pt>
                <c:pt idx="78">
                  <c:v>0.17923589013421262</c:v>
                </c:pt>
                <c:pt idx="79">
                  <c:v>0.14756826514421814</c:v>
                </c:pt>
                <c:pt idx="80">
                  <c:v>0.12084852656873618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24232"/>
        <c:axId val="646224624"/>
      </c:scatterChart>
      <c:valAx>
        <c:axId val="6462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4624"/>
        <c:crosses val="autoZero"/>
        <c:crossBetween val="midCat"/>
      </c:valAx>
      <c:valAx>
        <c:axId val="6462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0.48097000000000012</c:v>
                </c:pt>
                <c:pt idx="3">
                  <c:v>1.5803298571428572</c:v>
                </c:pt>
                <c:pt idx="4">
                  <c:v>2.6796897142857139</c:v>
                </c:pt>
                <c:pt idx="5">
                  <c:v>4.8096994285714283</c:v>
                </c:pt>
                <c:pt idx="6">
                  <c:v>8.7261690000000005</c:v>
                </c:pt>
                <c:pt idx="7">
                  <c:v>14.703938285714287</c:v>
                </c:pt>
                <c:pt idx="8">
                  <c:v>23.911077142857145</c:v>
                </c:pt>
                <c:pt idx="9">
                  <c:v>35.866615714285714</c:v>
                </c:pt>
                <c:pt idx="10">
                  <c:v>49.814744142857151</c:v>
                </c:pt>
                <c:pt idx="11">
                  <c:v>66.099012285714295</c:v>
                </c:pt>
                <c:pt idx="12">
                  <c:v>82.864250285714292</c:v>
                </c:pt>
                <c:pt idx="13">
                  <c:v>97.843028428571429</c:v>
                </c:pt>
                <c:pt idx="14">
                  <c:v>111.37889685714286</c:v>
                </c:pt>
                <c:pt idx="15">
                  <c:v>125.1208952857143</c:v>
                </c:pt>
                <c:pt idx="16">
                  <c:v>139.00031357142859</c:v>
                </c:pt>
                <c:pt idx="17">
                  <c:v>152.39876185714286</c:v>
                </c:pt>
                <c:pt idx="18">
                  <c:v>165.3849502857143</c:v>
                </c:pt>
                <c:pt idx="19">
                  <c:v>179.47049871428572</c:v>
                </c:pt>
                <c:pt idx="20">
                  <c:v>196.85412671428571</c:v>
                </c:pt>
                <c:pt idx="21">
                  <c:v>215.81808442857144</c:v>
                </c:pt>
                <c:pt idx="22">
                  <c:v>235.812692</c:v>
                </c:pt>
                <c:pt idx="23">
                  <c:v>256.49439957142863</c:v>
                </c:pt>
                <c:pt idx="24">
                  <c:v>278.20675714285716</c:v>
                </c:pt>
                <c:pt idx="25">
                  <c:v>299.7816945714286</c:v>
                </c:pt>
                <c:pt idx="26">
                  <c:v>321.90631185714284</c:v>
                </c:pt>
                <c:pt idx="27">
                  <c:v>343.41253928571427</c:v>
                </c:pt>
                <c:pt idx="28">
                  <c:v>366.43038657142864</c:v>
                </c:pt>
                <c:pt idx="29">
                  <c:v>387.18080414285714</c:v>
                </c:pt>
                <c:pt idx="30">
                  <c:v>407.31283185714295</c:v>
                </c:pt>
                <c:pt idx="31">
                  <c:v>425.65839957142856</c:v>
                </c:pt>
                <c:pt idx="32">
                  <c:v>443.86654742857144</c:v>
                </c:pt>
                <c:pt idx="33">
                  <c:v>461.52501542857141</c:v>
                </c:pt>
                <c:pt idx="34">
                  <c:v>478.70251342857142</c:v>
                </c:pt>
                <c:pt idx="35">
                  <c:v>494.29968157142861</c:v>
                </c:pt>
                <c:pt idx="36">
                  <c:v>509.82813971428578</c:v>
                </c:pt>
                <c:pt idx="37">
                  <c:v>524.32594800000004</c:v>
                </c:pt>
                <c:pt idx="38">
                  <c:v>538.61762642857138</c:v>
                </c:pt>
                <c:pt idx="39">
                  <c:v>551.7412348571429</c:v>
                </c:pt>
                <c:pt idx="40">
                  <c:v>562.80354357142858</c:v>
                </c:pt>
                <c:pt idx="41">
                  <c:v>573.59101228571433</c:v>
                </c:pt>
                <c:pt idx="42">
                  <c:v>583.48525114285712</c:v>
                </c:pt>
                <c:pt idx="43">
                  <c:v>593.37949000000003</c:v>
                </c:pt>
                <c:pt idx="44">
                  <c:v>602.24307885714302</c:v>
                </c:pt>
                <c:pt idx="45">
                  <c:v>610.83182771428574</c:v>
                </c:pt>
                <c:pt idx="46">
                  <c:v>619.28315671428572</c:v>
                </c:pt>
                <c:pt idx="47">
                  <c:v>627.80319571428561</c:v>
                </c:pt>
                <c:pt idx="48">
                  <c:v>635.01774485714282</c:v>
                </c:pt>
                <c:pt idx="49">
                  <c:v>641.75132400000007</c:v>
                </c:pt>
                <c:pt idx="50">
                  <c:v>646.49231342857138</c:v>
                </c:pt>
                <c:pt idx="51">
                  <c:v>651.37072285714282</c:v>
                </c:pt>
                <c:pt idx="52">
                  <c:v>655.90558242857139</c:v>
                </c:pt>
                <c:pt idx="53">
                  <c:v>660.50915185714291</c:v>
                </c:pt>
                <c:pt idx="54">
                  <c:v>664.9065912857144</c:v>
                </c:pt>
                <c:pt idx="55">
                  <c:v>669.37274071428578</c:v>
                </c:pt>
                <c:pt idx="56">
                  <c:v>673.70147028571432</c:v>
                </c:pt>
                <c:pt idx="57">
                  <c:v>677.89277985714284</c:v>
                </c:pt>
                <c:pt idx="58">
                  <c:v>681.39698942857149</c:v>
                </c:pt>
                <c:pt idx="59">
                  <c:v>684.35151900000005</c:v>
                </c:pt>
                <c:pt idx="60">
                  <c:v>686.89378871428585</c:v>
                </c:pt>
                <c:pt idx="61">
                  <c:v>689.43605842857141</c:v>
                </c:pt>
                <c:pt idx="62">
                  <c:v>691.49735828571443</c:v>
                </c:pt>
                <c:pt idx="63">
                  <c:v>692.87155814285722</c:v>
                </c:pt>
                <c:pt idx="64">
                  <c:v>693.97091799999998</c:v>
                </c:pt>
                <c:pt idx="65">
                  <c:v>695.00156785714296</c:v>
                </c:pt>
                <c:pt idx="66">
                  <c:v>696.23834771428574</c:v>
                </c:pt>
                <c:pt idx="67">
                  <c:v>697.68125757142866</c:v>
                </c:pt>
                <c:pt idx="68">
                  <c:v>698.7806174285713</c:v>
                </c:pt>
                <c:pt idx="69">
                  <c:v>699.81126728571417</c:v>
                </c:pt>
                <c:pt idx="70">
                  <c:v>700.84191714285726</c:v>
                </c:pt>
                <c:pt idx="71">
                  <c:v>701.872567</c:v>
                </c:pt>
                <c:pt idx="72">
                  <c:v>702.628377</c:v>
                </c:pt>
                <c:pt idx="73">
                  <c:v>703.24676700000009</c:v>
                </c:pt>
                <c:pt idx="74">
                  <c:v>703.65902700000015</c:v>
                </c:pt>
                <c:pt idx="75">
                  <c:v>704.07128699999998</c:v>
                </c:pt>
                <c:pt idx="76">
                  <c:v>704.41483699999992</c:v>
                </c:pt>
                <c:pt idx="77">
                  <c:v>704.68967699999996</c:v>
                </c:pt>
                <c:pt idx="78">
                  <c:v>704.89580700000022</c:v>
                </c:pt>
                <c:pt idx="79">
                  <c:v>705.10193700000013</c:v>
                </c:pt>
                <c:pt idx="80">
                  <c:v>705.23935700000004</c:v>
                </c:pt>
                <c:pt idx="81">
                  <c:v>-0.61839</c:v>
                </c:pt>
                <c:pt idx="82">
                  <c:v>-0.61839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22272"/>
        <c:axId val="646222664"/>
      </c:scatterChart>
      <c:valAx>
        <c:axId val="6462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2664"/>
        <c:crosses val="autoZero"/>
        <c:crossBetween val="midCat"/>
      </c:valAx>
      <c:valAx>
        <c:axId val="6462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0.6183898571428571</c:v>
                </c:pt>
                <c:pt idx="4">
                  <c:v>0.61838985714285688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8.7261688571428611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0.89322985714279846</c:v>
                </c:pt>
                <c:pt idx="64">
                  <c:v>0.61838985714275829</c:v>
                </c:pt>
                <c:pt idx="65">
                  <c:v>0.54967985714297563</c:v>
                </c:pt>
                <c:pt idx="66">
                  <c:v>0.75580985714277837</c:v>
                </c:pt>
                <c:pt idx="67">
                  <c:v>0.96193985714292218</c:v>
                </c:pt>
                <c:pt idx="68">
                  <c:v>0.61838985714264461</c:v>
                </c:pt>
                <c:pt idx="69">
                  <c:v>0.54967985714286194</c:v>
                </c:pt>
                <c:pt idx="70">
                  <c:v>0.54967985714308931</c:v>
                </c:pt>
                <c:pt idx="71">
                  <c:v>0.54967985714274825</c:v>
                </c:pt>
                <c:pt idx="72">
                  <c:v>0.27483999999999675</c:v>
                </c:pt>
                <c:pt idx="73">
                  <c:v>0.13742000000009036</c:v>
                </c:pt>
                <c:pt idx="74">
                  <c:v>-6.8709999999939764E-2</c:v>
                </c:pt>
                <c:pt idx="75">
                  <c:v>-6.8710000000167137E-2</c:v>
                </c:pt>
                <c:pt idx="76">
                  <c:v>-0.13742000000006349</c:v>
                </c:pt>
                <c:pt idx="77">
                  <c:v>-0.20612999999995985</c:v>
                </c:pt>
                <c:pt idx="78">
                  <c:v>-0.27483999999974251</c:v>
                </c:pt>
                <c:pt idx="79">
                  <c:v>-0.27484000000008357</c:v>
                </c:pt>
                <c:pt idx="80">
                  <c:v>-0.34355000000009361</c:v>
                </c:pt>
                <c:pt idx="81">
                  <c:v>-0.48097000000000001</c:v>
                </c:pt>
                <c:pt idx="82">
                  <c:v>-0.48097000000000001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23448"/>
        <c:axId val="346371696"/>
      </c:scatterChart>
      <c:valAx>
        <c:axId val="6462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1696"/>
        <c:crosses val="autoZero"/>
        <c:crossBetween val="midCat"/>
      </c:valAx>
      <c:valAx>
        <c:axId val="346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logistic!$M$2:$M$324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0.6183898571428571</c:v>
                </c:pt>
                <c:pt idx="4">
                  <c:v>0.61838985714285688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8.7261688571428611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0.89322985714279846</c:v>
                </c:pt>
                <c:pt idx="64">
                  <c:v>0.61838985714275829</c:v>
                </c:pt>
                <c:pt idx="65">
                  <c:v>0.54967985714297563</c:v>
                </c:pt>
                <c:pt idx="66">
                  <c:v>0.75580985714277837</c:v>
                </c:pt>
                <c:pt idx="67">
                  <c:v>0.96193985714292218</c:v>
                </c:pt>
                <c:pt idx="68">
                  <c:v>0.61838985714264461</c:v>
                </c:pt>
                <c:pt idx="69">
                  <c:v>0.54967985714286194</c:v>
                </c:pt>
                <c:pt idx="70">
                  <c:v>0.54967985714308931</c:v>
                </c:pt>
                <c:pt idx="71">
                  <c:v>0.54967985714274825</c:v>
                </c:pt>
                <c:pt idx="72">
                  <c:v>0.27483999999999675</c:v>
                </c:pt>
                <c:pt idx="73">
                  <c:v>0.13742000000009036</c:v>
                </c:pt>
                <c:pt idx="74">
                  <c:v>-6.8709999999939764E-2</c:v>
                </c:pt>
                <c:pt idx="75">
                  <c:v>-6.8710000000167137E-2</c:v>
                </c:pt>
                <c:pt idx="76">
                  <c:v>-0.13742000000006349</c:v>
                </c:pt>
                <c:pt idx="77">
                  <c:v>-0.20612999999995985</c:v>
                </c:pt>
                <c:pt idx="78">
                  <c:v>-0.27483999999974251</c:v>
                </c:pt>
                <c:pt idx="79">
                  <c:v>-0.27484000000008357</c:v>
                </c:pt>
                <c:pt idx="80">
                  <c:v>-0.34355000000009361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logistic!$N$2:$N$324</c:f>
              <c:numCache>
                <c:formatCode>General</c:formatCode>
                <c:ptCount val="323"/>
                <c:pt idx="0">
                  <c:v>0</c:v>
                </c:pt>
                <c:pt idx="1">
                  <c:v>4.0824533036985216</c:v>
                </c:pt>
                <c:pt idx="2">
                  <c:v>4.4984889436762705</c:v>
                </c:pt>
                <c:pt idx="3">
                  <c:v>4.9564989235439159</c:v>
                </c:pt>
                <c:pt idx="4">
                  <c:v>5.4591828720899276</c:v>
                </c:pt>
                <c:pt idx="5">
                  <c:v>6.0090130805281179</c:v>
                </c:pt>
                <c:pt idx="6">
                  <c:v>6.6081059944555323</c:v>
                </c:pt>
                <c:pt idx="7">
                  <c:v>7.2580689754013639</c:v>
                </c:pt>
                <c:pt idx="8">
                  <c:v>7.9598221822398179</c:v>
                </c:pt>
                <c:pt idx="9">
                  <c:v>8.7133972094116174</c:v>
                </c:pt>
                <c:pt idx="10">
                  <c:v>9.5177165523964398</c:v>
                </c:pt>
                <c:pt idx="11">
                  <c:v>10.370361079253231</c:v>
                </c:pt>
                <c:pt idx="12">
                  <c:v>11.267336412218159</c:v>
                </c:pt>
                <c:pt idx="13">
                  <c:v>12.20285328011698</c:v>
                </c:pt>
                <c:pt idx="14">
                  <c:v>13.169141138856363</c:v>
                </c:pt>
                <c:pt idx="15">
                  <c:v>14.156318128323388</c:v>
                </c:pt>
                <c:pt idx="16">
                  <c:v>15.152343003183457</c:v>
                </c:pt>
                <c:pt idx="17">
                  <c:v>16.143075163614739</c:v>
                </c:pt>
                <c:pt idx="18">
                  <c:v>17.112466410738151</c:v>
                </c:pt>
                <c:pt idx="19">
                  <c:v>18.042901800628286</c:v>
                </c:pt>
                <c:pt idx="20">
                  <c:v>18.915696594250075</c:v>
                </c:pt>
                <c:pt idx="21">
                  <c:v>19.711742053855257</c:v>
                </c:pt>
                <c:pt idx="22">
                  <c:v>20.4122757993207</c:v>
                </c:pt>
                <c:pt idx="23">
                  <c:v>20.999734569482417</c:v>
                </c:pt>
                <c:pt idx="24">
                  <c:v>21.458631211297163</c:v>
                </c:pt>
                <c:pt idx="25">
                  <c:v>21.77638653358991</c:v>
                </c:pt>
                <c:pt idx="26">
                  <c:v>21.944043005093967</c:v>
                </c:pt>
                <c:pt idx="27">
                  <c:v>21.956792861275328</c:v>
                </c:pt>
                <c:pt idx="28">
                  <c:v>21.814268179808355</c:v>
                </c:pt>
                <c:pt idx="29">
                  <c:v>21.520563266863505</c:v>
                </c:pt>
                <c:pt idx="30">
                  <c:v>21.08398704115972</c:v>
                </c:pt>
                <c:pt idx="31">
                  <c:v>20.516570807859594</c:v>
                </c:pt>
                <c:pt idx="32">
                  <c:v>19.833380599330834</c:v>
                </c:pt>
                <c:pt idx="33">
                  <c:v>19.051699687614519</c:v>
                </c:pt>
                <c:pt idx="34">
                  <c:v>18.190154033074275</c:v>
                </c:pt>
                <c:pt idx="35">
                  <c:v>17.267851206879094</c:v>
                </c:pt>
                <c:pt idx="36">
                  <c:v>16.303593204300174</c:v>
                </c:pt>
                <c:pt idx="37">
                  <c:v>15.31520812992256</c:v>
                </c:pt>
                <c:pt idx="38">
                  <c:v>14.319027971786859</c:v>
                </c:pt>
                <c:pt idx="39">
                  <c:v>13.329522352053484</c:v>
                </c:pt>
                <c:pt idx="40">
                  <c:v>12.3590833409122</c:v>
                </c:pt>
                <c:pt idx="41">
                  <c:v>11.41794537316162</c:v>
                </c:pt>
                <c:pt idx="42">
                  <c:v>10.514217392889609</c:v>
                </c:pt>
                <c:pt idx="43">
                  <c:v>9.6540012817774876</c:v>
                </c:pt>
                <c:pt idx="44">
                  <c:v>8.8415706867032267</c:v>
                </c:pt>
                <c:pt idx="45">
                  <c:v>8.0795866537169125</c:v>
                </c:pt>
                <c:pt idx="46">
                  <c:v>7.3693301049380926</c:v>
                </c:pt>
                <c:pt idx="47">
                  <c:v>6.710935397884656</c:v>
                </c:pt>
                <c:pt idx="48">
                  <c:v>6.1036134055446762</c:v>
                </c:pt>
                <c:pt idx="49">
                  <c:v>5.5458563679380299</c:v>
                </c:pt>
                <c:pt idx="50">
                  <c:v>5.0356199820411476</c:v>
                </c:pt>
                <c:pt idx="51">
                  <c:v>4.5704807407584225</c:v>
                </c:pt>
                <c:pt idx="52">
                  <c:v>4.1477684197144118</c:v>
                </c:pt>
                <c:pt idx="53">
                  <c:v>3.7646749153184551</c:v>
                </c:pt>
                <c:pt idx="54">
                  <c:v>3.4183414578152385</c:v>
                </c:pt>
                <c:pt idx="55">
                  <c:v>3.1059266641085865</c:v>
                </c:pt>
                <c:pt idx="56">
                  <c:v>2.8246580556553074</c:v>
                </c:pt>
                <c:pt idx="57">
                  <c:v>2.5718696318495682</c:v>
                </c:pt>
                <c:pt idx="58">
                  <c:v>2.3450279282035975</c:v>
                </c:pt>
                <c:pt idx="59">
                  <c:v>2.1417487545255174</c:v>
                </c:pt>
                <c:pt idx="60">
                  <c:v>1.9598065402079046</c:v>
                </c:pt>
                <c:pt idx="61">
                  <c:v>1.7971379387790885</c:v>
                </c:pt>
                <c:pt idx="62">
                  <c:v>1.6518410797175074</c:v>
                </c:pt>
                <c:pt idx="63">
                  <c:v>1.5221716127483615</c:v>
                </c:pt>
                <c:pt idx="64">
                  <c:v>1.4065364738397363</c:v>
                </c:pt>
                <c:pt idx="65">
                  <c:v>1.3034861147434422</c:v>
                </c:pt>
                <c:pt idx="66">
                  <c:v>1.2117057787112184</c:v>
                </c:pt>
                <c:pt idx="67">
                  <c:v>1.1300062720773565</c:v>
                </c:pt>
                <c:pt idx="68">
                  <c:v>1.057314572095875</c:v>
                </c:pt>
                <c:pt idx="69">
                  <c:v>0.99266452280642403</c:v>
                </c:pt>
                <c:pt idx="70">
                  <c:v>0.93518779981276123</c:v>
                </c:pt>
                <c:pt idx="71">
                  <c:v>0.88410526888565544</c:v>
                </c:pt>
                <c:pt idx="72">
                  <c:v>0.83871881970132234</c:v>
                </c:pt>
                <c:pt idx="73">
                  <c:v>0.79840372255148395</c:v>
                </c:pt>
                <c:pt idx="74">
                  <c:v>0.76260153057661983</c:v>
                </c:pt>
                <c:pt idx="75">
                  <c:v>0.73081353134157601</c:v>
                </c:pt>
                <c:pt idx="76">
                  <c:v>0.70259473802585992</c:v>
                </c:pt>
                <c:pt idx="77">
                  <c:v>0.67754840101406777</c:v>
                </c:pt>
                <c:pt idx="78">
                  <c:v>0.65532101432797074</c:v>
                </c:pt>
                <c:pt idx="79">
                  <c:v>0.63559778740118766</c:v>
                </c:pt>
                <c:pt idx="80">
                  <c:v>0.61809855056899354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2360"/>
        <c:axId val="628912752"/>
      </c:scatterChart>
      <c:valAx>
        <c:axId val="6289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752"/>
        <c:crosses val="autoZero"/>
        <c:crossBetween val="midCat"/>
      </c:valAx>
      <c:valAx>
        <c:axId val="6289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LogNormal!$B$2:$B$192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LogNormal!$F$2:$F$192</c:f>
              <c:numCache>
                <c:formatCode>General</c:formatCode>
                <c:ptCount val="191"/>
                <c:pt idx="0">
                  <c:v>0</c:v>
                </c:pt>
                <c:pt idx="2">
                  <c:v>0</c:v>
                </c:pt>
                <c:pt idx="3">
                  <c:v>1.0993598571428571</c:v>
                </c:pt>
                <c:pt idx="4">
                  <c:v>2.1987197142857138</c:v>
                </c:pt>
                <c:pt idx="5">
                  <c:v>4.3287294285714282</c:v>
                </c:pt>
                <c:pt idx="6">
                  <c:v>8.2451989999999995</c:v>
                </c:pt>
                <c:pt idx="7">
                  <c:v>14.222968285714286</c:v>
                </c:pt>
                <c:pt idx="8">
                  <c:v>23.430107142857146</c:v>
                </c:pt>
                <c:pt idx="9">
                  <c:v>35.385645714285715</c:v>
                </c:pt>
                <c:pt idx="10">
                  <c:v>49.333774142857152</c:v>
                </c:pt>
                <c:pt idx="11">
                  <c:v>65.618042285714296</c:v>
                </c:pt>
                <c:pt idx="12">
                  <c:v>82.383280285714292</c:v>
                </c:pt>
                <c:pt idx="13">
                  <c:v>97.36205842857143</c:v>
                </c:pt>
                <c:pt idx="14">
                  <c:v>110.89792685714286</c:v>
                </c:pt>
                <c:pt idx="15">
                  <c:v>124.6399252857143</c:v>
                </c:pt>
                <c:pt idx="16">
                  <c:v>138.51934357142861</c:v>
                </c:pt>
                <c:pt idx="17">
                  <c:v>151.91779185714287</c:v>
                </c:pt>
                <c:pt idx="18">
                  <c:v>164.90398028571431</c:v>
                </c:pt>
                <c:pt idx="19">
                  <c:v>178.98952871428574</c:v>
                </c:pt>
                <c:pt idx="20">
                  <c:v>196.37315671428573</c:v>
                </c:pt>
                <c:pt idx="21">
                  <c:v>215.33711442857145</c:v>
                </c:pt>
                <c:pt idx="22">
                  <c:v>235.33172200000001</c:v>
                </c:pt>
                <c:pt idx="23">
                  <c:v>256.01342957142862</c:v>
                </c:pt>
                <c:pt idx="24">
                  <c:v>277.72578714285714</c:v>
                </c:pt>
                <c:pt idx="25">
                  <c:v>299.30072457142859</c:v>
                </c:pt>
                <c:pt idx="26">
                  <c:v>321.42534185714283</c:v>
                </c:pt>
                <c:pt idx="27">
                  <c:v>342.93156928571426</c:v>
                </c:pt>
                <c:pt idx="28">
                  <c:v>365.94941657142863</c:v>
                </c:pt>
                <c:pt idx="29">
                  <c:v>386.69983414285713</c:v>
                </c:pt>
                <c:pt idx="30">
                  <c:v>406.83186185714294</c:v>
                </c:pt>
                <c:pt idx="31">
                  <c:v>425.17742957142855</c:v>
                </c:pt>
                <c:pt idx="32">
                  <c:v>443.38557742857142</c:v>
                </c:pt>
                <c:pt idx="33">
                  <c:v>461.04404542857139</c:v>
                </c:pt>
                <c:pt idx="34">
                  <c:v>478.22154342857141</c:v>
                </c:pt>
                <c:pt idx="35">
                  <c:v>493.81871157142859</c:v>
                </c:pt>
                <c:pt idx="36">
                  <c:v>509.34716971428577</c:v>
                </c:pt>
                <c:pt idx="37">
                  <c:v>523.84497799999997</c:v>
                </c:pt>
                <c:pt idx="38">
                  <c:v>538.13665642857131</c:v>
                </c:pt>
                <c:pt idx="39">
                  <c:v>551.26026485714283</c:v>
                </c:pt>
                <c:pt idx="40">
                  <c:v>562.32257357142851</c:v>
                </c:pt>
                <c:pt idx="41">
                  <c:v>573.11004228571426</c:v>
                </c:pt>
                <c:pt idx="42">
                  <c:v>583.00428114285705</c:v>
                </c:pt>
                <c:pt idx="43">
                  <c:v>592.89851999999996</c:v>
                </c:pt>
                <c:pt idx="44">
                  <c:v>601.76210885714295</c:v>
                </c:pt>
                <c:pt idx="45">
                  <c:v>610.35085771428567</c:v>
                </c:pt>
                <c:pt idx="46">
                  <c:v>618.80218671428565</c:v>
                </c:pt>
                <c:pt idx="47">
                  <c:v>627.32222571428554</c:v>
                </c:pt>
                <c:pt idx="48">
                  <c:v>634.53677485714275</c:v>
                </c:pt>
                <c:pt idx="49">
                  <c:v>641.270354</c:v>
                </c:pt>
                <c:pt idx="50">
                  <c:v>646.01134342857131</c:v>
                </c:pt>
                <c:pt idx="51">
                  <c:v>650.88975285714275</c:v>
                </c:pt>
                <c:pt idx="52">
                  <c:v>655.42461242857132</c:v>
                </c:pt>
                <c:pt idx="53">
                  <c:v>660.02818185714284</c:v>
                </c:pt>
                <c:pt idx="54">
                  <c:v>664.42562128571433</c:v>
                </c:pt>
                <c:pt idx="55">
                  <c:v>668.89177071428571</c:v>
                </c:pt>
                <c:pt idx="56">
                  <c:v>673.22050028571425</c:v>
                </c:pt>
                <c:pt idx="57">
                  <c:v>677.41180985714277</c:v>
                </c:pt>
                <c:pt idx="58">
                  <c:v>680.91601942857142</c:v>
                </c:pt>
                <c:pt idx="59">
                  <c:v>683.87054899999998</c:v>
                </c:pt>
                <c:pt idx="60">
                  <c:v>686.41281871428578</c:v>
                </c:pt>
                <c:pt idx="61">
                  <c:v>688.95508842857134</c:v>
                </c:pt>
                <c:pt idx="62">
                  <c:v>691.01638828571436</c:v>
                </c:pt>
                <c:pt idx="63">
                  <c:v>692.39058814285715</c:v>
                </c:pt>
                <c:pt idx="64">
                  <c:v>693.48994799999991</c:v>
                </c:pt>
                <c:pt idx="65">
                  <c:v>694.52059785714289</c:v>
                </c:pt>
                <c:pt idx="66">
                  <c:v>695.75737771428567</c:v>
                </c:pt>
                <c:pt idx="67">
                  <c:v>697.20028757142859</c:v>
                </c:pt>
                <c:pt idx="68">
                  <c:v>698.29964742857123</c:v>
                </c:pt>
                <c:pt idx="69">
                  <c:v>699.3302972857141</c:v>
                </c:pt>
                <c:pt idx="70">
                  <c:v>700.36094714285719</c:v>
                </c:pt>
                <c:pt idx="71">
                  <c:v>701.39159699999993</c:v>
                </c:pt>
                <c:pt idx="72">
                  <c:v>702.14740699999993</c:v>
                </c:pt>
                <c:pt idx="73">
                  <c:v>702.76579700000002</c:v>
                </c:pt>
                <c:pt idx="74">
                  <c:v>703.17805700000008</c:v>
                </c:pt>
                <c:pt idx="75">
                  <c:v>703.59031699999991</c:v>
                </c:pt>
                <c:pt idx="76">
                  <c:v>703.93386699999985</c:v>
                </c:pt>
                <c:pt idx="77">
                  <c:v>704.20870699999989</c:v>
                </c:pt>
                <c:pt idx="78">
                  <c:v>704.41483700000015</c:v>
                </c:pt>
                <c:pt idx="79">
                  <c:v>704.62096700000006</c:v>
                </c:pt>
                <c:pt idx="80">
                  <c:v>704.75838699999997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LogNormal!$B$2:$B$192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LogNormal!$G$2:$G$192</c:f>
              <c:numCache>
                <c:formatCode>General</c:formatCode>
                <c:ptCount val="191"/>
                <c:pt idx="0">
                  <c:v>0</c:v>
                </c:pt>
                <c:pt idx="2">
                  <c:v>6.7055690033379422E-5</c:v>
                </c:pt>
                <c:pt idx="3">
                  <c:v>1.1903323678113467E-2</c:v>
                </c:pt>
                <c:pt idx="4">
                  <c:v>0.14204598642910293</c:v>
                </c:pt>
                <c:pt idx="5">
                  <c:v>0.68022042854074816</c:v>
                </c:pt>
                <c:pt idx="6">
                  <c:v>2.0581966735271751</c:v>
                </c:pt>
                <c:pt idx="7">
                  <c:v>4.7345509179160246</c:v>
                </c:pt>
                <c:pt idx="8">
                  <c:v>9.0947137120334478</c:v>
                </c:pt>
                <c:pt idx="9">
                  <c:v>15.397904824065009</c:v>
                </c:pt>
                <c:pt idx="10">
                  <c:v>23.765394553881194</c:v>
                </c:pt>
                <c:pt idx="11">
                  <c:v>34.194346645715299</c:v>
                </c:pt>
                <c:pt idx="12">
                  <c:v>46.583385580204677</c:v>
                </c:pt>
                <c:pt idx="13">
                  <c:v>60.760786823252445</c:v>
                </c:pt>
                <c:pt idx="14">
                  <c:v>76.510349579615777</c:v>
                </c:pt>
                <c:pt idx="15">
                  <c:v>93.592826435900662</c:v>
                </c:pt>
                <c:pt idx="16">
                  <c:v>111.76242942033547</c:v>
                </c:pt>
                <c:pt idx="17">
                  <c:v>130.77877262883229</c:v>
                </c:pt>
                <c:pt idx="18">
                  <c:v>150.41496283330471</c:v>
                </c:pt>
                <c:pt idx="19">
                  <c:v>170.46263033511528</c:v>
                </c:pt>
                <c:pt idx="20">
                  <c:v>190.73463916557975</c:v>
                </c:pt>
                <c:pt idx="21">
                  <c:v>211.06610729796336</c:v>
                </c:pt>
                <c:pt idx="22">
                  <c:v>231.3142460538086</c:v>
                </c:pt>
                <c:pt idx="23">
                  <c:v>251.35741395579538</c:v>
                </c:pt>
                <c:pt idx="24">
                  <c:v>271.09368235929907</c:v>
                </c:pt>
                <c:pt idx="25">
                  <c:v>290.43913034240848</c:v>
                </c:pt>
                <c:pt idx="26">
                  <c:v>309.32602350947968</c:v>
                </c:pt>
                <c:pt idx="27">
                  <c:v>327.70098325313415</c:v>
                </c:pt>
                <c:pt idx="28">
                  <c:v>345.52321699072473</c:v>
                </c:pt>
                <c:pt idx="29">
                  <c:v>362.76285344986991</c:v>
                </c:pt>
                <c:pt idx="30">
                  <c:v>379.39940805897356</c:v>
                </c:pt>
                <c:pt idx="31">
                  <c:v>395.42039011644044</c:v>
                </c:pt>
                <c:pt idx="32">
                  <c:v>410.8200542405433</c:v>
                </c:pt>
                <c:pt idx="33">
                  <c:v>425.59829252852177</c:v>
                </c:pt>
                <c:pt idx="34">
                  <c:v>439.75966002651012</c:v>
                </c:pt>
                <c:pt idx="35">
                  <c:v>453.31252388786595</c:v>
                </c:pt>
                <c:pt idx="36">
                  <c:v>466.26832549643029</c:v>
                </c:pt>
                <c:pt idx="37">
                  <c:v>478.64094449920412</c:v>
                </c:pt>
                <c:pt idx="38">
                  <c:v>490.44615387172456</c:v>
                </c:pt>
                <c:pt idx="39">
                  <c:v>501.70115564302631</c:v>
                </c:pt>
                <c:pt idx="40">
                  <c:v>512.42418760319481</c:v>
                </c:pt>
                <c:pt idx="41">
                  <c:v>522.63419211258554</c:v>
                </c:pt>
                <c:pt idx="42">
                  <c:v>532.35053896432657</c:v>
                </c:pt>
                <c:pt idx="43">
                  <c:v>541.59279507837653</c:v>
                </c:pt>
                <c:pt idx="44">
                  <c:v>550.3805345990063</c:v>
                </c:pt>
                <c:pt idx="45">
                  <c:v>558.73318371170546</c:v>
                </c:pt>
                <c:pt idx="46">
                  <c:v>566.66989518133767</c:v>
                </c:pt>
                <c:pt idx="47">
                  <c:v>574.20944823722539</c:v>
                </c:pt>
                <c:pt idx="48">
                  <c:v>581.37016999254718</c:v>
                </c:pt>
                <c:pt idx="49">
                  <c:v>588.16987508706291</c:v>
                </c:pt>
                <c:pt idx="50">
                  <c:v>594.62582068719234</c:v>
                </c:pt>
                <c:pt idx="51">
                  <c:v>600.75467437009013</c:v>
                </c:pt>
                <c:pt idx="52">
                  <c:v>606.5724927631552</c:v>
                </c:pt>
                <c:pt idx="53">
                  <c:v>612.09470911203039</c:v>
                </c:pt>
                <c:pt idx="54">
                  <c:v>617.3361282130935</c:v>
                </c:pt>
                <c:pt idx="55">
                  <c:v>622.31092737500524</c:v>
                </c:pt>
                <c:pt idx="56">
                  <c:v>627.03266227202914</c:v>
                </c:pt>
                <c:pt idx="57">
                  <c:v>631.5142767232195</c:v>
                </c:pt>
                <c:pt idx="58">
                  <c:v>635.76811557947849</c:v>
                </c:pt>
                <c:pt idx="59">
                  <c:v>639.80594002787484</c:v>
                </c:pt>
                <c:pt idx="60">
                  <c:v>643.63894473212599</c:v>
                </c:pt>
                <c:pt idx="61">
                  <c:v>647.27777632211235</c:v>
                </c:pt>
                <c:pt idx="62">
                  <c:v>650.732552825776</c:v>
                </c:pt>
                <c:pt idx="63">
                  <c:v>654.01288370556415</c:v>
                </c:pt>
                <c:pt idx="64">
                  <c:v>657.12789022029733</c:v>
                </c:pt>
                <c:pt idx="65">
                  <c:v>660.08622588335277</c:v>
                </c:pt>
                <c:pt idx="66">
                  <c:v>662.89609683056449</c:v>
                </c:pt>
                <c:pt idx="67">
                  <c:v>665.56528194729253</c:v>
                </c:pt>
                <c:pt idx="68">
                  <c:v>668.10115263462126</c:v>
                </c:pt>
                <c:pt idx="69">
                  <c:v>670.51069212038988</c:v>
                </c:pt>
                <c:pt idx="70">
                  <c:v>672.80051424242185</c:v>
                </c:pt>
                <c:pt idx="71">
                  <c:v>674.97688164949045</c:v>
                </c:pt>
                <c:pt idx="72">
                  <c:v>677.04572338074001</c:v>
                </c:pt>
                <c:pt idx="73">
                  <c:v>679.01265179691825</c:v>
                </c:pt>
                <c:pt idx="74">
                  <c:v>680.88297884723488</c:v>
                </c:pt>
                <c:pt idx="75">
                  <c:v>682.66173166427336</c:v>
                </c:pt>
                <c:pt idx="76">
                  <c:v>684.35366748642343</c:v>
                </c:pt>
                <c:pt idx="77">
                  <c:v>685.96328791300789</c:v>
                </c:pt>
                <c:pt idx="78">
                  <c:v>687.49485250185774</c:v>
                </c:pt>
                <c:pt idx="79">
                  <c:v>688.95239172271613</c:v>
                </c:pt>
                <c:pt idx="80">
                  <c:v>690.33971928267761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536"/>
        <c:axId val="628914712"/>
      </c:scatterChart>
      <c:valAx>
        <c:axId val="6289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712"/>
        <c:crosses val="autoZero"/>
        <c:crossBetween val="midCat"/>
      </c:valAx>
      <c:valAx>
        <c:axId val="6289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0.48097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LogNormal!$A$2:$A$192</c:f>
              <c:strCache>
                <c:ptCount val="8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LogNormal!$O$2:$O$192</c:f>
              <c:numCache>
                <c:formatCode>General</c:formatCode>
                <c:ptCount val="191"/>
                <c:pt idx="0">
                  <c:v>0</c:v>
                </c:pt>
                <c:pt idx="2">
                  <c:v>0</c:v>
                </c:pt>
                <c:pt idx="3">
                  <c:v>0.61838985714285699</c:v>
                </c:pt>
                <c:pt idx="4">
                  <c:v>0.61838985714285677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8.7261688571428593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0.89322985714279834</c:v>
                </c:pt>
                <c:pt idx="64">
                  <c:v>0.61838985714275818</c:v>
                </c:pt>
                <c:pt idx="65">
                  <c:v>0.54967985714297551</c:v>
                </c:pt>
                <c:pt idx="66">
                  <c:v>0.75580985714277826</c:v>
                </c:pt>
                <c:pt idx="67">
                  <c:v>0.96193985714292207</c:v>
                </c:pt>
                <c:pt idx="68">
                  <c:v>0.61838985714264449</c:v>
                </c:pt>
                <c:pt idx="69">
                  <c:v>0.54967985714286183</c:v>
                </c:pt>
                <c:pt idx="70">
                  <c:v>0.5496798571430892</c:v>
                </c:pt>
                <c:pt idx="71">
                  <c:v>0.54967985714274814</c:v>
                </c:pt>
                <c:pt idx="72">
                  <c:v>0.27483999999999664</c:v>
                </c:pt>
                <c:pt idx="73">
                  <c:v>0.13742000000009025</c:v>
                </c:pt>
                <c:pt idx="74">
                  <c:v>-6.8709999999939875E-2</c:v>
                </c:pt>
                <c:pt idx="75">
                  <c:v>-6.8710000000167248E-2</c:v>
                </c:pt>
                <c:pt idx="76">
                  <c:v>-0.1374200000000636</c:v>
                </c:pt>
                <c:pt idx="77">
                  <c:v>-0.20612999999995996</c:v>
                </c:pt>
                <c:pt idx="78">
                  <c:v>-0.27483999999974262</c:v>
                </c:pt>
                <c:pt idx="79">
                  <c:v>-0.27484000000008368</c:v>
                </c:pt>
                <c:pt idx="80">
                  <c:v>-0.34355000000009372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LogNormal!$A$2:$A$192</c:f>
              <c:strCache>
                <c:ptCount val="8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LogNormal!$P$2:$P$192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6.7055690033379422E-5</c:v>
                </c:pt>
                <c:pt idx="3">
                  <c:v>1.1836267988080088E-2</c:v>
                </c:pt>
                <c:pt idx="4">
                  <c:v>0.13014266275098946</c:v>
                </c:pt>
                <c:pt idx="5">
                  <c:v>0.53817444211164522</c:v>
                </c:pt>
                <c:pt idx="6">
                  <c:v>1.377976244986427</c:v>
                </c:pt>
                <c:pt idx="7">
                  <c:v>2.6763542443888491</c:v>
                </c:pt>
                <c:pt idx="8">
                  <c:v>4.3601627941174232</c:v>
                </c:pt>
                <c:pt idx="9">
                  <c:v>6.3031911120315618</c:v>
                </c:pt>
                <c:pt idx="10">
                  <c:v>8.3674897298161834</c:v>
                </c:pt>
                <c:pt idx="11">
                  <c:v>10.428952091834104</c:v>
                </c:pt>
                <c:pt idx="12">
                  <c:v>12.389038934489379</c:v>
                </c:pt>
                <c:pt idx="13">
                  <c:v>14.177401243047772</c:v>
                </c:pt>
                <c:pt idx="14">
                  <c:v>15.749562756363334</c:v>
                </c:pt>
                <c:pt idx="15">
                  <c:v>17.082476856284885</c:v>
                </c:pt>
                <c:pt idx="16">
                  <c:v>18.1696029844348</c:v>
                </c:pt>
                <c:pt idx="17">
                  <c:v>19.016343208496824</c:v>
                </c:pt>
                <c:pt idx="18">
                  <c:v>19.636190204472427</c:v>
                </c:pt>
                <c:pt idx="19">
                  <c:v>20.047667501810572</c:v>
                </c:pt>
                <c:pt idx="20">
                  <c:v>20.272008830464483</c:v>
                </c:pt>
                <c:pt idx="21">
                  <c:v>20.331468132383609</c:v>
                </c:pt>
                <c:pt idx="22">
                  <c:v>20.248138755845247</c:v>
                </c:pt>
                <c:pt idx="23">
                  <c:v>20.043167901986781</c:v>
                </c:pt>
                <c:pt idx="24">
                  <c:v>19.736268403503665</c:v>
                </c:pt>
                <c:pt idx="25">
                  <c:v>19.345447983109413</c:v>
                </c:pt>
                <c:pt idx="26">
                  <c:v>18.886893167071207</c:v>
                </c:pt>
                <c:pt idx="27">
                  <c:v>18.374959743654461</c:v>
                </c:pt>
                <c:pt idx="28">
                  <c:v>17.822233737590583</c:v>
                </c:pt>
                <c:pt idx="29">
                  <c:v>17.239636459145203</c:v>
                </c:pt>
                <c:pt idx="30">
                  <c:v>16.63655460910368</c:v>
                </c:pt>
                <c:pt idx="31">
                  <c:v>16.02098205746686</c:v>
                </c:pt>
                <c:pt idx="32">
                  <c:v>15.399664124102829</c:v>
                </c:pt>
                <c:pt idx="33">
                  <c:v>14.778238287978459</c:v>
                </c:pt>
                <c:pt idx="34">
                  <c:v>14.161367497988355</c:v>
                </c:pt>
                <c:pt idx="35">
                  <c:v>13.552863861355833</c:v>
                </c:pt>
                <c:pt idx="36">
                  <c:v>12.955801608564329</c:v>
                </c:pt>
                <c:pt idx="37">
                  <c:v>12.372619002773815</c:v>
                </c:pt>
                <c:pt idx="38">
                  <c:v>11.805209372520423</c:v>
                </c:pt>
                <c:pt idx="39">
                  <c:v>11.255001771301771</c:v>
                </c:pt>
                <c:pt idx="40">
                  <c:v>10.723031960168488</c:v>
                </c:pt>
                <c:pt idx="41">
                  <c:v>10.210004509390764</c:v>
                </c:pt>
                <c:pt idx="42">
                  <c:v>9.7163468517410312</c:v>
                </c:pt>
                <c:pt idx="43">
                  <c:v>9.2422561140499422</c:v>
                </c:pt>
                <c:pt idx="44">
                  <c:v>8.7877395206297955</c:v>
                </c:pt>
                <c:pt idx="45">
                  <c:v>8.3526491126991402</c:v>
                </c:pt>
                <c:pt idx="46">
                  <c:v>7.9367114696322405</c:v>
                </c:pt>
                <c:pt idx="47">
                  <c:v>7.5395530558877581</c:v>
                </c:pt>
                <c:pt idx="48">
                  <c:v>7.1607217553217977</c:v>
                </c:pt>
                <c:pt idx="49">
                  <c:v>6.7997050945156987</c:v>
                </c:pt>
                <c:pt idx="50">
                  <c:v>6.4559456001294873</c:v>
                </c:pt>
                <c:pt idx="51">
                  <c:v>6.1288536828977689</c:v>
                </c:pt>
                <c:pt idx="52">
                  <c:v>5.8178183930650755</c:v>
                </c:pt>
                <c:pt idx="53">
                  <c:v>5.5222163488751681</c:v>
                </c:pt>
                <c:pt idx="54">
                  <c:v>5.2414191010630775</c:v>
                </c:pt>
                <c:pt idx="55">
                  <c:v>4.9747991619117125</c:v>
                </c:pt>
                <c:pt idx="56">
                  <c:v>4.7217348970239437</c:v>
                </c:pt>
                <c:pt idx="57">
                  <c:v>4.4816144511904001</c:v>
                </c:pt>
                <c:pt idx="58">
                  <c:v>4.253838856259029</c:v>
                </c:pt>
                <c:pt idx="59">
                  <c:v>4.0378244483963988</c:v>
                </c:pt>
                <c:pt idx="60">
                  <c:v>3.833004704251155</c:v>
                </c:pt>
                <c:pt idx="61">
                  <c:v>3.6388315899863568</c:v>
                </c:pt>
                <c:pt idx="62">
                  <c:v>3.4547765036636338</c:v>
                </c:pt>
                <c:pt idx="63">
                  <c:v>3.2803308797881749</c:v>
                </c:pt>
                <c:pt idx="64">
                  <c:v>3.1150065147331634</c:v>
                </c:pt>
                <c:pt idx="65">
                  <c:v>2.9583356630554789</c:v>
                </c:pt>
                <c:pt idx="66">
                  <c:v>2.8098709472117585</c:v>
                </c:pt>
                <c:pt idx="67">
                  <c:v>2.669185116728078</c:v>
                </c:pt>
                <c:pt idx="68">
                  <c:v>2.5358706873287598</c:v>
                </c:pt>
                <c:pt idx="69">
                  <c:v>2.4095394857686245</c:v>
                </c:pt>
                <c:pt idx="70">
                  <c:v>2.289822122032029</c:v>
                </c:pt>
                <c:pt idx="71">
                  <c:v>2.1763674070686347</c:v>
                </c:pt>
                <c:pt idx="72">
                  <c:v>2.0688417312495879</c:v>
                </c:pt>
                <c:pt idx="73">
                  <c:v>1.9669284161782563</c:v>
                </c:pt>
                <c:pt idx="74">
                  <c:v>1.8703270503165887</c:v>
                </c:pt>
                <c:pt idx="75">
                  <c:v>1.7787528170384674</c:v>
                </c:pt>
                <c:pt idx="76">
                  <c:v>1.6919358221500811</c:v>
                </c:pt>
                <c:pt idx="77">
                  <c:v>1.6096204265844725</c:v>
                </c:pt>
                <c:pt idx="78">
                  <c:v>1.5315645888498195</c:v>
                </c:pt>
                <c:pt idx="79">
                  <c:v>1.4575392208584179</c:v>
                </c:pt>
                <c:pt idx="80">
                  <c:v>1.3873275599615211</c:v>
                </c:pt>
                <c:pt idx="82">
                  <c:v>20.331468132383609</c:v>
                </c:pt>
                <c:pt idx="83">
                  <c:v>13.554312088255738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752"/>
        <c:axId val="492850144"/>
      </c:scatterChart>
      <c:valAx>
        <c:axId val="4928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valAx>
        <c:axId val="492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0.48097000000000012</c:v>
                </c:pt>
                <c:pt idx="3">
                  <c:v>1.5803298571428572</c:v>
                </c:pt>
                <c:pt idx="4">
                  <c:v>2.6796897142857139</c:v>
                </c:pt>
                <c:pt idx="5">
                  <c:v>4.8096994285714283</c:v>
                </c:pt>
                <c:pt idx="6">
                  <c:v>8.7261690000000005</c:v>
                </c:pt>
                <c:pt idx="7">
                  <c:v>14.703938285714287</c:v>
                </c:pt>
                <c:pt idx="8">
                  <c:v>23.911077142857145</c:v>
                </c:pt>
                <c:pt idx="9">
                  <c:v>35.866615714285714</c:v>
                </c:pt>
                <c:pt idx="10">
                  <c:v>49.814744142857151</c:v>
                </c:pt>
                <c:pt idx="11">
                  <c:v>66.099012285714295</c:v>
                </c:pt>
                <c:pt idx="12">
                  <c:v>82.864250285714292</c:v>
                </c:pt>
                <c:pt idx="13">
                  <c:v>97.843028428571429</c:v>
                </c:pt>
                <c:pt idx="14">
                  <c:v>111.37889685714286</c:v>
                </c:pt>
                <c:pt idx="15">
                  <c:v>125.1208952857143</c:v>
                </c:pt>
                <c:pt idx="16">
                  <c:v>139.00031357142859</c:v>
                </c:pt>
                <c:pt idx="17">
                  <c:v>152.39876185714286</c:v>
                </c:pt>
                <c:pt idx="18">
                  <c:v>165.3849502857143</c:v>
                </c:pt>
                <c:pt idx="19">
                  <c:v>179.47049871428572</c:v>
                </c:pt>
                <c:pt idx="20">
                  <c:v>196.85412671428571</c:v>
                </c:pt>
                <c:pt idx="21">
                  <c:v>215.81808442857144</c:v>
                </c:pt>
                <c:pt idx="22">
                  <c:v>235.812692</c:v>
                </c:pt>
                <c:pt idx="23">
                  <c:v>256.49439957142863</c:v>
                </c:pt>
                <c:pt idx="24">
                  <c:v>278.20675714285716</c:v>
                </c:pt>
                <c:pt idx="25">
                  <c:v>299.7816945714286</c:v>
                </c:pt>
                <c:pt idx="26">
                  <c:v>321.90631185714284</c:v>
                </c:pt>
                <c:pt idx="27">
                  <c:v>343.41253928571427</c:v>
                </c:pt>
                <c:pt idx="28">
                  <c:v>366.43038657142864</c:v>
                </c:pt>
                <c:pt idx="29">
                  <c:v>387.18080414285714</c:v>
                </c:pt>
                <c:pt idx="30">
                  <c:v>407.31283185714295</c:v>
                </c:pt>
                <c:pt idx="31">
                  <c:v>425.65839957142856</c:v>
                </c:pt>
                <c:pt idx="32">
                  <c:v>443.86654742857144</c:v>
                </c:pt>
                <c:pt idx="33">
                  <c:v>461.52501542857141</c:v>
                </c:pt>
                <c:pt idx="34">
                  <c:v>478.70251342857142</c:v>
                </c:pt>
                <c:pt idx="35">
                  <c:v>494.29968157142861</c:v>
                </c:pt>
                <c:pt idx="36">
                  <c:v>509.82813971428578</c:v>
                </c:pt>
                <c:pt idx="37">
                  <c:v>524.32594800000004</c:v>
                </c:pt>
                <c:pt idx="38">
                  <c:v>538.61762642857138</c:v>
                </c:pt>
                <c:pt idx="39">
                  <c:v>551.7412348571429</c:v>
                </c:pt>
                <c:pt idx="40">
                  <c:v>562.80354357142858</c:v>
                </c:pt>
                <c:pt idx="41">
                  <c:v>573.59101228571433</c:v>
                </c:pt>
                <c:pt idx="42">
                  <c:v>583.48525114285712</c:v>
                </c:pt>
                <c:pt idx="43">
                  <c:v>593.37949000000003</c:v>
                </c:pt>
                <c:pt idx="44">
                  <c:v>602.24307885714302</c:v>
                </c:pt>
                <c:pt idx="45">
                  <c:v>610.83182771428574</c:v>
                </c:pt>
                <c:pt idx="46">
                  <c:v>619.28315671428572</c:v>
                </c:pt>
                <c:pt idx="47">
                  <c:v>627.80319571428561</c:v>
                </c:pt>
                <c:pt idx="48">
                  <c:v>635.01774485714282</c:v>
                </c:pt>
                <c:pt idx="49">
                  <c:v>641.75132400000007</c:v>
                </c:pt>
                <c:pt idx="50">
                  <c:v>646.49231342857138</c:v>
                </c:pt>
                <c:pt idx="51">
                  <c:v>651.37072285714282</c:v>
                </c:pt>
                <c:pt idx="52">
                  <c:v>655.90558242857139</c:v>
                </c:pt>
                <c:pt idx="53">
                  <c:v>660.50915185714291</c:v>
                </c:pt>
                <c:pt idx="54">
                  <c:v>664.9065912857144</c:v>
                </c:pt>
                <c:pt idx="55">
                  <c:v>669.37274071428578</c:v>
                </c:pt>
                <c:pt idx="56">
                  <c:v>673.70147028571432</c:v>
                </c:pt>
                <c:pt idx="57">
                  <c:v>677.89277985714284</c:v>
                </c:pt>
                <c:pt idx="58">
                  <c:v>681.39698942857149</c:v>
                </c:pt>
                <c:pt idx="59">
                  <c:v>684.35151900000005</c:v>
                </c:pt>
                <c:pt idx="60">
                  <c:v>686.89378871428585</c:v>
                </c:pt>
                <c:pt idx="61">
                  <c:v>689.43605842857141</c:v>
                </c:pt>
                <c:pt idx="62">
                  <c:v>691.49735828571443</c:v>
                </c:pt>
                <c:pt idx="63">
                  <c:v>692.87155814285722</c:v>
                </c:pt>
                <c:pt idx="64">
                  <c:v>693.97091799999998</c:v>
                </c:pt>
                <c:pt idx="65">
                  <c:v>695.00156785714296</c:v>
                </c:pt>
                <c:pt idx="66">
                  <c:v>696.23834771428574</c:v>
                </c:pt>
                <c:pt idx="67">
                  <c:v>697.68125757142866</c:v>
                </c:pt>
                <c:pt idx="68">
                  <c:v>698.7806174285713</c:v>
                </c:pt>
                <c:pt idx="69">
                  <c:v>699.81126728571417</c:v>
                </c:pt>
                <c:pt idx="70">
                  <c:v>700.84191714285726</c:v>
                </c:pt>
                <c:pt idx="71">
                  <c:v>701.872567</c:v>
                </c:pt>
                <c:pt idx="72">
                  <c:v>702.628377</c:v>
                </c:pt>
                <c:pt idx="73">
                  <c:v>703.24676700000009</c:v>
                </c:pt>
                <c:pt idx="74">
                  <c:v>703.65902700000015</c:v>
                </c:pt>
                <c:pt idx="75">
                  <c:v>704.07128699999998</c:v>
                </c:pt>
                <c:pt idx="76">
                  <c:v>704.41483699999992</c:v>
                </c:pt>
                <c:pt idx="77">
                  <c:v>704.68967699999996</c:v>
                </c:pt>
                <c:pt idx="78">
                  <c:v>704.89580700000022</c:v>
                </c:pt>
                <c:pt idx="79">
                  <c:v>705.10193700000013</c:v>
                </c:pt>
                <c:pt idx="80">
                  <c:v>705.23935700000004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3.8672884715078037</c:v>
                </c:pt>
                <c:pt idx="3">
                  <c:v>8.2721147713379608</c:v>
                </c:pt>
                <c:pt idx="4">
                  <c:v>13.262290028089229</c:v>
                </c:pt>
                <c:pt idx="5">
                  <c:v>18.885283801719851</c:v>
                </c:pt>
                <c:pt idx="6">
                  <c:v>25.187367975388955</c:v>
                </c:pt>
                <c:pt idx="7">
                  <c:v>32.212679535568206</c:v>
                </c:pt>
                <c:pt idx="8">
                  <c:v>40.002218815297113</c:v>
                </c:pt>
                <c:pt idx="9">
                  <c:v>48.592803963824537</c:v>
                </c:pt>
                <c:pt idx="10">
                  <c:v>58.016006264843732</c:v>
                </c:pt>
                <c:pt idx="11">
                  <c:v>68.29709424344108</c:v>
                </c:pt>
                <c:pt idx="12">
                  <c:v>79.454017070917871</c:v>
                </c:pt>
                <c:pt idx="13">
                  <c:v>91.496459404887787</c:v>
                </c:pt>
                <c:pt idx="14">
                  <c:v>104.42500032584338</c:v>
                </c:pt>
                <c:pt idx="15">
                  <c:v>118.23040832718877</c:v>
                </c:pt>
                <c:pt idx="16">
                  <c:v>132.89310231065292</c:v>
                </c:pt>
                <c:pt idx="17">
                  <c:v>148.38280521910085</c:v>
                </c:pt>
                <c:pt idx="18">
                  <c:v>164.65841235452143</c:v>
                </c:pt>
                <c:pt idx="19">
                  <c:v>181.66809069719963</c:v>
                </c:pt>
                <c:pt idx="20">
                  <c:v>199.34961884396395</c:v>
                </c:pt>
                <c:pt idx="21">
                  <c:v>217.63096975854185</c:v>
                </c:pt>
                <c:pt idx="22">
                  <c:v>236.43113066363185</c:v>
                </c:pt>
                <c:pt idx="23">
                  <c:v>255.66114642578592</c:v>
                </c:pt>
                <c:pt idx="24">
                  <c:v>275.22536503332219</c:v>
                </c:pt>
                <c:pt idx="25">
                  <c:v>295.02285658840071</c:v>
                </c:pt>
                <c:pt idx="26">
                  <c:v>314.94897095405139</c:v>
                </c:pt>
                <c:pt idx="27">
                  <c:v>334.89699410697261</c:v>
                </c:pt>
                <c:pt idx="28">
                  <c:v>354.75985958709992</c:v>
                </c:pt>
                <c:pt idx="29">
                  <c:v>374.43186937943727</c:v>
                </c:pt>
                <c:pt idx="30">
                  <c:v>393.81037821086335</c:v>
                </c:pt>
                <c:pt idx="31">
                  <c:v>412.79739661151103</c:v>
                </c:pt>
                <c:pt idx="32">
                  <c:v>431.30107111132179</c:v>
                </c:pt>
                <c:pt idx="33">
                  <c:v>449.23700447331493</c:v>
                </c:pt>
                <c:pt idx="34">
                  <c:v>466.52938469154844</c:v>
                </c:pt>
                <c:pt idx="35">
                  <c:v>483.11189833138496</c:v>
                </c:pt>
                <c:pt idx="36">
                  <c:v>498.92841134786835</c:v>
                </c:pt>
                <c:pt idx="37">
                  <c:v>513.93340844539728</c:v>
                </c:pt>
                <c:pt idx="38">
                  <c:v>528.09218999291488</c:v>
                </c:pt>
                <c:pt idx="39">
                  <c:v>541.38083315010726</c:v>
                </c:pt>
                <c:pt idx="40">
                  <c:v>553.78593088724244</c:v>
                </c:pt>
                <c:pt idx="41">
                  <c:v>565.30412873341788</c:v>
                </c:pt>
                <c:pt idx="42">
                  <c:v>575.94148415912332</c:v>
                </c:pt>
                <c:pt idx="43">
                  <c:v>585.7126773455667</c:v>
                </c:pt>
                <c:pt idx="44">
                  <c:v>594.64010463759359</c:v>
                </c:pt>
                <c:pt idx="45">
                  <c:v>602.75288720732942</c:v>
                </c:pt>
                <c:pt idx="46">
                  <c:v>610.08582742153442</c:v>
                </c:pt>
                <c:pt idx="47">
                  <c:v>616.67834421109694</c:v>
                </c:pt>
                <c:pt idx="48">
                  <c:v>622.57341653472577</c:v>
                </c:pt>
                <c:pt idx="49">
                  <c:v>627.81656099259408</c:v>
                </c:pt>
                <c:pt idx="50">
                  <c:v>632.45486598224988</c:v>
                </c:pt>
                <c:pt idx="51">
                  <c:v>636.5361007100355</c:v>
                </c:pt>
                <c:pt idx="52">
                  <c:v>640.1079130851607</c:v>
                </c:pt>
                <c:pt idx="53">
                  <c:v>643.21712622596169</c:v>
                </c:pt>
                <c:pt idx="54">
                  <c:v>645.90913917278499</c:v>
                </c:pt>
                <c:pt idx="55">
                  <c:v>648.22743357564309</c:v>
                </c:pt>
                <c:pt idx="56">
                  <c:v>650.21318472184555</c:v>
                </c:pt>
                <c:pt idx="57">
                  <c:v>651.90497237024613</c:v>
                </c:pt>
                <c:pt idx="58">
                  <c:v>653.33858451238495</c:v>
                </c:pt>
                <c:pt idx="59">
                  <c:v>654.54690540329671</c:v>
                </c:pt>
                <c:pt idx="60">
                  <c:v>655.55987798509989</c:v>
                </c:pt>
                <c:pt idx="61">
                  <c:v>656.40453013048864</c:v>
                </c:pt>
                <c:pt idx="62">
                  <c:v>657.10505390865558</c:v>
                </c:pt>
                <c:pt idx="63">
                  <c:v>657.68292725796744</c:v>
                </c:pt>
                <c:pt idx="64">
                  <c:v>658.15706796528252</c:v>
                </c:pt>
                <c:pt idx="65">
                  <c:v>658.54401062573538</c:v>
                </c:pt>
                <c:pt idx="66">
                  <c:v>658.85809821503096</c:v>
                </c:pt>
                <c:pt idx="67">
                  <c:v>659.11168097939992</c:v>
                </c:pt>
                <c:pt idx="68">
                  <c:v>659.31531647424185</c:v>
                </c:pt>
                <c:pt idx="69">
                  <c:v>659.47796570793241</c:v>
                </c:pt>
                <c:pt idx="70">
                  <c:v>659.60718142899634</c:v>
                </c:pt>
                <c:pt idx="71">
                  <c:v>659.70928559965944</c:v>
                </c:pt>
                <c:pt idx="72">
                  <c:v>659.78953400325418</c:v>
                </c:pt>
                <c:pt idx="73">
                  <c:v>659.85226672260887</c:v>
                </c:pt>
                <c:pt idx="74">
                  <c:v>659.90104389479552</c:v>
                </c:pt>
                <c:pt idx="75">
                  <c:v>659.93876669441227</c:v>
                </c:pt>
                <c:pt idx="76">
                  <c:v>659.96778392809301</c:v>
                </c:pt>
                <c:pt idx="77">
                  <c:v>659.98998494617274</c:v>
                </c:pt>
                <c:pt idx="78">
                  <c:v>660.00687980497651</c:v>
                </c:pt>
                <c:pt idx="79">
                  <c:v>660.01966775809399</c:v>
                </c:pt>
                <c:pt idx="80">
                  <c:v>660.02929523082128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928"/>
        <c:axId val="492851320"/>
      </c:scatterChart>
      <c:valAx>
        <c:axId val="4928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320"/>
        <c:crosses val="autoZero"/>
        <c:crossBetween val="midCat"/>
      </c:valAx>
      <c:valAx>
        <c:axId val="4928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0.6183898571428571</c:v>
                </c:pt>
                <c:pt idx="4">
                  <c:v>0.61838985714285688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8.7261688571428611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0.89322985714279846</c:v>
                </c:pt>
                <c:pt idx="64">
                  <c:v>0.61838985714275829</c:v>
                </c:pt>
                <c:pt idx="65">
                  <c:v>0.54967985714297563</c:v>
                </c:pt>
                <c:pt idx="66">
                  <c:v>0.75580985714277837</c:v>
                </c:pt>
                <c:pt idx="67">
                  <c:v>0.96193985714292218</c:v>
                </c:pt>
                <c:pt idx="68">
                  <c:v>0.61838985714264461</c:v>
                </c:pt>
                <c:pt idx="69">
                  <c:v>0.54967985714286194</c:v>
                </c:pt>
                <c:pt idx="70">
                  <c:v>0.54967985714308931</c:v>
                </c:pt>
                <c:pt idx="71">
                  <c:v>0.54967985714274825</c:v>
                </c:pt>
                <c:pt idx="72">
                  <c:v>0.27483999999999675</c:v>
                </c:pt>
                <c:pt idx="73">
                  <c:v>0.13742000000009036</c:v>
                </c:pt>
                <c:pt idx="74">
                  <c:v>-6.8709999999939764E-2</c:v>
                </c:pt>
                <c:pt idx="75">
                  <c:v>-6.8710000000167137E-2</c:v>
                </c:pt>
                <c:pt idx="76">
                  <c:v>-0.13742000000006349</c:v>
                </c:pt>
                <c:pt idx="77">
                  <c:v>-0.20612999999995985</c:v>
                </c:pt>
                <c:pt idx="78">
                  <c:v>-0.27483999999974251</c:v>
                </c:pt>
                <c:pt idx="79">
                  <c:v>-0.27484000000008357</c:v>
                </c:pt>
                <c:pt idx="80">
                  <c:v>-0.34355000000009361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3.8672884715078037</c:v>
                </c:pt>
                <c:pt idx="3">
                  <c:v>4.4048262998301562</c:v>
                </c:pt>
                <c:pt idx="4">
                  <c:v>4.9901752567512672</c:v>
                </c:pt>
                <c:pt idx="5">
                  <c:v>5.622993773630621</c:v>
                </c:pt>
                <c:pt idx="6">
                  <c:v>6.3020841736691047</c:v>
                </c:pt>
                <c:pt idx="7">
                  <c:v>7.0253115601792517</c:v>
                </c:pt>
                <c:pt idx="8">
                  <c:v>7.7895392797289036</c:v>
                </c:pt>
                <c:pt idx="9">
                  <c:v>8.5905851485274241</c:v>
                </c:pt>
                <c:pt idx="10">
                  <c:v>9.4232023010191934</c:v>
                </c:pt>
                <c:pt idx="11">
                  <c:v>10.281087978597347</c:v>
                </c:pt>
                <c:pt idx="12">
                  <c:v>11.156922827476784</c:v>
                </c:pt>
                <c:pt idx="13">
                  <c:v>12.042442333969911</c:v>
                </c:pt>
                <c:pt idx="14">
                  <c:v>12.9285409209556</c:v>
                </c:pt>
                <c:pt idx="15">
                  <c:v>13.805408001345379</c:v>
                </c:pt>
                <c:pt idx="16">
                  <c:v>14.662693983464147</c:v>
                </c:pt>
                <c:pt idx="17">
                  <c:v>15.489702908447923</c:v>
                </c:pt>
                <c:pt idx="18">
                  <c:v>16.275607135420593</c:v>
                </c:pt>
                <c:pt idx="19">
                  <c:v>17.009678342678196</c:v>
                </c:pt>
                <c:pt idx="20">
                  <c:v>17.681528146764332</c:v>
                </c:pt>
                <c:pt idx="21">
                  <c:v>18.281350914577903</c:v>
                </c:pt>
                <c:pt idx="22">
                  <c:v>18.800160905089992</c:v>
                </c:pt>
                <c:pt idx="23">
                  <c:v>19.230015762154068</c:v>
                </c:pt>
                <c:pt idx="24">
                  <c:v>19.56421860753629</c:v>
                </c:pt>
                <c:pt idx="25">
                  <c:v>19.797491555078523</c:v>
                </c:pt>
                <c:pt idx="26">
                  <c:v>19.926114365650701</c:v>
                </c:pt>
                <c:pt idx="27">
                  <c:v>19.948023152921216</c:v>
                </c:pt>
                <c:pt idx="28">
                  <c:v>19.862865480127311</c:v>
                </c:pt>
                <c:pt idx="29">
                  <c:v>19.672009792337345</c:v>
                </c:pt>
                <c:pt idx="30">
                  <c:v>19.378508831426085</c:v>
                </c:pt>
                <c:pt idx="31">
                  <c:v>18.987018400647681</c:v>
                </c:pt>
                <c:pt idx="32">
                  <c:v>18.503674499810739</c:v>
                </c:pt>
                <c:pt idx="33">
                  <c:v>17.935933361993115</c:v>
                </c:pt>
                <c:pt idx="34">
                  <c:v>17.292380218233514</c:v>
                </c:pt>
                <c:pt idx="35">
                  <c:v>16.582513639836513</c:v>
                </c:pt>
                <c:pt idx="36">
                  <c:v>15.816513016483363</c:v>
                </c:pt>
                <c:pt idx="37">
                  <c:v>15.004997097528975</c:v>
                </c:pt>
                <c:pt idx="38">
                  <c:v>14.158781547517552</c:v>
                </c:pt>
                <c:pt idx="39">
                  <c:v>13.288643157192398</c:v>
                </c:pt>
                <c:pt idx="40">
                  <c:v>12.405097737135167</c:v>
                </c:pt>
                <c:pt idx="41">
                  <c:v>11.518197846175427</c:v>
                </c:pt>
                <c:pt idx="42">
                  <c:v>10.637355425705486</c:v>
                </c:pt>
                <c:pt idx="43">
                  <c:v>9.7711931864433339</c:v>
                </c:pt>
                <c:pt idx="44">
                  <c:v>8.9274272920268736</c:v>
                </c:pt>
                <c:pt idx="45">
                  <c:v>8.1127825697358169</c:v>
                </c:pt>
                <c:pt idx="46">
                  <c:v>7.3329402142049753</c:v>
                </c:pt>
                <c:pt idx="47">
                  <c:v>6.5925167895624828</c:v>
                </c:pt>
                <c:pt idx="48">
                  <c:v>5.8950723236288223</c:v>
                </c:pt>
                <c:pt idx="49">
                  <c:v>5.2431444578683273</c:v>
                </c:pt>
                <c:pt idx="50">
                  <c:v>4.6383049896557891</c:v>
                </c:pt>
                <c:pt idx="51">
                  <c:v>4.081234727785656</c:v>
                </c:pt>
                <c:pt idx="52">
                  <c:v>3.5718123751252504</c:v>
                </c:pt>
                <c:pt idx="53">
                  <c:v>3.1092131408010091</c:v>
                </c:pt>
                <c:pt idx="54">
                  <c:v>2.6920129468232754</c:v>
                </c:pt>
                <c:pt idx="55">
                  <c:v>2.3182944028581378</c:v>
                </c:pt>
                <c:pt idx="56">
                  <c:v>1.9857511462024486</c:v>
                </c:pt>
                <c:pt idx="57">
                  <c:v>1.6917876484005778</c:v>
                </c:pt>
                <c:pt idx="58">
                  <c:v>1.4336121421388079</c:v>
                </c:pt>
                <c:pt idx="59">
                  <c:v>1.2083208909116971</c:v>
                </c:pt>
                <c:pt idx="60">
                  <c:v>1.0129725818032256</c:v>
                </c:pt>
                <c:pt idx="61">
                  <c:v>0.84465214538875677</c:v>
                </c:pt>
                <c:pt idx="62">
                  <c:v>0.70052377816696187</c:v>
                </c:pt>
                <c:pt idx="63">
                  <c:v>0.5778733493118936</c:v>
                </c:pt>
                <c:pt idx="64">
                  <c:v>0.47414070731503133</c:v>
                </c:pt>
                <c:pt idx="65">
                  <c:v>0.38694266045288067</c:v>
                </c:pt>
                <c:pt idx="66">
                  <c:v>0.31408758929559893</c:v>
                </c:pt>
                <c:pt idx="67">
                  <c:v>0.25358276436896432</c:v>
                </c:pt>
                <c:pt idx="68">
                  <c:v>0.20363549484197138</c:v>
                </c:pt>
                <c:pt idx="69">
                  <c:v>0.16264923369056897</c:v>
                </c:pt>
                <c:pt idx="70">
                  <c:v>0.12921572106394977</c:v>
                </c:pt>
                <c:pt idx="71">
                  <c:v>0.10210417066313153</c:v>
                </c:pt>
                <c:pt idx="72">
                  <c:v>8.0248403594769965E-2</c:v>
                </c:pt>
                <c:pt idx="73">
                  <c:v>6.2732719354721855E-2</c:v>
                </c:pt>
                <c:pt idx="74">
                  <c:v>4.8777172186665031E-2</c:v>
                </c:pt>
                <c:pt idx="75">
                  <c:v>3.7722799616722258E-2</c:v>
                </c:pt>
                <c:pt idx="76">
                  <c:v>2.9017233680736249E-2</c:v>
                </c:pt>
                <c:pt idx="77">
                  <c:v>2.2201018079761516E-2</c:v>
                </c:pt>
                <c:pt idx="78">
                  <c:v>1.6894858803753045E-2</c:v>
                </c:pt>
                <c:pt idx="79">
                  <c:v>1.27879531175369E-2</c:v>
                </c:pt>
                <c:pt idx="80">
                  <c:v>9.6274727272480463E-3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7792"/>
        <c:axId val="492848968"/>
      </c:scatterChart>
      <c:valAx>
        <c:axId val="4928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968"/>
        <c:crosses val="autoZero"/>
        <c:crossBetween val="midCat"/>
      </c:valAx>
      <c:valAx>
        <c:axId val="4928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0.48097000000000012</c:v>
                </c:pt>
                <c:pt idx="3">
                  <c:v>1.5803298571428572</c:v>
                </c:pt>
                <c:pt idx="4">
                  <c:v>2.6796897142857139</c:v>
                </c:pt>
                <c:pt idx="5">
                  <c:v>4.8096994285714283</c:v>
                </c:pt>
                <c:pt idx="6">
                  <c:v>8.7261690000000005</c:v>
                </c:pt>
                <c:pt idx="7">
                  <c:v>14.703938285714287</c:v>
                </c:pt>
                <c:pt idx="8">
                  <c:v>23.911077142857145</c:v>
                </c:pt>
                <c:pt idx="9">
                  <c:v>35.866615714285714</c:v>
                </c:pt>
                <c:pt idx="10">
                  <c:v>49.814744142857151</c:v>
                </c:pt>
                <c:pt idx="11">
                  <c:v>66.099012285714295</c:v>
                </c:pt>
                <c:pt idx="12">
                  <c:v>82.864250285714292</c:v>
                </c:pt>
                <c:pt idx="13">
                  <c:v>97.843028428571429</c:v>
                </c:pt>
                <c:pt idx="14">
                  <c:v>111.37889685714286</c:v>
                </c:pt>
                <c:pt idx="15">
                  <c:v>125.1208952857143</c:v>
                </c:pt>
                <c:pt idx="16">
                  <c:v>139.00031357142859</c:v>
                </c:pt>
                <c:pt idx="17">
                  <c:v>152.39876185714286</c:v>
                </c:pt>
                <c:pt idx="18">
                  <c:v>165.3849502857143</c:v>
                </c:pt>
                <c:pt idx="19">
                  <c:v>179.47049871428572</c:v>
                </c:pt>
                <c:pt idx="20">
                  <c:v>196.85412671428571</c:v>
                </c:pt>
                <c:pt idx="21">
                  <c:v>215.81808442857144</c:v>
                </c:pt>
                <c:pt idx="22">
                  <c:v>235.812692</c:v>
                </c:pt>
                <c:pt idx="23">
                  <c:v>256.49439957142863</c:v>
                </c:pt>
                <c:pt idx="24">
                  <c:v>278.20675714285716</c:v>
                </c:pt>
                <c:pt idx="25">
                  <c:v>299.7816945714286</c:v>
                </c:pt>
                <c:pt idx="26">
                  <c:v>321.90631185714284</c:v>
                </c:pt>
                <c:pt idx="27">
                  <c:v>343.41253928571427</c:v>
                </c:pt>
                <c:pt idx="28">
                  <c:v>366.43038657142864</c:v>
                </c:pt>
                <c:pt idx="29">
                  <c:v>387.18080414285714</c:v>
                </c:pt>
                <c:pt idx="30">
                  <c:v>407.31283185714295</c:v>
                </c:pt>
                <c:pt idx="31">
                  <c:v>425.65839957142856</c:v>
                </c:pt>
                <c:pt idx="32">
                  <c:v>443.86654742857144</c:v>
                </c:pt>
                <c:pt idx="33">
                  <c:v>461.52501542857141</c:v>
                </c:pt>
                <c:pt idx="34">
                  <c:v>478.70251342857142</c:v>
                </c:pt>
                <c:pt idx="35">
                  <c:v>494.29968157142861</c:v>
                </c:pt>
                <c:pt idx="36">
                  <c:v>509.82813971428578</c:v>
                </c:pt>
                <c:pt idx="37">
                  <c:v>524.32594800000004</c:v>
                </c:pt>
                <c:pt idx="38">
                  <c:v>538.61762642857138</c:v>
                </c:pt>
                <c:pt idx="39">
                  <c:v>551.7412348571429</c:v>
                </c:pt>
                <c:pt idx="40">
                  <c:v>562.80354357142858</c:v>
                </c:pt>
                <c:pt idx="41">
                  <c:v>573.59101228571433</c:v>
                </c:pt>
                <c:pt idx="42">
                  <c:v>583.48525114285712</c:v>
                </c:pt>
                <c:pt idx="43">
                  <c:v>593.37949000000003</c:v>
                </c:pt>
                <c:pt idx="44">
                  <c:v>602.24307885714302</c:v>
                </c:pt>
                <c:pt idx="45">
                  <c:v>610.83182771428574</c:v>
                </c:pt>
                <c:pt idx="46">
                  <c:v>619.28315671428572</c:v>
                </c:pt>
                <c:pt idx="47">
                  <c:v>627.80319571428561</c:v>
                </c:pt>
                <c:pt idx="48">
                  <c:v>635.01774485714282</c:v>
                </c:pt>
                <c:pt idx="49">
                  <c:v>641.75132400000007</c:v>
                </c:pt>
                <c:pt idx="50">
                  <c:v>646.49231342857138</c:v>
                </c:pt>
                <c:pt idx="51">
                  <c:v>651.37072285714282</c:v>
                </c:pt>
                <c:pt idx="52">
                  <c:v>655.90558242857139</c:v>
                </c:pt>
                <c:pt idx="53">
                  <c:v>660.50915185714291</c:v>
                </c:pt>
                <c:pt idx="54">
                  <c:v>664.9065912857144</c:v>
                </c:pt>
                <c:pt idx="55">
                  <c:v>669.37274071428578</c:v>
                </c:pt>
                <c:pt idx="56">
                  <c:v>673.70147028571432</c:v>
                </c:pt>
                <c:pt idx="57">
                  <c:v>677.89277985714284</c:v>
                </c:pt>
                <c:pt idx="58">
                  <c:v>681.39698942857149</c:v>
                </c:pt>
                <c:pt idx="59">
                  <c:v>684.35151900000005</c:v>
                </c:pt>
                <c:pt idx="60">
                  <c:v>686.89378871428585</c:v>
                </c:pt>
                <c:pt idx="61">
                  <c:v>689.43605842857141</c:v>
                </c:pt>
                <c:pt idx="62">
                  <c:v>691.49735828571443</c:v>
                </c:pt>
                <c:pt idx="63">
                  <c:v>692.87155814285722</c:v>
                </c:pt>
                <c:pt idx="64">
                  <c:v>693.97091799999998</c:v>
                </c:pt>
                <c:pt idx="65">
                  <c:v>695.00156785714296</c:v>
                </c:pt>
                <c:pt idx="66">
                  <c:v>696.23834771428574</c:v>
                </c:pt>
                <c:pt idx="67">
                  <c:v>697.68125757142866</c:v>
                </c:pt>
                <c:pt idx="68">
                  <c:v>698.7806174285713</c:v>
                </c:pt>
                <c:pt idx="69">
                  <c:v>699.81126728571417</c:v>
                </c:pt>
                <c:pt idx="70">
                  <c:v>700.84191714285726</c:v>
                </c:pt>
                <c:pt idx="71">
                  <c:v>701.872567</c:v>
                </c:pt>
                <c:pt idx="72">
                  <c:v>702.628377</c:v>
                </c:pt>
                <c:pt idx="73">
                  <c:v>703.24676700000009</c:v>
                </c:pt>
                <c:pt idx="74">
                  <c:v>703.65902700000015</c:v>
                </c:pt>
                <c:pt idx="75">
                  <c:v>704.07128699999998</c:v>
                </c:pt>
                <c:pt idx="76">
                  <c:v>704.41483699999992</c:v>
                </c:pt>
                <c:pt idx="77">
                  <c:v>704.68967699999996</c:v>
                </c:pt>
                <c:pt idx="78">
                  <c:v>704.89580700000022</c:v>
                </c:pt>
                <c:pt idx="79">
                  <c:v>705.10193700000013</c:v>
                </c:pt>
                <c:pt idx="80">
                  <c:v>705.23935700000004</c:v>
                </c:pt>
                <c:pt idx="81">
                  <c:v>-0.61839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8.91267681314614</c:v>
                </c:pt>
                <c:pt idx="2">
                  <c:v>18.679993868648758</c:v>
                </c:pt>
                <c:pt idx="3">
                  <c:v>29.165496001761863</c:v>
                </c:pt>
                <c:pt idx="4">
                  <c:v>40.134944387172496</c:v>
                </c:pt>
                <c:pt idx="5">
                  <c:v>51.275790403605171</c:v>
                </c:pt>
                <c:pt idx="6">
                  <c:v>62.245238789015801</c:v>
                </c:pt>
                <c:pt idx="7">
                  <c:v>72.730740922128902</c:v>
                </c:pt>
                <c:pt idx="8">
                  <c:v>82.498057977631518</c:v>
                </c:pt>
                <c:pt idx="9">
                  <c:v>91.410734790777653</c:v>
                </c:pt>
                <c:pt idx="10">
                  <c:v>99.4221296789989</c:v>
                </c:pt>
                <c:pt idx="11">
                  <c:v>106.55227112951582</c:v>
                </c:pt>
                <c:pt idx="12">
                  <c:v>112.86213082023875</c:v>
                </c:pt>
                <c:pt idx="13">
                  <c:v>118.43255382845508</c:v>
                </c:pt>
                <c:pt idx="14">
                  <c:v>123.34989275984606</c:v>
                </c:pt>
                <c:pt idx="15">
                  <c:v>127.697539985771</c:v>
                </c:pt>
                <c:pt idx="16">
                  <c:v>131.55167049956393</c:v>
                </c:pt>
                <c:pt idx="17">
                  <c:v>134.97962312000476</c:v>
                </c:pt>
                <c:pt idx="18">
                  <c:v>138.03976966529098</c:v>
                </c:pt>
                <c:pt idx="19">
                  <c:v>140.78213176164363</c:v>
                </c:pt>
                <c:pt idx="20">
                  <c:v>143.24930873414084</c:v>
                </c:pt>
                <c:pt idx="21">
                  <c:v>145.47747793742738</c:v>
                </c:pt>
                <c:pt idx="22">
                  <c:v>147.49734803672396</c:v>
                </c:pt>
                <c:pt idx="23">
                  <c:v>149.33501335902213</c:v>
                </c:pt>
                <c:pt idx="24">
                  <c:v>151.01269370032023</c:v>
                </c:pt>
                <c:pt idx="25">
                  <c:v>152.54936211637991</c:v>
                </c:pt>
                <c:pt idx="26">
                  <c:v>153.96127131450208</c:v>
                </c:pt>
                <c:pt idx="27">
                  <c:v>155.26239201715114</c:v>
                </c:pt>
                <c:pt idx="28">
                  <c:v>156.4647767474238</c:v>
                </c:pt>
                <c:pt idx="29">
                  <c:v>157.57886134906707</c:v>
                </c:pt>
                <c:pt idx="30">
                  <c:v>158.61371497033221</c:v>
                </c:pt>
                <c:pt idx="31">
                  <c:v>159.57724759878045</c:v>
                </c:pt>
                <c:pt idx="32">
                  <c:v>160.4763827123387</c:v>
                </c:pt>
                <c:pt idx="33">
                  <c:v>161.31720127961665</c:v>
                </c:pt>
                <c:pt idx="34">
                  <c:v>162.10506221337542</c:v>
                </c:pt>
                <c:pt idx="35">
                  <c:v>162.84470344268215</c:v>
                </c:pt>
                <c:pt idx="36">
                  <c:v>163.54032699883012</c:v>
                </c:pt>
                <c:pt idx="37">
                  <c:v>164.1956708821497</c:v>
                </c:pt>
                <c:pt idx="38">
                  <c:v>164.81406996719019</c:v>
                </c:pt>
                <c:pt idx="39">
                  <c:v>165.39850779100306</c:v>
                </c:pt>
                <c:pt idx="40">
                  <c:v>165.9516607351859</c:v>
                </c:pt>
                <c:pt idx="41">
                  <c:v>166.47593584184156</c:v>
                </c:pt>
                <c:pt idx="42">
                  <c:v>166.9735032843061</c:v>
                </c:pt>
                <c:pt idx="43">
                  <c:v>167.44632433540139</c:v>
                </c:pt>
                <c:pt idx="44">
                  <c:v>167.8961755310176</c:v>
                </c:pt>
                <c:pt idx="45">
                  <c:v>168.32466960857272</c:v>
                </c:pt>
                <c:pt idx="46">
                  <c:v>168.7332737031582</c:v>
                </c:pt>
                <c:pt idx="47">
                  <c:v>169.12332520482761</c:v>
                </c:pt>
                <c:pt idx="48">
                  <c:v>169.49604561520488</c:v>
                </c:pt>
                <c:pt idx="49">
                  <c:v>169.85255268773074</c:v>
                </c:pt>
                <c:pt idx="50">
                  <c:v>170.19387109129784</c:v>
                </c:pt>
                <c:pt idx="51">
                  <c:v>170.52094180003715</c:v>
                </c:pt>
                <c:pt idx="52">
                  <c:v>170.83463038123014</c:v>
                </c:pt>
                <c:pt idx="53">
                  <c:v>171.13573432762021</c:v>
                </c:pt>
                <c:pt idx="54">
                  <c:v>171.42498955887851</c:v>
                </c:pt>
                <c:pt idx="55">
                  <c:v>171.70307619891426</c:v>
                </c:pt>
                <c:pt idx="56">
                  <c:v>171.97062372050965</c:v>
                </c:pt>
                <c:pt idx="57">
                  <c:v>172.22821553591851</c:v>
                </c:pt>
                <c:pt idx="58">
                  <c:v>172.47639310119928</c:v>
                </c:pt>
                <c:pt idx="59">
                  <c:v>172.71565959282736</c:v>
                </c:pt>
                <c:pt idx="60">
                  <c:v>172.94648320728243</c:v>
                </c:pt>
                <c:pt idx="61">
                  <c:v>173.16930012761108</c:v>
                </c:pt>
                <c:pt idx="62">
                  <c:v>173.38451719523911</c:v>
                </c:pt>
                <c:pt idx="63">
                  <c:v>173.59251432040006</c:v>
                </c:pt>
                <c:pt idx="64">
                  <c:v>173.79364666033001</c:v>
                </c:pt>
                <c:pt idx="65">
                  <c:v>173.98824659074805</c:v>
                </c:pt>
                <c:pt idx="66">
                  <c:v>174.17662549300741</c:v>
                </c:pt>
                <c:pt idx="67">
                  <c:v>174.35907537659278</c:v>
                </c:pt>
                <c:pt idx="68">
                  <c:v>174.5358703542897</c:v>
                </c:pt>
                <c:pt idx="69">
                  <c:v>174.70726798531174</c:v>
                </c:pt>
                <c:pt idx="70">
                  <c:v>174.87351049989596</c:v>
                </c:pt>
                <c:pt idx="71">
                  <c:v>175.03482591732848</c:v>
                </c:pt>
                <c:pt idx="72">
                  <c:v>175.19142906800971</c:v>
                </c:pt>
                <c:pt idx="73">
                  <c:v>175.34352252898489</c:v>
                </c:pt>
                <c:pt idx="74">
                  <c:v>175.49129748132722</c:v>
                </c:pt>
                <c:pt idx="75">
                  <c:v>175.63493449684933</c:v>
                </c:pt>
                <c:pt idx="76">
                  <c:v>175.77460426081635</c:v>
                </c:pt>
                <c:pt idx="77">
                  <c:v>175.91046823662651</c:v>
                </c:pt>
                <c:pt idx="78">
                  <c:v>176.04267927780057</c:v>
                </c:pt>
                <c:pt idx="79">
                  <c:v>176.17138219206984</c:v>
                </c:pt>
                <c:pt idx="80">
                  <c:v>176.29671426186272</c:v>
                </c:pt>
                <c:pt idx="81">
                  <c:v>185.20939107500885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7688"/>
        <c:axId val="251648080"/>
      </c:scatterChart>
      <c:valAx>
        <c:axId val="2516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valAx>
        <c:axId val="251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0.6183898571428571</c:v>
                </c:pt>
                <c:pt idx="4">
                  <c:v>0.61838985714285688</c:v>
                </c:pt>
                <c:pt idx="5">
                  <c:v>1.6490397142857138</c:v>
                </c:pt>
                <c:pt idx="6">
                  <c:v>3.4354995714285721</c:v>
                </c:pt>
                <c:pt idx="7">
                  <c:v>5.4967992857142862</c:v>
                </c:pt>
                <c:pt idx="8">
                  <c:v>8.7261688571428611</c:v>
                </c:pt>
                <c:pt idx="9">
                  <c:v>11.474568571428566</c:v>
                </c:pt>
                <c:pt idx="10">
                  <c:v>13.467158428571437</c:v>
                </c:pt>
                <c:pt idx="11">
                  <c:v>15.803298142857152</c:v>
                </c:pt>
                <c:pt idx="12">
                  <c:v>16.284267999999997</c:v>
                </c:pt>
                <c:pt idx="13">
                  <c:v>14.497808142857139</c:v>
                </c:pt>
                <c:pt idx="14">
                  <c:v>13.054898428571434</c:v>
                </c:pt>
                <c:pt idx="15">
                  <c:v>13.261028428571436</c:v>
                </c:pt>
                <c:pt idx="16">
                  <c:v>13.398448285714295</c:v>
                </c:pt>
                <c:pt idx="17">
                  <c:v>12.917478285714267</c:v>
                </c:pt>
                <c:pt idx="18">
                  <c:v>12.505218428571439</c:v>
                </c:pt>
                <c:pt idx="19">
                  <c:v>13.604578428571429</c:v>
                </c:pt>
                <c:pt idx="20">
                  <c:v>16.902657999999988</c:v>
                </c:pt>
                <c:pt idx="21">
                  <c:v>18.482987714285727</c:v>
                </c:pt>
                <c:pt idx="22">
                  <c:v>19.513637571428561</c:v>
                </c:pt>
                <c:pt idx="23">
                  <c:v>20.200737571428604</c:v>
                </c:pt>
                <c:pt idx="24">
                  <c:v>21.231387571428527</c:v>
                </c:pt>
                <c:pt idx="25">
                  <c:v>21.093967428571446</c:v>
                </c:pt>
                <c:pt idx="26">
                  <c:v>21.643647285714238</c:v>
                </c:pt>
                <c:pt idx="27">
                  <c:v>21.025257428571436</c:v>
                </c:pt>
                <c:pt idx="28">
                  <c:v>22.536877285714368</c:v>
                </c:pt>
                <c:pt idx="29">
                  <c:v>20.269447571428501</c:v>
                </c:pt>
                <c:pt idx="30">
                  <c:v>19.651057714285812</c:v>
                </c:pt>
                <c:pt idx="31">
                  <c:v>17.864597714285608</c:v>
                </c:pt>
                <c:pt idx="32">
                  <c:v>17.727177857142877</c:v>
                </c:pt>
                <c:pt idx="33">
                  <c:v>17.177497999999972</c:v>
                </c:pt>
                <c:pt idx="34">
                  <c:v>16.696528000000015</c:v>
                </c:pt>
                <c:pt idx="35">
                  <c:v>15.116198142857186</c:v>
                </c:pt>
                <c:pt idx="36">
                  <c:v>15.047488142857176</c:v>
                </c:pt>
                <c:pt idx="37">
                  <c:v>14.016838285714257</c:v>
                </c:pt>
                <c:pt idx="38">
                  <c:v>13.810708428571346</c:v>
                </c:pt>
                <c:pt idx="39">
                  <c:v>12.642638428571516</c:v>
                </c:pt>
                <c:pt idx="40">
                  <c:v>10.581338714285678</c:v>
                </c:pt>
                <c:pt idx="41">
                  <c:v>10.306498714285752</c:v>
                </c:pt>
                <c:pt idx="42">
                  <c:v>9.4132688571427963</c:v>
                </c:pt>
                <c:pt idx="43">
                  <c:v>9.41326885714291</c:v>
                </c:pt>
                <c:pt idx="44">
                  <c:v>8.3826188571429867</c:v>
                </c:pt>
                <c:pt idx="45">
                  <c:v>8.1077788571427192</c:v>
                </c:pt>
                <c:pt idx="46">
                  <c:v>7.9703589999999869</c:v>
                </c:pt>
                <c:pt idx="47">
                  <c:v>8.0390689999998841</c:v>
                </c:pt>
                <c:pt idx="48">
                  <c:v>6.7335791428572085</c:v>
                </c:pt>
                <c:pt idx="49">
                  <c:v>6.2526091428572519</c:v>
                </c:pt>
                <c:pt idx="50">
                  <c:v>4.2600194285713107</c:v>
                </c:pt>
                <c:pt idx="51">
                  <c:v>4.3974394285714444</c:v>
                </c:pt>
                <c:pt idx="52">
                  <c:v>4.0538895714285692</c:v>
                </c:pt>
                <c:pt idx="53">
                  <c:v>4.122599428571518</c:v>
                </c:pt>
                <c:pt idx="54">
                  <c:v>3.9164694285714878</c:v>
                </c:pt>
                <c:pt idx="55">
                  <c:v>3.9851794285713842</c:v>
                </c:pt>
                <c:pt idx="56">
                  <c:v>3.8477595714285391</c:v>
                </c:pt>
                <c:pt idx="57">
                  <c:v>3.710339571428519</c:v>
                </c:pt>
                <c:pt idx="58">
                  <c:v>3.023239571428646</c:v>
                </c:pt>
                <c:pt idx="59">
                  <c:v>2.4735595714285656</c:v>
                </c:pt>
                <c:pt idx="60">
                  <c:v>2.0612997142857941</c:v>
                </c:pt>
                <c:pt idx="61">
                  <c:v>2.0612997142855667</c:v>
                </c:pt>
                <c:pt idx="62">
                  <c:v>1.5803298571430124</c:v>
                </c:pt>
                <c:pt idx="63">
                  <c:v>0.89322985714279846</c:v>
                </c:pt>
                <c:pt idx="64">
                  <c:v>0.61838985714275829</c:v>
                </c:pt>
                <c:pt idx="65">
                  <c:v>0.54967985714297563</c:v>
                </c:pt>
                <c:pt idx="66">
                  <c:v>0.75580985714277837</c:v>
                </c:pt>
                <c:pt idx="67">
                  <c:v>0.96193985714292218</c:v>
                </c:pt>
                <c:pt idx="68">
                  <c:v>0.61838985714264461</c:v>
                </c:pt>
                <c:pt idx="69">
                  <c:v>0.54967985714286194</c:v>
                </c:pt>
                <c:pt idx="70">
                  <c:v>0.54967985714308931</c:v>
                </c:pt>
                <c:pt idx="71">
                  <c:v>0.54967985714274825</c:v>
                </c:pt>
                <c:pt idx="72">
                  <c:v>0.27483999999999675</c:v>
                </c:pt>
                <c:pt idx="73">
                  <c:v>0.13742000000009036</c:v>
                </c:pt>
                <c:pt idx="74">
                  <c:v>-6.8709999999939764E-2</c:v>
                </c:pt>
                <c:pt idx="75">
                  <c:v>-6.8710000000167137E-2</c:v>
                </c:pt>
                <c:pt idx="76">
                  <c:v>-0.13742000000006349</c:v>
                </c:pt>
                <c:pt idx="77">
                  <c:v>-0.20612999999995985</c:v>
                </c:pt>
                <c:pt idx="78">
                  <c:v>-0.27483999999974251</c:v>
                </c:pt>
                <c:pt idx="79">
                  <c:v>-0.27484000000008357</c:v>
                </c:pt>
                <c:pt idx="80">
                  <c:v>-0.34355000000009361</c:v>
                </c:pt>
                <c:pt idx="81">
                  <c:v>-0.48097000000000001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8.91267681314614</c:v>
                </c:pt>
                <c:pt idx="2">
                  <c:v>9.7673170555026179</c:v>
                </c:pt>
                <c:pt idx="3">
                  <c:v>10.485502133113105</c:v>
                </c:pt>
                <c:pt idx="4">
                  <c:v>10.969448385410633</c:v>
                </c:pt>
                <c:pt idx="5">
                  <c:v>11.140846016432674</c:v>
                </c:pt>
                <c:pt idx="6">
                  <c:v>10.969448385410633</c:v>
                </c:pt>
                <c:pt idx="7">
                  <c:v>10.485502133113105</c:v>
                </c:pt>
                <c:pt idx="8">
                  <c:v>9.7673170555026179</c:v>
                </c:pt>
                <c:pt idx="9">
                  <c:v>8.91267681314614</c:v>
                </c:pt>
                <c:pt idx="10">
                  <c:v>8.0113948882212487</c:v>
                </c:pt>
                <c:pt idx="11">
                  <c:v>7.130141450516911</c:v>
                </c:pt>
                <c:pt idx="12">
                  <c:v>6.3098596907229298</c:v>
                </c:pt>
                <c:pt idx="13">
                  <c:v>5.5704230082163368</c:v>
                </c:pt>
                <c:pt idx="14">
                  <c:v>4.9173389313909732</c:v>
                </c:pt>
                <c:pt idx="15">
                  <c:v>4.3476472259249457</c:v>
                </c:pt>
                <c:pt idx="16">
                  <c:v>3.8541305137929252</c:v>
                </c:pt>
                <c:pt idx="17">
                  <c:v>3.4279526204408231</c:v>
                </c:pt>
                <c:pt idx="18">
                  <c:v>3.0601465452862278</c:v>
                </c:pt>
                <c:pt idx="19">
                  <c:v>2.7423620963526583</c:v>
                </c:pt>
                <c:pt idx="20">
                  <c:v>2.4671769724972012</c:v>
                </c:pt>
                <c:pt idx="21">
                  <c:v>2.228169203286535</c:v>
                </c:pt>
                <c:pt idx="22">
                  <c:v>2.0198700992965755</c:v>
                </c:pt>
                <c:pt idx="23">
                  <c:v>1.8376653222981729</c:v>
                </c:pt>
                <c:pt idx="24">
                  <c:v>1.6776803412980965</c:v>
                </c:pt>
                <c:pt idx="25">
                  <c:v>1.5366684160596791</c:v>
                </c:pt>
                <c:pt idx="26">
                  <c:v>1.4119091981221605</c:v>
                </c:pt>
                <c:pt idx="27">
                  <c:v>1.3011207026490714</c:v>
                </c:pt>
                <c:pt idx="28">
                  <c:v>1.2023847302726662</c:v>
                </c:pt>
                <c:pt idx="29">
                  <c:v>1.1140846016432675</c:v>
                </c:pt>
                <c:pt idx="30">
                  <c:v>1.034853621265154</c:v>
                </c:pt>
                <c:pt idx="31">
                  <c:v>0.96353262844823129</c:v>
                </c:pt>
                <c:pt idx="32">
                  <c:v>0.8991351135582486</c:v>
                </c:pt>
                <c:pt idx="33">
                  <c:v>0.84081856727793758</c:v>
                </c:pt>
                <c:pt idx="34">
                  <c:v>0.78786093375877475</c:v>
                </c:pt>
                <c:pt idx="35">
                  <c:v>0.73964122930673348</c:v>
                </c:pt>
                <c:pt idx="36">
                  <c:v>0.69562355614799132</c:v>
                </c:pt>
                <c:pt idx="37">
                  <c:v>0.65534388331956905</c:v>
                </c:pt>
                <c:pt idx="38">
                  <c:v>0.61839908504049534</c:v>
                </c:pt>
                <c:pt idx="39">
                  <c:v>0.58443782381286158</c:v>
                </c:pt>
                <c:pt idx="40">
                  <c:v>0.55315294418284799</c:v>
                </c:pt>
                <c:pt idx="41">
                  <c:v>0.52427510665565524</c:v>
                </c:pt>
                <c:pt idx="42">
                  <c:v>0.49756744246454365</c:v>
                </c:pt>
                <c:pt idx="43">
                  <c:v>0.47282105109528588</c:v>
                </c:pt>
                <c:pt idx="44">
                  <c:v>0.44985119561620895</c:v>
                </c:pt>
                <c:pt idx="45">
                  <c:v>0.42849407755510288</c:v>
                </c:pt>
                <c:pt idx="46">
                  <c:v>0.40860409458549629</c:v>
                </c:pt>
                <c:pt idx="47">
                  <c:v>0.39005150166941527</c:v>
                </c:pt>
                <c:pt idx="48">
                  <c:v>0.37272041037725617</c:v>
                </c:pt>
                <c:pt idx="49">
                  <c:v>0.35650707252584557</c:v>
                </c:pt>
                <c:pt idx="50">
                  <c:v>0.34131840356710919</c:v>
                </c:pt>
                <c:pt idx="51">
                  <c:v>0.32707070873930788</c:v>
                </c:pt>
                <c:pt idx="52">
                  <c:v>0.31368858119300097</c:v>
                </c:pt>
                <c:pt idx="53">
                  <c:v>0.30110394639007226</c:v>
                </c:pt>
                <c:pt idx="54">
                  <c:v>0.28925523125829256</c:v>
                </c:pt>
                <c:pt idx="55">
                  <c:v>0.278086640035761</c:v>
                </c:pt>
                <c:pt idx="56">
                  <c:v>0.26754752159538125</c:v>
                </c:pt>
                <c:pt idx="57">
                  <c:v>0.25759181540884796</c:v>
                </c:pt>
                <c:pt idx="58">
                  <c:v>0.24817756528078355</c:v>
                </c:pt>
                <c:pt idx="59">
                  <c:v>0.23926649162808425</c:v>
                </c:pt>
                <c:pt idx="60">
                  <c:v>0.2308236144550635</c:v>
                </c:pt>
                <c:pt idx="61">
                  <c:v>0.22281692032865347</c:v>
                </c:pt>
                <c:pt idx="62">
                  <c:v>0.21521706762803836</c:v>
                </c:pt>
                <c:pt idx="63">
                  <c:v>0.20799712516093671</c:v>
                </c:pt>
                <c:pt idx="64">
                  <c:v>0.20113233992995516</c:v>
                </c:pt>
                <c:pt idx="65">
                  <c:v>0.19459993041803797</c:v>
                </c:pt>
                <c:pt idx="66">
                  <c:v>0.18837890225936357</c:v>
                </c:pt>
                <c:pt idx="67">
                  <c:v>0.18244988358538666</c:v>
                </c:pt>
                <c:pt idx="68">
                  <c:v>0.17679497769692318</c:v>
                </c:pt>
                <c:pt idx="69">
                  <c:v>0.17139763102204114</c:v>
                </c:pt>
                <c:pt idx="70">
                  <c:v>0.16624251458421335</c:v>
                </c:pt>
                <c:pt idx="71">
                  <c:v>0.16131541743250932</c:v>
                </c:pt>
                <c:pt idx="72">
                  <c:v>0.1566031506812412</c:v>
                </c:pt>
                <c:pt idx="73">
                  <c:v>0.15209346097519008</c:v>
                </c:pt>
                <c:pt idx="74">
                  <c:v>0.14777495234231941</c:v>
                </c:pt>
                <c:pt idx="75">
                  <c:v>0.14363701552209732</c:v>
                </c:pt>
                <c:pt idx="76">
                  <c:v>0.13966976396703057</c:v>
                </c:pt>
                <c:pt idx="77">
                  <c:v>0.13586397581015455</c:v>
                </c:pt>
                <c:pt idx="78">
                  <c:v>0.13221104117405733</c:v>
                </c:pt>
                <c:pt idx="79">
                  <c:v>0.12870291426925831</c:v>
                </c:pt>
                <c:pt idx="80">
                  <c:v>0.12533206979287942</c:v>
                </c:pt>
                <c:pt idx="81">
                  <c:v>8.91267681314614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9648"/>
        <c:axId val="251646904"/>
      </c:scatterChart>
      <c:valAx>
        <c:axId val="251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valAx>
        <c:axId val="251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0.48097000000000012</c:v>
                </c:pt>
                <c:pt idx="3">
                  <c:v>1.5803298571428572</c:v>
                </c:pt>
                <c:pt idx="4">
                  <c:v>2.6796897142857139</c:v>
                </c:pt>
                <c:pt idx="5">
                  <c:v>4.8096994285714283</c:v>
                </c:pt>
                <c:pt idx="6">
                  <c:v>8.7261690000000005</c:v>
                </c:pt>
                <c:pt idx="7">
                  <c:v>14.703938285714287</c:v>
                </c:pt>
                <c:pt idx="8">
                  <c:v>23.911077142857145</c:v>
                </c:pt>
                <c:pt idx="9">
                  <c:v>35.866615714285714</c:v>
                </c:pt>
                <c:pt idx="10">
                  <c:v>49.814744142857151</c:v>
                </c:pt>
                <c:pt idx="11">
                  <c:v>66.099012285714295</c:v>
                </c:pt>
                <c:pt idx="12">
                  <c:v>82.864250285714292</c:v>
                </c:pt>
                <c:pt idx="13">
                  <c:v>97.843028428571429</c:v>
                </c:pt>
                <c:pt idx="14">
                  <c:v>111.37889685714286</c:v>
                </c:pt>
                <c:pt idx="15">
                  <c:v>125.1208952857143</c:v>
                </c:pt>
                <c:pt idx="16">
                  <c:v>139.00031357142859</c:v>
                </c:pt>
                <c:pt idx="17">
                  <c:v>152.39876185714286</c:v>
                </c:pt>
                <c:pt idx="18">
                  <c:v>165.3849502857143</c:v>
                </c:pt>
                <c:pt idx="19">
                  <c:v>179.47049871428572</c:v>
                </c:pt>
                <c:pt idx="20">
                  <c:v>196.85412671428571</c:v>
                </c:pt>
                <c:pt idx="21">
                  <c:v>215.81808442857144</c:v>
                </c:pt>
                <c:pt idx="22">
                  <c:v>235.812692</c:v>
                </c:pt>
                <c:pt idx="23">
                  <c:v>256.49439957142863</c:v>
                </c:pt>
                <c:pt idx="24">
                  <c:v>278.20675714285716</c:v>
                </c:pt>
                <c:pt idx="25">
                  <c:v>299.7816945714286</c:v>
                </c:pt>
                <c:pt idx="26">
                  <c:v>321.90631185714284</c:v>
                </c:pt>
                <c:pt idx="27">
                  <c:v>343.41253928571427</c:v>
                </c:pt>
                <c:pt idx="28">
                  <c:v>366.43038657142864</c:v>
                </c:pt>
                <c:pt idx="29">
                  <c:v>387.18080414285714</c:v>
                </c:pt>
                <c:pt idx="30">
                  <c:v>407.31283185714295</c:v>
                </c:pt>
                <c:pt idx="31">
                  <c:v>425.65839957142856</c:v>
                </c:pt>
                <c:pt idx="32">
                  <c:v>443.86654742857144</c:v>
                </c:pt>
                <c:pt idx="33">
                  <c:v>461.52501542857141</c:v>
                </c:pt>
                <c:pt idx="34">
                  <c:v>478.70251342857142</c:v>
                </c:pt>
                <c:pt idx="35">
                  <c:v>494.29968157142861</c:v>
                </c:pt>
                <c:pt idx="36">
                  <c:v>509.82813971428578</c:v>
                </c:pt>
                <c:pt idx="37">
                  <c:v>524.32594800000004</c:v>
                </c:pt>
                <c:pt idx="38">
                  <c:v>538.61762642857138</c:v>
                </c:pt>
                <c:pt idx="39">
                  <c:v>551.7412348571429</c:v>
                </c:pt>
                <c:pt idx="40">
                  <c:v>562.80354357142858</c:v>
                </c:pt>
                <c:pt idx="41">
                  <c:v>573.59101228571433</c:v>
                </c:pt>
                <c:pt idx="42">
                  <c:v>583.48525114285712</c:v>
                </c:pt>
                <c:pt idx="43">
                  <c:v>593.37949000000003</c:v>
                </c:pt>
                <c:pt idx="44">
                  <c:v>602.24307885714302</c:v>
                </c:pt>
                <c:pt idx="45">
                  <c:v>610.83182771428574</c:v>
                </c:pt>
                <c:pt idx="46">
                  <c:v>619.28315671428572</c:v>
                </c:pt>
                <c:pt idx="47">
                  <c:v>627.80319571428561</c:v>
                </c:pt>
                <c:pt idx="48">
                  <c:v>635.01774485714282</c:v>
                </c:pt>
                <c:pt idx="49">
                  <c:v>641.75132400000007</c:v>
                </c:pt>
                <c:pt idx="50">
                  <c:v>646.49231342857138</c:v>
                </c:pt>
                <c:pt idx="51">
                  <c:v>651.37072285714282</c:v>
                </c:pt>
                <c:pt idx="52">
                  <c:v>655.90558242857139</c:v>
                </c:pt>
                <c:pt idx="53">
                  <c:v>660.50915185714291</c:v>
                </c:pt>
                <c:pt idx="54">
                  <c:v>664.9065912857144</c:v>
                </c:pt>
                <c:pt idx="55">
                  <c:v>669.37274071428578</c:v>
                </c:pt>
                <c:pt idx="56">
                  <c:v>673.70147028571432</c:v>
                </c:pt>
                <c:pt idx="57">
                  <c:v>677.89277985714284</c:v>
                </c:pt>
                <c:pt idx="58">
                  <c:v>681.39698942857149</c:v>
                </c:pt>
                <c:pt idx="59">
                  <c:v>684.35151900000005</c:v>
                </c:pt>
                <c:pt idx="60">
                  <c:v>686.89378871428585</c:v>
                </c:pt>
                <c:pt idx="61">
                  <c:v>689.43605842857141</c:v>
                </c:pt>
                <c:pt idx="62">
                  <c:v>691.49735828571443</c:v>
                </c:pt>
                <c:pt idx="63">
                  <c:v>692.87155814285722</c:v>
                </c:pt>
                <c:pt idx="64">
                  <c:v>693.97091799999998</c:v>
                </c:pt>
                <c:pt idx="65">
                  <c:v>695.00156785714296</c:v>
                </c:pt>
                <c:pt idx="66">
                  <c:v>696.23834771428574</c:v>
                </c:pt>
                <c:pt idx="67">
                  <c:v>697.68125757142866</c:v>
                </c:pt>
                <c:pt idx="68">
                  <c:v>698.7806174285713</c:v>
                </c:pt>
                <c:pt idx="69">
                  <c:v>699.81126728571417</c:v>
                </c:pt>
                <c:pt idx="70">
                  <c:v>700.84191714285726</c:v>
                </c:pt>
                <c:pt idx="71">
                  <c:v>701.872567</c:v>
                </c:pt>
                <c:pt idx="72">
                  <c:v>702.628377</c:v>
                </c:pt>
                <c:pt idx="73">
                  <c:v>703.24676700000009</c:v>
                </c:pt>
                <c:pt idx="74">
                  <c:v>703.65902700000015</c:v>
                </c:pt>
                <c:pt idx="75">
                  <c:v>704.07128699999998</c:v>
                </c:pt>
                <c:pt idx="76">
                  <c:v>704.41483699999992</c:v>
                </c:pt>
                <c:pt idx="77">
                  <c:v>704.68967699999996</c:v>
                </c:pt>
                <c:pt idx="78">
                  <c:v>704.89580700000022</c:v>
                </c:pt>
                <c:pt idx="79">
                  <c:v>705.10193700000013</c:v>
                </c:pt>
                <c:pt idx="80">
                  <c:v>705.23935700000004</c:v>
                </c:pt>
                <c:pt idx="81">
                  <c:v>-0.61839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1.7710989107581412E-2</c:v>
                </c:pt>
                <c:pt idx="3">
                  <c:v>0.11155294274965911</c:v>
                </c:pt>
                <c:pt idx="4">
                  <c:v>0.32724924954017393</c:v>
                </c:pt>
                <c:pt idx="5">
                  <c:v>0.70198455808078497</c:v>
                </c:pt>
                <c:pt idx="6">
                  <c:v>1.2682394592042388</c:v>
                </c:pt>
                <c:pt idx="7">
                  <c:v>2.0550623339999663</c:v>
                </c:pt>
                <c:pt idx="8">
                  <c:v>3.088627336561562</c:v>
                </c:pt>
                <c:pt idx="9">
                  <c:v>4.3924855816437391</c:v>
                </c:pt>
                <c:pt idx="10">
                  <c:v>5.9876581876112311</c:v>
                </c:pt>
                <c:pt idx="11">
                  <c:v>7.8926398193257468</c:v>
                </c:pt>
                <c:pt idx="12">
                  <c:v>10.123349826366242</c:v>
                </c:pt>
                <c:pt idx="13">
                  <c:v>12.69305361247004</c:v>
                </c:pt>
                <c:pt idx="14">
                  <c:v>15.612269496550768</c:v>
                </c:pt>
                <c:pt idx="15">
                  <c:v>18.888672225947172</c:v>
                </c:pt>
                <c:pt idx="16">
                  <c:v>22.527001835089539</c:v>
                </c:pt>
                <c:pt idx="17">
                  <c:v>26.528984927120494</c:v>
                </c:pt>
                <c:pt idx="18">
                  <c:v>30.893274292926769</c:v>
                </c:pt>
                <c:pt idx="19">
                  <c:v>35.615411855163295</c:v>
                </c:pt>
                <c:pt idx="20">
                  <c:v>40.687819112103043</c:v>
                </c:pt>
                <c:pt idx="21">
                  <c:v>46.099818487382883</c:v>
                </c:pt>
                <c:pt idx="22">
                  <c:v>51.837688227284502</c:v>
                </c:pt>
                <c:pt idx="23">
                  <c:v>57.884752706525411</c:v>
                </c:pt>
                <c:pt idx="24">
                  <c:v>64.221509198756806</c:v>
                </c:pt>
                <c:pt idx="25">
                  <c:v>70.825791340103578</c:v>
                </c:pt>
                <c:pt idx="26">
                  <c:v>77.672968670650647</c:v>
                </c:pt>
                <c:pt idx="27">
                  <c:v>84.736180792119612</c:v>
                </c:pt>
                <c:pt idx="28">
                  <c:v>91.986603845956424</c:v>
                </c:pt>
                <c:pt idx="29">
                  <c:v>99.393746212950575</c:v>
                </c:pt>
                <c:pt idx="30">
                  <c:v>106.92576958306466</c:v>
                </c:pt>
                <c:pt idx="31">
                  <c:v>114.54983086256237</c:v>
                </c:pt>
                <c:pt idx="32">
                  <c:v>122.23243979453802</c:v>
                </c:pt>
                <c:pt idx="33">
                  <c:v>129.9398266869805</c:v>
                </c:pt>
                <c:pt idx="34">
                  <c:v>137.63831428576961</c:v>
                </c:pt>
                <c:pt idx="35">
                  <c:v>145.29468761176739</c:v>
                </c:pt>
                <c:pt idx="36">
                  <c:v>152.8765555110532</c:v>
                </c:pt>
                <c:pt idx="37">
                  <c:v>160.35269775080545</c:v>
                </c:pt>
                <c:pt idx="38">
                  <c:v>167.69339173120542</c:v>
                </c:pt>
                <c:pt idx="39">
                  <c:v>174.8707132720875</c:v>
                </c:pt>
                <c:pt idx="40">
                  <c:v>181.85880646308522</c:v>
                </c:pt>
                <c:pt idx="41">
                  <c:v>188.63411822425874</c:v>
                </c:pt>
                <c:pt idx="42">
                  <c:v>195.17559399282999</c:v>
                </c:pt>
                <c:pt idx="43">
                  <c:v>201.46483180913188</c:v>
                </c:pt>
                <c:pt idx="44">
                  <c:v>207.48619299655272</c:v>
                </c:pt>
                <c:pt idx="45">
                  <c:v>213.22686858927284</c:v>
                </c:pt>
                <c:pt idx="46">
                  <c:v>218.67690162985377</c:v>
                </c:pt>
                <c:pt idx="47">
                  <c:v>223.82916640790594</c:v>
                </c:pt>
                <c:pt idx="48">
                  <c:v>228.6793066136197</c:v>
                </c:pt>
                <c:pt idx="49">
                  <c:v>233.22563521019799</c:v>
                </c:pt>
                <c:pt idx="50">
                  <c:v>237.4689995642577</c:v>
                </c:pt>
                <c:pt idx="51">
                  <c:v>241.41261599373775</c:v>
                </c:pt>
                <c:pt idx="52">
                  <c:v>245.0618783836957</c:v>
                </c:pt>
                <c:pt idx="53">
                  <c:v>248.42414587126595</c:v>
                </c:pt>
                <c:pt idx="54">
                  <c:v>251.50851480669593</c:v>
                </c:pt>
                <c:pt idx="55">
                  <c:v>254.32558025755822</c:v>
                </c:pt>
                <c:pt idx="56">
                  <c:v>256.88719224269443</c:v>
                </c:pt>
                <c:pt idx="57">
                  <c:v>259.20621167049092</c:v>
                </c:pt>
                <c:pt idx="58">
                  <c:v>261.29627062609387</c:v>
                </c:pt>
                <c:pt idx="59">
                  <c:v>263.17154122086799</c:v>
                </c:pt>
                <c:pt idx="60">
                  <c:v>264.84651670409221</c:v>
                </c:pt>
                <c:pt idx="61">
                  <c:v>266.33580796255211</c:v>
                </c:pt>
                <c:pt idx="62">
                  <c:v>267.65395792010469</c:v>
                </c:pt>
                <c:pt idx="63">
                  <c:v>268.81527571813308</c:v>
                </c:pt>
                <c:pt idx="64">
                  <c:v>269.83369192981434</c:v>
                </c:pt>
                <c:pt idx="65">
                  <c:v>270.72263545536015</c:v>
                </c:pt>
                <c:pt idx="66">
                  <c:v>271.49493217862857</c:v>
                </c:pt>
                <c:pt idx="67">
                  <c:v>272.16272495175372</c:v>
                </c:pt>
                <c:pt idx="68">
                  <c:v>272.73741402460161</c:v>
                </c:pt>
                <c:pt idx="69">
                  <c:v>273.22961665760829</c:v>
                </c:pt>
                <c:pt idx="70">
                  <c:v>273.64914435427187</c:v>
                </c:pt>
                <c:pt idx="71">
                  <c:v>274.00499592454582</c:v>
                </c:pt>
                <c:pt idx="72">
                  <c:v>274.30536444101301</c:v>
                </c:pt>
                <c:pt idx="73">
                  <c:v>274.55765607191591</c:v>
                </c:pt>
                <c:pt idx="74">
                  <c:v>274.76851876270723</c:v>
                </c:pt>
                <c:pt idx="75">
                  <c:v>274.94387878299551</c:v>
                </c:pt>
                <c:pt idx="76">
                  <c:v>275.08898324972267</c:v>
                </c:pt>
                <c:pt idx="77">
                  <c:v>275.20844687064374</c:v>
                </c:pt>
                <c:pt idx="78">
                  <c:v>275.30630131502932</c:v>
                </c:pt>
                <c:pt idx="79">
                  <c:v>275.38604580159671</c:v>
                </c:pt>
                <c:pt idx="80">
                  <c:v>275.45069768817564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23056"/>
        <c:axId val="646225016"/>
      </c:scatterChart>
      <c:valAx>
        <c:axId val="6462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5016"/>
        <c:crosses val="autoZero"/>
        <c:crossBetween val="midCat"/>
      </c:valAx>
      <c:valAx>
        <c:axId val="6462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410929</xdr:colOff>
      <xdr:row>4</xdr:row>
      <xdr:rowOff>125858</xdr:rowOff>
    </xdr:from>
    <xdr:to>
      <xdr:col>18</xdr:col>
      <xdr:colOff>102569</xdr:colOff>
      <xdr:row>19</xdr:row>
      <xdr:rowOff>142636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38" sqref="J5:J38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87</v>
      </c>
      <c r="G4">
        <v>0</v>
      </c>
      <c r="H4">
        <v>3.3667899999999999</v>
      </c>
      <c r="I4">
        <v>0.61839</v>
      </c>
      <c r="J4">
        <v>0.48097000000000001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88</v>
      </c>
      <c r="G5">
        <v>1</v>
      </c>
      <c r="H5">
        <v>3.3667899999999999</v>
      </c>
      <c r="I5">
        <v>1.0993600000000001</v>
      </c>
      <c r="J5">
        <v>0.48097000000000012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89</v>
      </c>
      <c r="G6">
        <v>2</v>
      </c>
      <c r="H6">
        <v>7.695519</v>
      </c>
      <c r="I6">
        <v>2.1987198571428572</v>
      </c>
      <c r="J6">
        <v>1.0993598571428571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90</v>
      </c>
      <c r="G7">
        <v>3</v>
      </c>
      <c r="H7">
        <v>7.695519</v>
      </c>
      <c r="I7">
        <v>3.2980797142857141</v>
      </c>
      <c r="J7">
        <v>1.0993598571428569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91</v>
      </c>
      <c r="G8">
        <v>4</v>
      </c>
      <c r="H8">
        <v>14.910068000000001</v>
      </c>
      <c r="I8">
        <v>5.4280894285714281</v>
      </c>
      <c r="J8">
        <v>2.130009714285714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92</v>
      </c>
      <c r="G9">
        <v>5</v>
      </c>
      <c r="H9">
        <v>27.415286999999999</v>
      </c>
      <c r="I9">
        <v>9.3445590000000003</v>
      </c>
      <c r="J9">
        <v>3.9164695714285722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93</v>
      </c>
      <c r="G10">
        <v>6</v>
      </c>
      <c r="H10">
        <v>42.806325000000001</v>
      </c>
      <c r="I10">
        <v>15.322328285714287</v>
      </c>
      <c r="J10">
        <v>5.9777692857142863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94</v>
      </c>
      <c r="G11">
        <v>7</v>
      </c>
      <c r="H11">
        <v>67.816761999999997</v>
      </c>
      <c r="I11">
        <v>24.529467142857147</v>
      </c>
      <c r="J11">
        <v>9.2071388571428603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95</v>
      </c>
      <c r="G12">
        <v>8</v>
      </c>
      <c r="H12">
        <v>87.05556</v>
      </c>
      <c r="I12">
        <v>36.485005714285712</v>
      </c>
      <c r="J12">
        <v>11.955538571428566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96</v>
      </c>
      <c r="G13">
        <v>9</v>
      </c>
      <c r="H13">
        <v>105.332418</v>
      </c>
      <c r="I13">
        <v>50.433134142857149</v>
      </c>
      <c r="J13">
        <v>13.948128428571437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97</v>
      </c>
      <c r="G14">
        <v>10</v>
      </c>
      <c r="H14">
        <v>121.685396</v>
      </c>
      <c r="I14">
        <v>66.7174022857143</v>
      </c>
      <c r="J14">
        <v>16.284268142857151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98</v>
      </c>
      <c r="G15">
        <v>11</v>
      </c>
      <c r="H15">
        <v>132.26673400000001</v>
      </c>
      <c r="I15">
        <v>83.482640285714297</v>
      </c>
      <c r="J15">
        <v>16.765237999999997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99</v>
      </c>
      <c r="G16">
        <v>12</v>
      </c>
      <c r="H16">
        <v>132.26673400000001</v>
      </c>
      <c r="I16">
        <v>98.461418428571434</v>
      </c>
      <c r="J16">
        <v>14.978778142857138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100</v>
      </c>
      <c r="G17">
        <v>13</v>
      </c>
      <c r="H17">
        <v>137.55740399999999</v>
      </c>
      <c r="I17">
        <v>111.99728685714287</v>
      </c>
      <c r="J17">
        <v>13.535868428571433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101</v>
      </c>
      <c r="G18">
        <v>14</v>
      </c>
      <c r="H18">
        <v>164.010751</v>
      </c>
      <c r="I18">
        <v>125.7392852857143</v>
      </c>
      <c r="J18">
        <v>13.741998428571435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102</v>
      </c>
      <c r="G19">
        <v>15</v>
      </c>
      <c r="H19">
        <v>184.211488</v>
      </c>
      <c r="I19">
        <v>139.6187035714286</v>
      </c>
      <c r="J19">
        <v>13.879418285714294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103</v>
      </c>
      <c r="G20">
        <v>16</v>
      </c>
      <c r="H20">
        <v>199.121556</v>
      </c>
      <c r="I20">
        <v>153.01715185714286</v>
      </c>
      <c r="J20">
        <v>13.398448285714267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104</v>
      </c>
      <c r="G21">
        <v>17</v>
      </c>
      <c r="H21">
        <v>212.58871500000001</v>
      </c>
      <c r="I21">
        <v>166.0033402857143</v>
      </c>
      <c r="J21">
        <v>12.986188428571438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105</v>
      </c>
      <c r="G22">
        <v>18</v>
      </c>
      <c r="H22">
        <v>230.86557300000001</v>
      </c>
      <c r="I22">
        <v>180.08888871428573</v>
      </c>
      <c r="J22">
        <v>14.085548428571428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106</v>
      </c>
      <c r="G23">
        <v>19</v>
      </c>
      <c r="H23">
        <v>253.95213000000001</v>
      </c>
      <c r="I23">
        <v>197.47251671428572</v>
      </c>
      <c r="J23">
        <v>17.383627999999987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107</v>
      </c>
      <c r="G24">
        <v>20</v>
      </c>
      <c r="H24">
        <v>270.30510800000002</v>
      </c>
      <c r="I24">
        <v>216.43647442857144</v>
      </c>
      <c r="J24">
        <v>18.963957714285726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108</v>
      </c>
      <c r="G25">
        <v>21</v>
      </c>
      <c r="H25">
        <v>303.973004</v>
      </c>
      <c r="I25">
        <v>236.431082</v>
      </c>
      <c r="J25">
        <v>19.99460757142856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109</v>
      </c>
      <c r="G26">
        <v>22</v>
      </c>
      <c r="H26">
        <v>328.98344100000003</v>
      </c>
      <c r="I26">
        <v>257.11278957142861</v>
      </c>
      <c r="J26">
        <v>20.681707571428603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110</v>
      </c>
      <c r="G27">
        <v>23</v>
      </c>
      <c r="H27">
        <v>351.10805900000003</v>
      </c>
      <c r="I27">
        <v>278.82514714285713</v>
      </c>
      <c r="J27">
        <v>21.712357571428527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111</v>
      </c>
      <c r="G28">
        <v>24</v>
      </c>
      <c r="H28">
        <v>363.61327699999998</v>
      </c>
      <c r="I28">
        <v>300.40008457142858</v>
      </c>
      <c r="J28">
        <v>21.574937428571445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112</v>
      </c>
      <c r="G29">
        <v>25</v>
      </c>
      <c r="H29">
        <v>385.73789399999998</v>
      </c>
      <c r="I29">
        <v>322.52470185714282</v>
      </c>
      <c r="J29">
        <v>22.124617285714237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113</v>
      </c>
      <c r="G30">
        <v>26</v>
      </c>
      <c r="H30">
        <v>404.495722</v>
      </c>
      <c r="I30">
        <v>344.03092928571425</v>
      </c>
      <c r="J30">
        <v>21.506227428571435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114</v>
      </c>
      <c r="G31">
        <v>27</v>
      </c>
      <c r="H31">
        <v>431.43003900000002</v>
      </c>
      <c r="I31">
        <v>367.04877657142862</v>
      </c>
      <c r="J31">
        <v>23.017847285714367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115</v>
      </c>
      <c r="G32">
        <v>28</v>
      </c>
      <c r="H32">
        <v>449.22592700000001</v>
      </c>
      <c r="I32">
        <v>387.79919414285712</v>
      </c>
      <c r="J32">
        <v>20.7504175714285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116</v>
      </c>
      <c r="G33">
        <v>29</v>
      </c>
      <c r="H33">
        <v>469.90763500000003</v>
      </c>
      <c r="I33">
        <v>407.93122185714293</v>
      </c>
      <c r="J33">
        <v>20.132027714285812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117</v>
      </c>
      <c r="G34">
        <v>30</v>
      </c>
      <c r="H34">
        <v>479.52703300000002</v>
      </c>
      <c r="I34">
        <v>426.27678957142854</v>
      </c>
      <c r="J34">
        <v>18.345567714285608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118</v>
      </c>
      <c r="G35">
        <v>31</v>
      </c>
      <c r="H35">
        <v>491.070312</v>
      </c>
      <c r="I35">
        <v>444.48493742857141</v>
      </c>
      <c r="J35">
        <v>18.208147857142876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119</v>
      </c>
      <c r="G36">
        <v>32</v>
      </c>
      <c r="H36">
        <v>509.34717000000001</v>
      </c>
      <c r="I36">
        <v>462.14340542857138</v>
      </c>
      <c r="J36">
        <v>17.658467999999971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120</v>
      </c>
      <c r="G37">
        <v>33</v>
      </c>
      <c r="H37">
        <v>524.73820799999999</v>
      </c>
      <c r="I37">
        <v>479.3209034285714</v>
      </c>
      <c r="J37">
        <v>17.177498000000014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121</v>
      </c>
      <c r="G38">
        <v>34</v>
      </c>
      <c r="H38">
        <v>540.61021600000004</v>
      </c>
      <c r="I38">
        <v>494.91807157142858</v>
      </c>
      <c r="J38">
        <v>15.597168142857186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122</v>
      </c>
      <c r="G39">
        <v>35</v>
      </c>
      <c r="H39">
        <v>557.92513399999996</v>
      </c>
      <c r="I39">
        <v>510.44652971428576</v>
      </c>
      <c r="J39">
        <v>15.528458142857176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123</v>
      </c>
      <c r="G40">
        <v>36</v>
      </c>
      <c r="H40">
        <v>571.392293</v>
      </c>
      <c r="I40">
        <v>524.94433800000002</v>
      </c>
      <c r="J40">
        <v>14.497808285714257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124</v>
      </c>
      <c r="G41">
        <v>37</v>
      </c>
      <c r="H41">
        <v>579.56878200000006</v>
      </c>
      <c r="I41">
        <v>539.23601642857136</v>
      </c>
      <c r="J41">
        <v>14.291678428571345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125</v>
      </c>
      <c r="G42">
        <v>38</v>
      </c>
      <c r="H42">
        <v>582.93557099999998</v>
      </c>
      <c r="I42">
        <v>552.35962485714288</v>
      </c>
      <c r="J42">
        <v>13.123608428571515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126</v>
      </c>
      <c r="G43">
        <v>39</v>
      </c>
      <c r="H43">
        <v>586.78333099999998</v>
      </c>
      <c r="I43">
        <v>563.42193357142855</v>
      </c>
      <c r="J43">
        <v>11.062308714285678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127</v>
      </c>
      <c r="G44">
        <v>40</v>
      </c>
      <c r="H44">
        <v>600.25048900000002</v>
      </c>
      <c r="I44">
        <v>574.2094022857143</v>
      </c>
      <c r="J44">
        <v>10.787468714285751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128</v>
      </c>
      <c r="G45">
        <v>41</v>
      </c>
      <c r="H45">
        <v>609.86988799999995</v>
      </c>
      <c r="I45">
        <v>584.1036411428571</v>
      </c>
      <c r="J45">
        <v>9.8942388571427955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129</v>
      </c>
      <c r="G46">
        <v>42</v>
      </c>
      <c r="H46">
        <v>627.18480599999998</v>
      </c>
      <c r="I46">
        <v>593.99788000000001</v>
      </c>
      <c r="J46">
        <v>9.8942388571429092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130</v>
      </c>
      <c r="G47">
        <v>43</v>
      </c>
      <c r="H47">
        <v>633.43741499999999</v>
      </c>
      <c r="I47">
        <v>602.861468857143</v>
      </c>
      <c r="J47">
        <v>8.8635888571429859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131</v>
      </c>
      <c r="G48">
        <v>44</v>
      </c>
      <c r="H48">
        <v>639.69002399999999</v>
      </c>
      <c r="I48">
        <v>611.45021771428571</v>
      </c>
      <c r="J48">
        <v>8.5887488571427184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132</v>
      </c>
      <c r="G49">
        <v>45</v>
      </c>
      <c r="H49">
        <v>642.094874</v>
      </c>
      <c r="I49">
        <v>619.9015467142857</v>
      </c>
      <c r="J49">
        <v>8.451328999999987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133</v>
      </c>
      <c r="G50">
        <v>46</v>
      </c>
      <c r="H50">
        <v>646.42360399999995</v>
      </c>
      <c r="I50">
        <v>628.42158571428558</v>
      </c>
      <c r="J50">
        <v>8.5200389999998833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134</v>
      </c>
      <c r="G51">
        <v>47</v>
      </c>
      <c r="H51">
        <v>650.75233300000002</v>
      </c>
      <c r="I51">
        <v>635.63613485714279</v>
      </c>
      <c r="J51">
        <v>7.2145491428572086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135</v>
      </c>
      <c r="G52">
        <v>48</v>
      </c>
      <c r="H52">
        <v>657.00494200000003</v>
      </c>
      <c r="I52">
        <v>642.36971400000004</v>
      </c>
      <c r="J52">
        <v>6.733579142857252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136</v>
      </c>
      <c r="G53">
        <v>49</v>
      </c>
      <c r="H53">
        <v>660.37173199999995</v>
      </c>
      <c r="I53">
        <v>647.11070342857136</v>
      </c>
      <c r="J53">
        <v>4.7409894285713108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137</v>
      </c>
      <c r="G54">
        <v>50</v>
      </c>
      <c r="H54">
        <v>667.58628099999999</v>
      </c>
      <c r="I54">
        <v>651.9891128571428</v>
      </c>
      <c r="J54">
        <v>4.8784094285714446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138</v>
      </c>
      <c r="G55">
        <v>51</v>
      </c>
      <c r="H55">
        <v>671.43404099999998</v>
      </c>
      <c r="I55">
        <v>656.52397242857137</v>
      </c>
      <c r="J55">
        <v>4.5348595714285693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139</v>
      </c>
      <c r="G56">
        <v>52</v>
      </c>
      <c r="H56">
        <v>674.31985999999995</v>
      </c>
      <c r="I56">
        <v>661.12754185714289</v>
      </c>
      <c r="J56">
        <v>4.6035694285715181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140</v>
      </c>
      <c r="G57">
        <v>53</v>
      </c>
      <c r="H57">
        <v>677.20568000000003</v>
      </c>
      <c r="I57">
        <v>665.52498128571438</v>
      </c>
      <c r="J57">
        <v>4.397439428571488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141</v>
      </c>
      <c r="G58">
        <v>54</v>
      </c>
      <c r="H58">
        <v>682.01537900000005</v>
      </c>
      <c r="I58">
        <v>669.99113071428576</v>
      </c>
      <c r="J58">
        <v>4.4661494285713843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142</v>
      </c>
      <c r="G59">
        <v>55</v>
      </c>
      <c r="H59">
        <v>687.30604900000003</v>
      </c>
      <c r="I59">
        <v>674.3198602857143</v>
      </c>
      <c r="J59">
        <v>4.3287295714285392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143</v>
      </c>
      <c r="G60">
        <v>56</v>
      </c>
      <c r="H60">
        <v>689.71089900000004</v>
      </c>
      <c r="I60">
        <v>678.51116985714282</v>
      </c>
      <c r="J60">
        <v>4.1913095714285191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144</v>
      </c>
      <c r="G61">
        <v>57</v>
      </c>
      <c r="H61">
        <v>692.11574800000005</v>
      </c>
      <c r="I61">
        <v>682.01537942857146</v>
      </c>
      <c r="J61">
        <v>3.5042095714286461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145</v>
      </c>
      <c r="G62">
        <v>58</v>
      </c>
      <c r="H62">
        <v>692.11574800000005</v>
      </c>
      <c r="I62">
        <v>684.96990900000003</v>
      </c>
      <c r="J62">
        <v>2.9545295714285658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146</v>
      </c>
      <c r="G63">
        <v>59</v>
      </c>
      <c r="H63">
        <v>692.11574800000005</v>
      </c>
      <c r="I63">
        <v>687.51217871428582</v>
      </c>
      <c r="J63">
        <v>2.5422697142857942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147</v>
      </c>
      <c r="G64">
        <v>60</v>
      </c>
      <c r="H64">
        <v>695.00156800000002</v>
      </c>
      <c r="I64">
        <v>690.05444842857139</v>
      </c>
      <c r="J64">
        <v>2.5422697142855668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148</v>
      </c>
      <c r="G65">
        <v>61</v>
      </c>
      <c r="H65">
        <v>696.444478</v>
      </c>
      <c r="I65">
        <v>692.1157482857144</v>
      </c>
      <c r="J65">
        <v>2.0612998571430126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149</v>
      </c>
      <c r="G66">
        <v>62</v>
      </c>
      <c r="H66">
        <v>696.92544799999996</v>
      </c>
      <c r="I66">
        <v>693.4899481428572</v>
      </c>
      <c r="J66">
        <v>1.3741998571427985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150</v>
      </c>
      <c r="G67">
        <v>63</v>
      </c>
      <c r="H67">
        <v>697.40641800000003</v>
      </c>
      <c r="I67">
        <v>694.58930799999996</v>
      </c>
      <c r="J67">
        <v>1.0993598571427583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151</v>
      </c>
      <c r="G68">
        <v>64</v>
      </c>
      <c r="H68">
        <v>699.33029699999997</v>
      </c>
      <c r="I68">
        <v>695.61995785714294</v>
      </c>
      <c r="J68">
        <v>1.0306498571429756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152</v>
      </c>
      <c r="G69">
        <v>65</v>
      </c>
      <c r="H69">
        <v>700.77320699999996</v>
      </c>
      <c r="I69">
        <v>696.85673771428571</v>
      </c>
      <c r="J69">
        <v>1.2367798571427784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153</v>
      </c>
      <c r="G70">
        <v>66</v>
      </c>
      <c r="H70">
        <v>702.21611700000005</v>
      </c>
      <c r="I70">
        <v>698.29964757142864</v>
      </c>
      <c r="J70">
        <v>1.4429098571429222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154</v>
      </c>
      <c r="G71">
        <v>67</v>
      </c>
      <c r="H71">
        <v>702.69708700000001</v>
      </c>
      <c r="I71">
        <v>699.39900742857128</v>
      </c>
      <c r="J71">
        <v>1.0993598571426446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155</v>
      </c>
      <c r="G72">
        <v>68</v>
      </c>
      <c r="H72">
        <v>703.65902700000004</v>
      </c>
      <c r="I72">
        <v>700.42965728571414</v>
      </c>
      <c r="J72">
        <v>1.0306498571428619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156</v>
      </c>
      <c r="G73">
        <v>69</v>
      </c>
      <c r="H73">
        <v>704.13999699999999</v>
      </c>
      <c r="I73">
        <v>701.46030714285723</v>
      </c>
      <c r="J73">
        <v>1.0306498571430893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157</v>
      </c>
      <c r="G74">
        <v>70</v>
      </c>
      <c r="H74">
        <v>704.62096699999995</v>
      </c>
      <c r="I74">
        <v>702.49095699999998</v>
      </c>
      <c r="J74">
        <v>1.0306498571427483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158</v>
      </c>
      <c r="G75">
        <v>71</v>
      </c>
      <c r="H75">
        <v>704.62096699999995</v>
      </c>
      <c r="I75">
        <v>703.24676699999998</v>
      </c>
      <c r="J75">
        <v>0.75580999999999676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159</v>
      </c>
      <c r="G76">
        <v>72</v>
      </c>
      <c r="H76">
        <v>705.10193700000002</v>
      </c>
      <c r="I76">
        <v>703.86515700000007</v>
      </c>
      <c r="J76">
        <v>0.61839000000009037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160</v>
      </c>
      <c r="G77">
        <v>73</v>
      </c>
      <c r="H77">
        <v>705.10193700000002</v>
      </c>
      <c r="I77">
        <v>704.27741700000013</v>
      </c>
      <c r="J77">
        <v>0.41226000000006024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161</v>
      </c>
      <c r="G78">
        <v>74</v>
      </c>
      <c r="H78">
        <v>705.58290699999998</v>
      </c>
      <c r="I78">
        <v>704.68967699999996</v>
      </c>
      <c r="J78">
        <v>0.41225999999983287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162</v>
      </c>
      <c r="G79">
        <v>75</v>
      </c>
      <c r="H79">
        <v>706.06387700000005</v>
      </c>
      <c r="I79">
        <v>705.0332269999999</v>
      </c>
      <c r="J79">
        <v>0.34354999999993652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163</v>
      </c>
      <c r="G80">
        <v>76</v>
      </c>
      <c r="H80">
        <v>706.06387700000005</v>
      </c>
      <c r="I80">
        <v>705.30806699999994</v>
      </c>
      <c r="J80">
        <v>0.27484000000004016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164</v>
      </c>
      <c r="G81">
        <v>77</v>
      </c>
      <c r="H81">
        <v>706.06387700000005</v>
      </c>
      <c r="I81">
        <v>705.51419700000019</v>
      </c>
      <c r="J81">
        <v>0.2061300000002575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165</v>
      </c>
      <c r="G82">
        <v>78</v>
      </c>
      <c r="H82">
        <v>706.06387700000005</v>
      </c>
      <c r="I82">
        <v>705.72032700000011</v>
      </c>
      <c r="J82">
        <v>0.20612999999991644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166</v>
      </c>
      <c r="G83">
        <v>79</v>
      </c>
      <c r="H83">
        <v>706.06387700000005</v>
      </c>
      <c r="I83">
        <v>705.85774700000002</v>
      </c>
      <c r="J83">
        <v>0.13741999999990639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</row>
    <row r="97" spans="1:5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</row>
    <row r="98" spans="1:5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</row>
    <row r="99" spans="1:5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</row>
    <row r="100" spans="1:5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</row>
    <row r="101" spans="1:5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</row>
    <row r="102" spans="1:5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</row>
    <row r="103" spans="1:5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</row>
    <row r="104" spans="1:5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5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5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5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5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5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5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5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5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1"/>
  <sheetViews>
    <sheetView topLeftCell="B1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0.61839</v>
      </c>
      <c r="D3">
        <f>C3-$C$3</f>
        <v>0</v>
      </c>
      <c r="E3">
        <f t="shared" ref="E3:E34" si="0">(_Ac/(1+EXP(-1*(B3-_Muc)/_sc)))</f>
        <v>31.254549294523162</v>
      </c>
      <c r="F3">
        <f>(D3-E3)^2</f>
        <v>976.8468516037783</v>
      </c>
      <c r="G3">
        <f>(E3-$H$4)^2</f>
        <v>179547.95415798237</v>
      </c>
      <c r="H3" s="2" t="s">
        <v>11</v>
      </c>
      <c r="I3" s="16">
        <f>SUM(F3:F165)</f>
        <v>50164.424992923501</v>
      </c>
      <c r="J3">
        <f>1-(I3/I5)</f>
        <v>0.98997295792275641</v>
      </c>
      <c r="L3">
        <f>Input!J4</f>
        <v>0.48097000000000001</v>
      </c>
      <c r="M3">
        <f>L3-$L$3</f>
        <v>0</v>
      </c>
      <c r="N3">
        <f>_Ac*EXP(-1*(B3-_Muc)/_sc)*(1/_sc)*(1/(1+EXP(-1*(B3-_Muc)/_sc))^2)+$L$3</f>
        <v>4.0824533036985216</v>
      </c>
      <c r="O3">
        <f>(L3-N3)^2</f>
        <v>12.970681986819216</v>
      </c>
      <c r="P3">
        <f>(N3-$Q$4)^2</f>
        <v>18.131251961379593</v>
      </c>
      <c r="Q3" s="1" t="s">
        <v>11</v>
      </c>
      <c r="R3" s="16">
        <f>SUM(O3:O165)</f>
        <v>277.73117279785635</v>
      </c>
      <c r="S3" s="5">
        <f>1-(R3/R5)</f>
        <v>0.93655857755013205</v>
      </c>
      <c r="V3">
        <f>COUNT(B3:B498)</f>
        <v>80</v>
      </c>
      <c r="X3">
        <v>713.27631335483477</v>
      </c>
      <c r="Y3">
        <v>25.581807634973906</v>
      </c>
      <c r="Z3">
        <v>8.2979777575485141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1.0993600000000001</v>
      </c>
      <c r="D4">
        <f t="shared" ref="D4:D67" si="2">C4-$C$3</f>
        <v>0.48097000000000012</v>
      </c>
      <c r="E4">
        <f t="shared" si="0"/>
        <v>35.060668969805945</v>
      </c>
      <c r="F4">
        <f t="shared" ref="F4:F67" si="3">(D4-E4)^2</f>
        <v>1195.7555808423983</v>
      </c>
      <c r="G4">
        <f t="shared" ref="G4:G67" si="4">(E4-$H$4)^2</f>
        <v>176336.8989684284</v>
      </c>
      <c r="H4">
        <f>AVERAGE(D3:D165)</f>
        <v>454.98554197500005</v>
      </c>
      <c r="I4" t="s">
        <v>5</v>
      </c>
      <c r="J4" t="s">
        <v>6</v>
      </c>
      <c r="L4">
        <f>Input!J5</f>
        <v>0.48097000000000012</v>
      </c>
      <c r="M4">
        <f t="shared" ref="M4:M67" si="5">L4-$L$3</f>
        <v>0</v>
      </c>
      <c r="N4">
        <f t="shared" ref="N4:N34" si="6">_Ac*EXP(-1*(B4-_Muc)/_sc)*(1/_sc)*(1/(1+EXP(-1*(B4-_Muc)/_sc))^2)+$L$3</f>
        <v>4.4984889436762705</v>
      </c>
      <c r="O4">
        <f t="shared" ref="O4:O67" si="7">(L4-N4)^2</f>
        <v>16.140458462797696</v>
      </c>
      <c r="P4">
        <f t="shared" ref="P4:P67" si="8">(N4-$Q$4)^2</f>
        <v>14.761310887179667</v>
      </c>
      <c r="Q4">
        <f>AVERAGE(M3:M165)</f>
        <v>8.3405340875000213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2.1987198571428572</v>
      </c>
      <c r="D5">
        <f t="shared" si="2"/>
        <v>1.5803298571428572</v>
      </c>
      <c r="E5">
        <f t="shared" si="0"/>
        <v>39.303579958018851</v>
      </c>
      <c r="F5">
        <f t="shared" si="3"/>
        <v>1423.0435981732408</v>
      </c>
      <c r="G5">
        <f t="shared" si="4"/>
        <v>172791.49354628698</v>
      </c>
      <c r="I5">
        <f>SUM(G3:G165)</f>
        <v>5002913.5817402964</v>
      </c>
      <c r="J5" s="5">
        <f>1-((1-J3)*(V3-1)/(V3-1-1))</f>
        <v>0.98984440610125324</v>
      </c>
      <c r="L5">
        <f>Input!J6</f>
        <v>1.0993598571428571</v>
      </c>
      <c r="M5">
        <f t="shared" si="5"/>
        <v>0.6183898571428571</v>
      </c>
      <c r="N5">
        <f t="shared" si="6"/>
        <v>4.9564989235439159</v>
      </c>
      <c r="O5">
        <f t="shared" si="7"/>
        <v>14.877521777557233</v>
      </c>
      <c r="P5">
        <f t="shared" si="8"/>
        <v>11.451693990891426</v>
      </c>
      <c r="R5">
        <f>SUM(P3:P165)</f>
        <v>4377.7576553760682</v>
      </c>
      <c r="S5" s="5">
        <f>1-((1-S3)*(V3-1)/(V3-1-1))</f>
        <v>0.935745225980262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3.2980797142857141</v>
      </c>
      <c r="D6">
        <f t="shared" si="2"/>
        <v>2.6796897142857139</v>
      </c>
      <c r="E6">
        <f t="shared" si="0"/>
        <v>44.026620634708387</v>
      </c>
      <c r="F6">
        <f t="shared" si="3"/>
        <v>1709.5686965382044</v>
      </c>
      <c r="G6">
        <f t="shared" si="4"/>
        <v>168887.23502917605</v>
      </c>
      <c r="L6">
        <f>Input!J7</f>
        <v>1.0993598571428569</v>
      </c>
      <c r="M6">
        <f t="shared" si="5"/>
        <v>0.61838985714285688</v>
      </c>
      <c r="N6">
        <f t="shared" si="6"/>
        <v>5.4591828720899276</v>
      </c>
      <c r="O6">
        <f t="shared" si="7"/>
        <v>19.008056721662165</v>
      </c>
      <c r="P6">
        <f t="shared" si="8"/>
        <v>8.3021848265452238</v>
      </c>
      <c r="V6" s="19" t="s">
        <v>17</v>
      </c>
      <c r="W6" s="20">
        <f>SQRT((S5-J5)^2)</f>
        <v>5.4099180120991242E-2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5.4280894285714281</v>
      </c>
      <c r="D7">
        <f t="shared" si="2"/>
        <v>4.8096994285714283</v>
      </c>
      <c r="E7">
        <f t="shared" si="0"/>
        <v>49.275725043047352</v>
      </c>
      <c r="F7">
        <f t="shared" si="3"/>
        <v>1977.227433947229</v>
      </c>
      <c r="G7">
        <f t="shared" si="4"/>
        <v>164600.45555495855</v>
      </c>
      <c r="L7">
        <f>Input!J8</f>
        <v>2.130009714285714</v>
      </c>
      <c r="M7">
        <f t="shared" si="5"/>
        <v>1.6490397142857138</v>
      </c>
      <c r="N7">
        <f t="shared" si="6"/>
        <v>6.0090130805281179</v>
      </c>
      <c r="O7">
        <f t="shared" si="7"/>
        <v>15.046667115319901</v>
      </c>
      <c r="P7">
        <f t="shared" si="8"/>
        <v>5.4359902059512786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9.3445590000000003</v>
      </c>
      <c r="D8">
        <f t="shared" si="2"/>
        <v>8.7261690000000005</v>
      </c>
      <c r="E8">
        <f t="shared" si="0"/>
        <v>55.099133320814332</v>
      </c>
      <c r="F8">
        <f t="shared" si="3"/>
        <v>2150.4518198995193</v>
      </c>
      <c r="G8">
        <f t="shared" si="4"/>
        <v>159909.13982634243</v>
      </c>
      <c r="L8">
        <f>Input!J9</f>
        <v>3.9164695714285722</v>
      </c>
      <c r="M8">
        <f t="shared" si="5"/>
        <v>3.4354995714285721</v>
      </c>
      <c r="N8">
        <f t="shared" si="6"/>
        <v>6.6081059944555323</v>
      </c>
      <c r="O8">
        <f t="shared" si="7"/>
        <v>7.2449066337653685</v>
      </c>
      <c r="P8">
        <f t="shared" si="8"/>
        <v>3.0013070975697649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15.322328285714287</v>
      </c>
      <c r="D9">
        <f t="shared" si="2"/>
        <v>14.703938285714287</v>
      </c>
      <c r="E9">
        <f t="shared" si="0"/>
        <v>61.546961325312303</v>
      </c>
      <c r="F9">
        <f t="shared" si="3"/>
        <v>2194.2688074883104</v>
      </c>
      <c r="G9">
        <f t="shared" si="4"/>
        <v>154793.91674364088</v>
      </c>
      <c r="L9">
        <f>Input!J10</f>
        <v>5.9777692857142863</v>
      </c>
      <c r="M9">
        <f t="shared" si="5"/>
        <v>5.4967992857142862</v>
      </c>
      <c r="N9">
        <f t="shared" si="6"/>
        <v>7.2580689754013639</v>
      </c>
      <c r="O9">
        <f t="shared" si="7"/>
        <v>1.6391672954128269</v>
      </c>
      <c r="P9">
        <f t="shared" si="8"/>
        <v>1.1717307189107591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24.529467142857147</v>
      </c>
      <c r="D10">
        <f t="shared" si="2"/>
        <v>23.911077142857145</v>
      </c>
      <c r="E10">
        <f t="shared" si="0"/>
        <v>68.670604527193092</v>
      </c>
      <c r="F10">
        <f t="shared" si="3"/>
        <v>2003.4152916691196</v>
      </c>
      <c r="G10">
        <f t="shared" si="4"/>
        <v>149239.23089530302</v>
      </c>
      <c r="L10">
        <f>Input!J11</f>
        <v>9.2071388571428603</v>
      </c>
      <c r="M10">
        <f t="shared" si="5"/>
        <v>8.7261688571428611</v>
      </c>
      <c r="N10">
        <f t="shared" si="6"/>
        <v>7.9598221822398179</v>
      </c>
      <c r="O10">
        <f t="shared" si="7"/>
        <v>1.5557988874911821</v>
      </c>
      <c r="P10">
        <f t="shared" si="8"/>
        <v>0.14494155480685417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36.485005714285712</v>
      </c>
      <c r="D11">
        <f t="shared" si="2"/>
        <v>35.866615714285714</v>
      </c>
      <c r="E11">
        <f t="shared" si="0"/>
        <v>76.521951936598057</v>
      </c>
      <c r="F11">
        <f t="shared" si="3"/>
        <v>1652.856363349262</v>
      </c>
      <c r="G11">
        <f t="shared" si="4"/>
        <v>143234.68898475563</v>
      </c>
      <c r="L11">
        <f>Input!J12</f>
        <v>11.955538571428566</v>
      </c>
      <c r="M11">
        <f t="shared" si="5"/>
        <v>11.474568571428566</v>
      </c>
      <c r="N11">
        <f t="shared" si="6"/>
        <v>8.7133972094116174</v>
      </c>
      <c r="O11">
        <f t="shared" si="7"/>
        <v>10.511480611301112</v>
      </c>
      <c r="P11">
        <f t="shared" si="8"/>
        <v>0.13902690768166176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50.433134142857149</v>
      </c>
      <c r="D12">
        <f t="shared" si="2"/>
        <v>49.814744142857151</v>
      </c>
      <c r="E12">
        <f t="shared" si="0"/>
        <v>85.152388622628379</v>
      </c>
      <c r="F12">
        <f t="shared" si="3"/>
        <v>1248.7491173787059</v>
      </c>
      <c r="G12">
        <f t="shared" si="4"/>
        <v>136776.56131855884</v>
      </c>
      <c r="L12">
        <f>Input!J13</f>
        <v>13.948128428571437</v>
      </c>
      <c r="M12">
        <f t="shared" si="5"/>
        <v>13.467158428571437</v>
      </c>
      <c r="N12">
        <f t="shared" si="6"/>
        <v>9.5177165523964398</v>
      </c>
      <c r="O12">
        <f t="shared" si="7"/>
        <v>19.628549392552454</v>
      </c>
      <c r="P12">
        <f t="shared" si="8"/>
        <v>1.3857585556596075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66.7174022857143</v>
      </c>
      <c r="D13">
        <f t="shared" si="2"/>
        <v>66.099012285714295</v>
      </c>
      <c r="E13">
        <f t="shared" si="0"/>
        <v>94.611570956347805</v>
      </c>
      <c r="F13">
        <f t="shared" si="3"/>
        <v>812.9660019463181</v>
      </c>
      <c r="G13">
        <f t="shared" si="4"/>
        <v>129869.3989877524</v>
      </c>
      <c r="L13">
        <f>Input!J14</f>
        <v>16.284268142857151</v>
      </c>
      <c r="M13">
        <f t="shared" si="5"/>
        <v>15.803298142857152</v>
      </c>
      <c r="N13">
        <f t="shared" si="6"/>
        <v>10.370361079253231</v>
      </c>
      <c r="O13">
        <f t="shared" si="7"/>
        <v>34.974296756944341</v>
      </c>
      <c r="P13">
        <f t="shared" si="8"/>
        <v>4.1201976164498832</v>
      </c>
      <c r="S13" t="s">
        <v>23</v>
      </c>
      <c r="T13">
        <f>_Ac*0.8413</f>
        <v>600.07936242542257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83.482640285714297</v>
      </c>
      <c r="D14">
        <f t="shared" si="2"/>
        <v>82.864250285714292</v>
      </c>
      <c r="E14">
        <f t="shared" si="0"/>
        <v>104.94596770297868</v>
      </c>
      <c r="F14">
        <f t="shared" si="3"/>
        <v>487.60224409591734</v>
      </c>
      <c r="G14">
        <f t="shared" si="4"/>
        <v>122527.70355653795</v>
      </c>
      <c r="L14">
        <f>Input!J15</f>
        <v>16.765237999999997</v>
      </c>
      <c r="M14">
        <f t="shared" si="5"/>
        <v>16.284267999999997</v>
      </c>
      <c r="N14">
        <f t="shared" si="6"/>
        <v>11.267336412218159</v>
      </c>
      <c r="O14">
        <f t="shared" si="7"/>
        <v>30.226921868934056</v>
      </c>
      <c r="P14">
        <f t="shared" si="8"/>
        <v>8.5661718479754914</v>
      </c>
      <c r="S14" t="s">
        <v>24</v>
      </c>
      <c r="T14">
        <f>_Ac*0.9772</f>
        <v>697.01361341034453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98.461418428571434</v>
      </c>
      <c r="D15">
        <f t="shared" si="2"/>
        <v>97.843028428571429</v>
      </c>
      <c r="E15">
        <f t="shared" si="0"/>
        <v>116.19717304720534</v>
      </c>
      <c r="F15">
        <f t="shared" si="3"/>
        <v>336.87462468172811</v>
      </c>
      <c r="G15">
        <f t="shared" si="4"/>
        <v>114777.55892075553</v>
      </c>
      <c r="L15">
        <f>Input!J16</f>
        <v>14.978778142857138</v>
      </c>
      <c r="M15">
        <f t="shared" si="5"/>
        <v>14.497808142857139</v>
      </c>
      <c r="N15">
        <f t="shared" si="6"/>
        <v>12.20285328011698</v>
      </c>
      <c r="O15">
        <f t="shared" si="7"/>
        <v>7.7057588435789661</v>
      </c>
      <c r="P15">
        <f t="shared" si="8"/>
        <v>14.917509545657312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111.99728685714287</v>
      </c>
      <c r="D16">
        <f t="shared" si="2"/>
        <v>111.37889685714286</v>
      </c>
      <c r="E16">
        <f t="shared" si="0"/>
        <v>128.40001482752524</v>
      </c>
      <c r="F16">
        <f t="shared" si="3"/>
        <v>289.71845696167389</v>
      </c>
      <c r="G16">
        <f t="shared" si="4"/>
        <v>106658.106542194</v>
      </c>
      <c r="L16">
        <f>Input!J17</f>
        <v>13.535868428571433</v>
      </c>
      <c r="M16">
        <f t="shared" si="5"/>
        <v>13.054898428571434</v>
      </c>
      <c r="N16">
        <f t="shared" si="6"/>
        <v>13.169141138856363</v>
      </c>
      <c r="O16">
        <f t="shared" si="7"/>
        <v>0.13448890502176133</v>
      </c>
      <c r="P16">
        <f t="shared" si="8"/>
        <v>23.315446056408181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125.7392852857143</v>
      </c>
      <c r="D17">
        <f t="shared" si="2"/>
        <v>125.1208952857143</v>
      </c>
      <c r="E17">
        <f t="shared" si="0"/>
        <v>141.58050250513145</v>
      </c>
      <c r="F17">
        <f t="shared" si="3"/>
        <v>270.91866981748922</v>
      </c>
      <c r="G17">
        <f t="shared" si="4"/>
        <v>98222.718765109894</v>
      </c>
      <c r="L17">
        <f>Input!J18</f>
        <v>13.741998428571435</v>
      </c>
      <c r="M17">
        <f t="shared" si="5"/>
        <v>13.261028428571436</v>
      </c>
      <c r="N17">
        <f t="shared" si="6"/>
        <v>14.156318128323388</v>
      </c>
      <c r="O17">
        <f t="shared" si="7"/>
        <v>0.17166081360254862</v>
      </c>
      <c r="P17">
        <f t="shared" si="8"/>
        <v>33.82334400949577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139.6187035714286</v>
      </c>
      <c r="D18">
        <f t="shared" si="2"/>
        <v>139.00031357142859</v>
      </c>
      <c r="E18">
        <f t="shared" si="0"/>
        <v>155.75368388095592</v>
      </c>
      <c r="F18">
        <f t="shared" si="3"/>
        <v>280.67541672815173</v>
      </c>
      <c r="G18">
        <f t="shared" si="4"/>
        <v>89539.704898414158</v>
      </c>
      <c r="L18">
        <f>Input!J19</f>
        <v>13.879418285714294</v>
      </c>
      <c r="M18">
        <f t="shared" si="5"/>
        <v>13.398448285714295</v>
      </c>
      <c r="N18">
        <f t="shared" si="6"/>
        <v>15.152343003183457</v>
      </c>
      <c r="O18">
        <f t="shared" si="7"/>
        <v>1.6203373363439482</v>
      </c>
      <c r="P18">
        <f t="shared" si="8"/>
        <v>46.400740703784344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153.01715185714286</v>
      </c>
      <c r="D19">
        <f t="shared" si="2"/>
        <v>152.39876185714286</v>
      </c>
      <c r="E19">
        <f t="shared" si="0"/>
        <v>170.92150566823304</v>
      </c>
      <c r="F19">
        <f t="shared" si="3"/>
        <v>343.09203829127955</v>
      </c>
      <c r="G19">
        <f t="shared" si="4"/>
        <v>80692.376722892222</v>
      </c>
      <c r="L19">
        <f>Input!J20</f>
        <v>13.398448285714267</v>
      </c>
      <c r="M19">
        <f t="shared" si="5"/>
        <v>12.917478285714267</v>
      </c>
      <c r="N19">
        <f t="shared" si="6"/>
        <v>16.143075163614739</v>
      </c>
      <c r="O19">
        <f t="shared" si="7"/>
        <v>7.5329766988936955</v>
      </c>
      <c r="P19">
        <f t="shared" si="8"/>
        <v>60.879647244457416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166.0033402857143</v>
      </c>
      <c r="D20">
        <f t="shared" si="2"/>
        <v>165.3849502857143</v>
      </c>
      <c r="E20">
        <f t="shared" si="0"/>
        <v>187.07079818809754</v>
      </c>
      <c r="F20">
        <f t="shared" si="3"/>
        <v>470.27599924529977</v>
      </c>
      <c r="G20">
        <f t="shared" si="4"/>
        <v>71778.309938401595</v>
      </c>
      <c r="L20">
        <f>Input!J21</f>
        <v>12.986188428571438</v>
      </c>
      <c r="M20">
        <f t="shared" si="5"/>
        <v>12.505218428571439</v>
      </c>
      <c r="N20">
        <f t="shared" si="6"/>
        <v>17.112466410738151</v>
      </c>
      <c r="O20">
        <f t="shared" si="7"/>
        <v>17.026169986113796</v>
      </c>
      <c r="P20">
        <f t="shared" si="8"/>
        <v>76.946796683469884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180.08888871428573</v>
      </c>
      <c r="D21">
        <f t="shared" si="2"/>
        <v>179.47049871428572</v>
      </c>
      <c r="E21">
        <f t="shared" si="0"/>
        <v>204.17152529098942</v>
      </c>
      <c r="F21">
        <f t="shared" si="3"/>
        <v>610.14071394302232</v>
      </c>
      <c r="G21">
        <f t="shared" si="4"/>
        <v>62907.670965167163</v>
      </c>
      <c r="L21">
        <f>Input!J22</f>
        <v>14.085548428571428</v>
      </c>
      <c r="M21">
        <f t="shared" si="5"/>
        <v>13.604578428571429</v>
      </c>
      <c r="N21">
        <f t="shared" si="6"/>
        <v>18.042901800628286</v>
      </c>
      <c r="O21">
        <f t="shared" si="7"/>
        <v>15.660645711329781</v>
      </c>
      <c r="P21">
        <f t="shared" si="8"/>
        <v>94.135939240753785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197.47251671428572</v>
      </c>
      <c r="D22">
        <f t="shared" si="2"/>
        <v>196.85412671428571</v>
      </c>
      <c r="E22">
        <f t="shared" si="0"/>
        <v>222.1754531368442</v>
      </c>
      <c r="F22">
        <f t="shared" si="3"/>
        <v>641.16957179775852</v>
      </c>
      <c r="G22">
        <f t="shared" si="4"/>
        <v>54200.53746483002</v>
      </c>
      <c r="L22">
        <f>Input!J23</f>
        <v>17.383627999999987</v>
      </c>
      <c r="M22">
        <f t="shared" si="5"/>
        <v>16.902657999999988</v>
      </c>
      <c r="N22">
        <f t="shared" si="6"/>
        <v>18.915696594250075</v>
      </c>
      <c r="O22">
        <f t="shared" si="7"/>
        <v>2.347234177487441</v>
      </c>
      <c r="P22">
        <f t="shared" si="8"/>
        <v>111.83406204417209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216.43647442857144</v>
      </c>
      <c r="D23">
        <f t="shared" si="2"/>
        <v>215.81808442857144</v>
      </c>
      <c r="E23">
        <f t="shared" si="0"/>
        <v>241.01539163209287</v>
      </c>
      <c r="F23">
        <f t="shared" si="3"/>
        <v>634.90429030863311</v>
      </c>
      <c r="G23">
        <f t="shared" si="4"/>
        <v>45783.225237766303</v>
      </c>
      <c r="L23">
        <f>Input!J24</f>
        <v>18.963957714285726</v>
      </c>
      <c r="M23">
        <f t="shared" si="5"/>
        <v>18.482987714285727</v>
      </c>
      <c r="N23">
        <f t="shared" si="6"/>
        <v>19.711742053855257</v>
      </c>
      <c r="O23">
        <f t="shared" si="7"/>
        <v>0.55918141850543956</v>
      </c>
      <c r="P23">
        <f t="shared" si="8"/>
        <v>129.30437061410078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236.431082</v>
      </c>
      <c r="D24">
        <f t="shared" si="2"/>
        <v>235.812692</v>
      </c>
      <c r="E24">
        <f t="shared" si="0"/>
        <v>260.60514671737968</v>
      </c>
      <c r="F24">
        <f t="shared" si="3"/>
        <v>614.66581091332216</v>
      </c>
      <c r="G24">
        <f t="shared" si="4"/>
        <v>37783.738060508724</v>
      </c>
      <c r="L24">
        <f>Input!J25</f>
        <v>19.99460757142856</v>
      </c>
      <c r="M24">
        <f t="shared" si="5"/>
        <v>19.513637571428561</v>
      </c>
      <c r="N24">
        <f t="shared" si="6"/>
        <v>20.4122757993207</v>
      </c>
      <c r="O24">
        <f t="shared" si="7"/>
        <v>0.17444674859056039</v>
      </c>
      <c r="P24">
        <f t="shared" si="8"/>
        <v>145.72694795691123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257.11278957142861</v>
      </c>
      <c r="D25">
        <f t="shared" si="2"/>
        <v>256.49439957142863</v>
      </c>
      <c r="E25">
        <f t="shared" si="0"/>
        <v>280.84028844553461</v>
      </c>
      <c r="F25">
        <f t="shared" si="3"/>
        <v>592.72230507031736</v>
      </c>
      <c r="G25">
        <f t="shared" si="4"/>
        <v>30326.569326841793</v>
      </c>
      <c r="L25">
        <f>Input!J26</f>
        <v>20.681707571428603</v>
      </c>
      <c r="M25">
        <f t="shared" si="5"/>
        <v>20.200737571428604</v>
      </c>
      <c r="N25">
        <f t="shared" si="6"/>
        <v>20.999734569482417</v>
      </c>
      <c r="O25">
        <f t="shared" si="7"/>
        <v>0.1011411714911203</v>
      </c>
      <c r="P25">
        <f t="shared" si="8"/>
        <v>160.25535684302332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278.82514714285713</v>
      </c>
      <c r="D26">
        <f t="shared" si="2"/>
        <v>278.20675714285716</v>
      </c>
      <c r="E26">
        <f t="shared" si="0"/>
        <v>301.59978934545921</v>
      </c>
      <c r="F26">
        <f t="shared" si="3"/>
        <v>547.23395563197687</v>
      </c>
      <c r="G26">
        <f t="shared" si="4"/>
        <v>23527.189109730691</v>
      </c>
      <c r="L26">
        <f>Input!J27</f>
        <v>21.712357571428527</v>
      </c>
      <c r="M26">
        <f t="shared" si="5"/>
        <v>21.231387571428527</v>
      </c>
      <c r="N26">
        <f t="shared" si="6"/>
        <v>21.458631211297163</v>
      </c>
      <c r="O26">
        <f t="shared" si="7"/>
        <v>6.4377065825510255E-2</v>
      </c>
      <c r="P26">
        <f t="shared" si="8"/>
        <v>172.08447214937485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300.40008457142858</v>
      </c>
      <c r="D27">
        <f t="shared" si="2"/>
        <v>299.7816945714286</v>
      </c>
      <c r="E27">
        <f t="shared" si="0"/>
        <v>322.74852327236522</v>
      </c>
      <c r="F27">
        <f t="shared" si="3"/>
        <v>527.47522057816593</v>
      </c>
      <c r="G27">
        <f t="shared" si="4"/>
        <v>17486.629115360993</v>
      </c>
      <c r="L27">
        <f>Input!J28</f>
        <v>21.574937428571445</v>
      </c>
      <c r="M27">
        <f t="shared" si="5"/>
        <v>21.093967428571446</v>
      </c>
      <c r="N27">
        <f t="shared" si="6"/>
        <v>21.77638653358991</v>
      </c>
      <c r="O27">
        <f t="shared" si="7"/>
        <v>4.0581741912740638E-2</v>
      </c>
      <c r="P27">
        <f t="shared" si="8"/>
        <v>180.52213095309966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322.52470185714282</v>
      </c>
      <c r="D28">
        <f t="shared" si="2"/>
        <v>321.90631185714284</v>
      </c>
      <c r="E28">
        <f t="shared" si="0"/>
        <v>344.14054303426224</v>
      </c>
      <c r="F28">
        <f t="shared" si="3"/>
        <v>494.36103603758824</v>
      </c>
      <c r="G28">
        <f t="shared" si="4"/>
        <v>12286.613790172167</v>
      </c>
      <c r="L28">
        <f>Input!J29</f>
        <v>22.124617285714237</v>
      </c>
      <c r="M28">
        <f t="shared" si="5"/>
        <v>21.643647285714238</v>
      </c>
      <c r="N28">
        <f t="shared" si="6"/>
        <v>21.944043005093967</v>
      </c>
      <c r="O28">
        <f t="shared" si="7"/>
        <v>3.260707082152807E-2</v>
      </c>
      <c r="P28">
        <f t="shared" si="8"/>
        <v>185.055454871058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344.03092928571425</v>
      </c>
      <c r="D29">
        <f t="shared" si="2"/>
        <v>343.41253928571427</v>
      </c>
      <c r="E29">
        <f t="shared" si="0"/>
        <v>365.62298405274589</v>
      </c>
      <c r="F29">
        <f t="shared" si="3"/>
        <v>493.30385674936218</v>
      </c>
      <c r="G29">
        <f t="shared" si="4"/>
        <v>7985.6667584082288</v>
      </c>
      <c r="L29">
        <f>Input!J30</f>
        <v>21.506227428571435</v>
      </c>
      <c r="M29">
        <f t="shared" si="5"/>
        <v>21.025257428571436</v>
      </c>
      <c r="N29">
        <f t="shared" si="6"/>
        <v>21.956792861275328</v>
      </c>
      <c r="O29">
        <f t="shared" si="7"/>
        <v>0.20300920914764656</v>
      </c>
      <c r="P29">
        <f t="shared" si="8"/>
        <v>185.40250299441303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367.04877657142862</v>
      </c>
      <c r="D30">
        <f t="shared" si="2"/>
        <v>366.43038657142864</v>
      </c>
      <c r="E30">
        <f t="shared" si="0"/>
        <v>387.04038063435826</v>
      </c>
      <c r="F30">
        <f t="shared" si="3"/>
        <v>424.77185527399399</v>
      </c>
      <c r="G30">
        <f t="shared" si="4"/>
        <v>4616.5449496058436</v>
      </c>
      <c r="L30">
        <f>Input!J31</f>
        <v>23.017847285714367</v>
      </c>
      <c r="M30">
        <f t="shared" si="5"/>
        <v>22.536877285714368</v>
      </c>
      <c r="N30">
        <f t="shared" si="6"/>
        <v>21.814268179808355</v>
      </c>
      <c r="O30">
        <f t="shared" si="7"/>
        <v>1.4486026641735161</v>
      </c>
      <c r="P30">
        <f t="shared" si="8"/>
        <v>181.54151039023188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387.79919414285712</v>
      </c>
      <c r="D31">
        <f t="shared" si="2"/>
        <v>387.18080414285714</v>
      </c>
      <c r="E31">
        <f t="shared" si="0"/>
        <v>408.23913984433369</v>
      </c>
      <c r="F31">
        <f t="shared" si="3"/>
        <v>443.45350251608193</v>
      </c>
      <c r="G31">
        <f t="shared" si="4"/>
        <v>2185.2261121619676</v>
      </c>
      <c r="L31">
        <f>Input!J32</f>
        <v>20.7504175714285</v>
      </c>
      <c r="M31">
        <f t="shared" si="5"/>
        <v>20.269447571428501</v>
      </c>
      <c r="N31">
        <f t="shared" si="6"/>
        <v>21.520563266863505</v>
      </c>
      <c r="O31">
        <f t="shared" si="7"/>
        <v>0.59312439219706747</v>
      </c>
      <c r="P31">
        <f t="shared" si="8"/>
        <v>173.71316916887287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407.93122185714293</v>
      </c>
      <c r="D32">
        <f t="shared" si="2"/>
        <v>407.31283185714295</v>
      </c>
      <c r="E32">
        <f t="shared" si="0"/>
        <v>429.07190177540599</v>
      </c>
      <c r="F32">
        <f t="shared" si="3"/>
        <v>473.45712370785941</v>
      </c>
      <c r="G32">
        <f t="shared" si="4"/>
        <v>671.5167483940171</v>
      </c>
      <c r="L32">
        <f>Input!J33</f>
        <v>20.132027714285812</v>
      </c>
      <c r="M32">
        <f t="shared" si="5"/>
        <v>19.651057714285812</v>
      </c>
      <c r="N32">
        <f t="shared" si="6"/>
        <v>21.08398704115972</v>
      </c>
      <c r="O32">
        <f t="shared" si="7"/>
        <v>0.9062265600222239</v>
      </c>
      <c r="P32">
        <f t="shared" si="8"/>
        <v>162.3955931821381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426.27678957142854</v>
      </c>
      <c r="D33">
        <f t="shared" si="2"/>
        <v>425.65839957142856</v>
      </c>
      <c r="E33">
        <f t="shared" si="0"/>
        <v>449.40152669841103</v>
      </c>
      <c r="F33">
        <f t="shared" si="3"/>
        <v>563.73608576805088</v>
      </c>
      <c r="G33">
        <f t="shared" si="4"/>
        <v>31.181226609179483</v>
      </c>
      <c r="L33">
        <f>Input!J34</f>
        <v>18.345567714285608</v>
      </c>
      <c r="M33">
        <f t="shared" si="5"/>
        <v>17.864597714285608</v>
      </c>
      <c r="N33">
        <f t="shared" si="6"/>
        <v>20.516570807859594</v>
      </c>
      <c r="O33">
        <f t="shared" si="7"/>
        <v>4.7132544323078198</v>
      </c>
      <c r="P33">
        <f t="shared" si="8"/>
        <v>148.25587021554469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444.48493742857141</v>
      </c>
      <c r="D34">
        <f t="shared" si="2"/>
        <v>443.86654742857144</v>
      </c>
      <c r="E34">
        <f t="shared" si="0"/>
        <v>469.10448735507919</v>
      </c>
      <c r="F34">
        <f t="shared" si="3"/>
        <v>636.95361173401398</v>
      </c>
      <c r="G34">
        <f t="shared" si="4"/>
        <v>199.34461864565807</v>
      </c>
      <c r="L34">
        <f>Input!J35</f>
        <v>18.208147857142876</v>
      </c>
      <c r="M34">
        <f t="shared" si="5"/>
        <v>17.727177857142877</v>
      </c>
      <c r="N34">
        <f t="shared" si="6"/>
        <v>19.833380599330834</v>
      </c>
      <c r="O34">
        <f t="shared" si="7"/>
        <v>2.641381466279789</v>
      </c>
      <c r="P34">
        <f t="shared" si="8"/>
        <v>132.08552094450167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462.14340542857138</v>
      </c>
      <c r="D35">
        <f t="shared" si="2"/>
        <v>461.52501542857141</v>
      </c>
      <c r="E35">
        <f t="shared" ref="E35:E66" si="9">(_Ac/(1+EXP(-1*(B35-_Muc)/_sc)))</f>
        <v>488.07350276388826</v>
      </c>
      <c r="F35">
        <f t="shared" si="3"/>
        <v>704.82217979347911</v>
      </c>
      <c r="G35">
        <f t="shared" si="4"/>
        <v>1094.8131491670038</v>
      </c>
      <c r="L35">
        <f>Input!J36</f>
        <v>17.658467999999971</v>
      </c>
      <c r="M35">
        <f t="shared" si="5"/>
        <v>17.177497999999972</v>
      </c>
      <c r="N35">
        <f t="shared" ref="N35:N66" si="10">_Ac*EXP(-1*(B35-_Muc)/_sc)*(1/_sc)*(1/(1+EXP(-1*(B35-_Muc)/_sc))^2)+$L$3</f>
        <v>19.051699687614519</v>
      </c>
      <c r="O35">
        <f t="shared" si="7"/>
        <v>1.9410945353732829</v>
      </c>
      <c r="P35">
        <f t="shared" si="8"/>
        <v>114.72906851307617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479.3209034285714</v>
      </c>
      <c r="D36">
        <f t="shared" si="2"/>
        <v>478.70251342857142</v>
      </c>
      <c r="E36">
        <f t="shared" si="9"/>
        <v>506.21931989911491</v>
      </c>
      <c r="F36">
        <f t="shared" si="3"/>
        <v>757.17463833734382</v>
      </c>
      <c r="G36">
        <f t="shared" si="4"/>
        <v>2624.9000003775191</v>
      </c>
      <c r="L36">
        <f>Input!J37</f>
        <v>17.177498000000014</v>
      </c>
      <c r="M36">
        <f t="shared" si="5"/>
        <v>16.696528000000015</v>
      </c>
      <c r="N36">
        <f t="shared" si="10"/>
        <v>18.190154033074275</v>
      </c>
      <c r="O36">
        <f t="shared" si="7"/>
        <v>1.0254722413216995</v>
      </c>
      <c r="P36">
        <f t="shared" si="8"/>
        <v>97.015013072254177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494.91807157142858</v>
      </c>
      <c r="D37">
        <f t="shared" si="2"/>
        <v>494.29968157142861</v>
      </c>
      <c r="E37">
        <f t="shared" si="9"/>
        <v>523.47162199571392</v>
      </c>
      <c r="F37">
        <f t="shared" si="3"/>
        <v>851.00210811805141</v>
      </c>
      <c r="G37">
        <f t="shared" si="4"/>
        <v>4690.3431566036234</v>
      </c>
      <c r="L37">
        <f>Input!J38</f>
        <v>15.597168142857186</v>
      </c>
      <c r="M37">
        <f t="shared" si="5"/>
        <v>15.116198142857186</v>
      </c>
      <c r="N37">
        <f t="shared" si="10"/>
        <v>17.267851206879094</v>
      </c>
      <c r="O37">
        <f t="shared" si="7"/>
        <v>2.7911819004096312</v>
      </c>
      <c r="P37">
        <f t="shared" si="8"/>
        <v>79.696990949958661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510.44652971428576</v>
      </c>
      <c r="D38">
        <f t="shared" si="2"/>
        <v>509.82813971428578</v>
      </c>
      <c r="E38">
        <f t="shared" si="9"/>
        <v>539.77910827191511</v>
      </c>
      <c r="F38">
        <f t="shared" si="3"/>
        <v>897.06051754010036</v>
      </c>
      <c r="G38">
        <f t="shared" si="4"/>
        <v>7189.9488853493294</v>
      </c>
      <c r="L38">
        <f>Input!J39</f>
        <v>15.528458142857176</v>
      </c>
      <c r="M38">
        <f t="shared" si="5"/>
        <v>15.047488142857176</v>
      </c>
      <c r="N38">
        <f t="shared" si="10"/>
        <v>16.303593204300174</v>
      </c>
      <c r="O38">
        <f t="shared" si="7"/>
        <v>0.6008343634782416</v>
      </c>
      <c r="P38">
        <f t="shared" si="8"/>
        <v>63.410310497654031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524.94433800000002</v>
      </c>
      <c r="D39">
        <f t="shared" si="2"/>
        <v>524.32594800000004</v>
      </c>
      <c r="E39">
        <f t="shared" si="9"/>
        <v>555.10884287992815</v>
      </c>
      <c r="F39">
        <f t="shared" si="3"/>
        <v>947.58661718870417</v>
      </c>
      <c r="G39">
        <f t="shared" si="4"/>
        <v>10024.675384098777</v>
      </c>
      <c r="L39">
        <f>Input!J40</f>
        <v>14.497808285714257</v>
      </c>
      <c r="M39">
        <f t="shared" si="5"/>
        <v>14.016838285714257</v>
      </c>
      <c r="N39">
        <f t="shared" si="10"/>
        <v>15.31520812992256</v>
      </c>
      <c r="O39">
        <f t="shared" si="7"/>
        <v>0.66814250531175845</v>
      </c>
      <c r="P39">
        <f t="shared" si="8"/>
        <v>48.646077998042756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539.23601642857136</v>
      </c>
      <c r="D40">
        <f t="shared" si="2"/>
        <v>538.61762642857138</v>
      </c>
      <c r="E40">
        <f t="shared" si="9"/>
        <v>569.44500706553356</v>
      </c>
      <c r="F40">
        <f t="shared" si="3"/>
        <v>950.32739693615042</v>
      </c>
      <c r="G40">
        <f t="shared" si="4"/>
        <v>13100.96914881106</v>
      </c>
      <c r="L40">
        <f>Input!J41</f>
        <v>14.291678428571345</v>
      </c>
      <c r="M40">
        <f t="shared" si="5"/>
        <v>13.810708428571346</v>
      </c>
      <c r="N40">
        <f t="shared" si="10"/>
        <v>14.319027971786859</v>
      </c>
      <c r="O40">
        <f t="shared" si="7"/>
        <v>7.4799751409729059E-4</v>
      </c>
      <c r="P40">
        <f t="shared" si="8"/>
        <v>35.742389124455123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552.35962485714288</v>
      </c>
      <c r="D41">
        <f t="shared" si="2"/>
        <v>551.7412348571429</v>
      </c>
      <c r="E41">
        <f t="shared" si="9"/>
        <v>582.78720693364437</v>
      </c>
      <c r="F41">
        <f t="shared" si="3"/>
        <v>963.85238217490905</v>
      </c>
      <c r="G41">
        <f t="shared" si="4"/>
        <v>16333.265566201577</v>
      </c>
      <c r="L41">
        <f>Input!J42</f>
        <v>13.123608428571515</v>
      </c>
      <c r="M41">
        <f t="shared" si="5"/>
        <v>12.642638428571516</v>
      </c>
      <c r="N41">
        <f t="shared" si="10"/>
        <v>13.329522352053484</v>
      </c>
      <c r="O41">
        <f t="shared" si="7"/>
        <v>4.2400543883738144E-2</v>
      </c>
      <c r="P41">
        <f t="shared" si="8"/>
        <v>24.890003903852172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563.42193357142855</v>
      </c>
      <c r="D42">
        <f t="shared" si="2"/>
        <v>562.80354357142858</v>
      </c>
      <c r="E42">
        <f t="shared" si="9"/>
        <v>595.14849142861033</v>
      </c>
      <c r="F42">
        <f t="shared" si="3"/>
        <v>1046.1956518838062</v>
      </c>
      <c r="G42">
        <f t="shared" si="4"/>
        <v>19645.652399535309</v>
      </c>
      <c r="L42">
        <f>Input!J43</f>
        <v>11.062308714285678</v>
      </c>
      <c r="M42">
        <f t="shared" si="5"/>
        <v>10.581338714285678</v>
      </c>
      <c r="N42">
        <f t="shared" si="10"/>
        <v>12.3590833409122</v>
      </c>
      <c r="O42">
        <f t="shared" si="7"/>
        <v>1.6816244322623564</v>
      </c>
      <c r="P42">
        <f t="shared" si="8"/>
        <v>16.148738102099578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574.2094022857143</v>
      </c>
      <c r="D43">
        <f t="shared" si="2"/>
        <v>573.59101228571433</v>
      </c>
      <c r="E43">
        <f t="shared" si="9"/>
        <v>606.55322436058248</v>
      </c>
      <c r="F43">
        <f t="shared" si="3"/>
        <v>1086.5074248685835</v>
      </c>
      <c r="G43">
        <f t="shared" si="4"/>
        <v>22972.762343736795</v>
      </c>
      <c r="L43">
        <f>Input!J44</f>
        <v>10.787468714285751</v>
      </c>
      <c r="M43">
        <f t="shared" si="5"/>
        <v>10.306498714285752</v>
      </c>
      <c r="N43">
        <f t="shared" si="10"/>
        <v>11.41794537316162</v>
      </c>
      <c r="O43">
        <f t="shared" si="7"/>
        <v>0.39750081738727916</v>
      </c>
      <c r="P43">
        <f t="shared" si="8"/>
        <v>9.4704602211173761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584.1036411428571</v>
      </c>
      <c r="D44">
        <f t="shared" si="2"/>
        <v>583.48525114285712</v>
      </c>
      <c r="E44">
        <f t="shared" si="9"/>
        <v>617.03493455084936</v>
      </c>
      <c r="F44">
        <f t="shared" si="3"/>
        <v>1125.5812567765095</v>
      </c>
      <c r="G44">
        <f t="shared" si="4"/>
        <v>26260.005634201727</v>
      </c>
      <c r="L44">
        <f>Input!J45</f>
        <v>9.8942388571427955</v>
      </c>
      <c r="M44">
        <f t="shared" si="5"/>
        <v>9.4132688571427963</v>
      </c>
      <c r="N44">
        <f t="shared" si="10"/>
        <v>10.514217392889609</v>
      </c>
      <c r="O44">
        <f t="shared" si="7"/>
        <v>0.38437338478676319</v>
      </c>
      <c r="P44">
        <f t="shared" si="8"/>
        <v>4.7248991121294042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593.99788000000001</v>
      </c>
      <c r="D45">
        <f t="shared" si="2"/>
        <v>593.37949000000003</v>
      </c>
      <c r="E45">
        <f t="shared" si="9"/>
        <v>626.63424346439069</v>
      </c>
      <c r="F45">
        <f t="shared" si="3"/>
        <v>1105.8786279774026</v>
      </c>
      <c r="G45">
        <f t="shared" si="4"/>
        <v>29463.276722993938</v>
      </c>
      <c r="L45">
        <f>Input!J46</f>
        <v>9.8942388571429092</v>
      </c>
      <c r="M45">
        <f t="shared" si="5"/>
        <v>9.41326885714291</v>
      </c>
      <c r="N45">
        <f t="shared" si="10"/>
        <v>9.6540012817774876</v>
      </c>
      <c r="O45">
        <f t="shared" si="7"/>
        <v>5.7714092617456608E-2</v>
      </c>
      <c r="P45">
        <f t="shared" si="8"/>
        <v>1.7251960704431193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602.861468857143</v>
      </c>
      <c r="D46">
        <f t="shared" si="2"/>
        <v>602.24307885714302</v>
      </c>
      <c r="E46">
        <f t="shared" si="9"/>
        <v>635.39694355894358</v>
      </c>
      <c r="F46">
        <f t="shared" si="3"/>
        <v>1099.178744665297</v>
      </c>
      <c r="G46">
        <f t="shared" si="4"/>
        <v>32548.273821482941</v>
      </c>
      <c r="L46">
        <f>Input!J47</f>
        <v>8.8635888571429859</v>
      </c>
      <c r="M46">
        <f t="shared" si="5"/>
        <v>8.3826188571429867</v>
      </c>
      <c r="N46">
        <f t="shared" si="10"/>
        <v>8.8415706867032267</v>
      </c>
      <c r="O46">
        <f t="shared" si="7"/>
        <v>4.8479982951428973E-4</v>
      </c>
      <c r="P46">
        <f t="shared" si="8"/>
        <v>0.25103767374111341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611.45021771428571</v>
      </c>
      <c r="D47">
        <f t="shared" si="2"/>
        <v>610.83182771428574</v>
      </c>
      <c r="E47">
        <f t="shared" si="9"/>
        <v>643.37227569377046</v>
      </c>
      <c r="F47">
        <f t="shared" si="3"/>
        <v>1058.8807547055515</v>
      </c>
      <c r="G47">
        <f t="shared" si="4"/>
        <v>35489.561441226913</v>
      </c>
      <c r="L47">
        <f>Input!J48</f>
        <v>8.5887488571427184</v>
      </c>
      <c r="M47">
        <f t="shared" si="5"/>
        <v>8.1077788571427192</v>
      </c>
      <c r="N47">
        <f t="shared" si="10"/>
        <v>8.0795866537169125</v>
      </c>
      <c r="O47">
        <f t="shared" si="7"/>
        <v>0.25924614939742174</v>
      </c>
      <c r="P47">
        <f t="shared" si="8"/>
        <v>6.8093563197989954E-2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619.9015467142857</v>
      </c>
      <c r="D48">
        <f t="shared" si="2"/>
        <v>619.28315671428572</v>
      </c>
      <c r="E48">
        <f t="shared" si="9"/>
        <v>650.61143208607814</v>
      </c>
      <c r="F48">
        <f t="shared" si="3"/>
        <v>981.46083777085516</v>
      </c>
      <c r="G48">
        <f t="shared" si="4"/>
        <v>38269.488881751604</v>
      </c>
      <c r="L48">
        <f>Input!J49</f>
        <v>8.451328999999987</v>
      </c>
      <c r="M48">
        <f t="shared" si="5"/>
        <v>7.9703589999999869</v>
      </c>
      <c r="N48">
        <f t="shared" si="10"/>
        <v>7.3693301049380926</v>
      </c>
      <c r="O48">
        <f t="shared" si="7"/>
        <v>1.1707216089151604</v>
      </c>
      <c r="P48">
        <f t="shared" si="8"/>
        <v>0.94323717574415122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628.42158571428558</v>
      </c>
      <c r="D49">
        <f t="shared" si="2"/>
        <v>627.80319571428561</v>
      </c>
      <c r="E49">
        <f t="shared" si="9"/>
        <v>657.16629342039448</v>
      </c>
      <c r="F49">
        <f t="shared" si="3"/>
        <v>862.19150689849619</v>
      </c>
      <c r="G49">
        <f t="shared" si="4"/>
        <v>40877.056255024363</v>
      </c>
      <c r="L49">
        <f>Input!J50</f>
        <v>8.5200389999998833</v>
      </c>
      <c r="M49">
        <f t="shared" si="5"/>
        <v>8.0390689999998841</v>
      </c>
      <c r="N49">
        <f t="shared" si="10"/>
        <v>6.710935397884656</v>
      </c>
      <c r="O49">
        <f t="shared" si="7"/>
        <v>3.2728558431862909</v>
      </c>
      <c r="P49">
        <f t="shared" si="8"/>
        <v>2.6555918891961161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635.63613485714279</v>
      </c>
      <c r="D50">
        <f t="shared" si="2"/>
        <v>635.01774485714282</v>
      </c>
      <c r="E50">
        <f t="shared" si="9"/>
        <v>663.08839507427285</v>
      </c>
      <c r="F50">
        <f t="shared" si="3"/>
        <v>787.96140361246262</v>
      </c>
      <c r="G50">
        <f t="shared" si="4"/>
        <v>43306.797468057521</v>
      </c>
      <c r="L50">
        <f>Input!J51</f>
        <v>7.2145491428572086</v>
      </c>
      <c r="M50">
        <f t="shared" si="5"/>
        <v>6.7335791428572085</v>
      </c>
      <c r="N50">
        <f t="shared" si="10"/>
        <v>6.1036134055446762</v>
      </c>
      <c r="O50">
        <f t="shared" si="7"/>
        <v>1.23417821243814</v>
      </c>
      <c r="P50">
        <f t="shared" si="8"/>
        <v>5.0038141373595666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642.36971400000004</v>
      </c>
      <c r="D51">
        <f t="shared" si="2"/>
        <v>641.75132400000007</v>
      </c>
      <c r="E51">
        <f t="shared" si="9"/>
        <v>668.42810781153139</v>
      </c>
      <c r="F51">
        <f t="shared" si="3"/>
        <v>711.65079452717964</v>
      </c>
      <c r="G51">
        <f t="shared" si="4"/>
        <v>45557.728910882019</v>
      </c>
      <c r="L51">
        <f>Input!J52</f>
        <v>6.733579142857252</v>
      </c>
      <c r="M51">
        <f t="shared" si="5"/>
        <v>6.2526091428572519</v>
      </c>
      <c r="N51">
        <f t="shared" si="10"/>
        <v>5.5458563679380299</v>
      </c>
      <c r="O51">
        <f t="shared" si="7"/>
        <v>1.410685390061817</v>
      </c>
      <c r="P51">
        <f t="shared" si="8"/>
        <v>7.8102235562162123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647.11070342857136</v>
      </c>
      <c r="D52">
        <f t="shared" si="2"/>
        <v>646.49231342857138</v>
      </c>
      <c r="E52">
        <f t="shared" si="9"/>
        <v>673.23401220762992</v>
      </c>
      <c r="F52">
        <f t="shared" si="3"/>
        <v>715.11845358990092</v>
      </c>
      <c r="G52">
        <f t="shared" si="4"/>
        <v>47632.394758883129</v>
      </c>
      <c r="L52">
        <f>Input!J53</f>
        <v>4.7409894285713108</v>
      </c>
      <c r="M52">
        <f t="shared" si="5"/>
        <v>4.2600194285713107</v>
      </c>
      <c r="N52">
        <f t="shared" si="10"/>
        <v>5.0356199820411476</v>
      </c>
      <c r="O52">
        <f t="shared" si="7"/>
        <v>8.6807163037942364E-2</v>
      </c>
      <c r="P52">
        <f t="shared" si="8"/>
        <v>10.922457244461027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651.9891128571428</v>
      </c>
      <c r="D53">
        <f t="shared" si="2"/>
        <v>651.37072285714282</v>
      </c>
      <c r="E53">
        <f t="shared" si="9"/>
        <v>677.55244286701088</v>
      </c>
      <c r="F53">
        <f t="shared" si="3"/>
        <v>685.48246267512548</v>
      </c>
      <c r="G53">
        <f t="shared" si="4"/>
        <v>49536.025372674172</v>
      </c>
      <c r="L53">
        <f>Input!J54</f>
        <v>4.8784094285714446</v>
      </c>
      <c r="M53">
        <f t="shared" si="5"/>
        <v>4.3974394285714444</v>
      </c>
      <c r="N53">
        <f t="shared" si="10"/>
        <v>4.5704807407584225</v>
      </c>
      <c r="O53">
        <f t="shared" si="7"/>
        <v>9.4820076778249607E-2</v>
      </c>
      <c r="P53">
        <f t="shared" si="8"/>
        <v>14.21330223727753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656.52397242857137</v>
      </c>
      <c r="D54">
        <f t="shared" si="2"/>
        <v>655.90558242857139</v>
      </c>
      <c r="E54">
        <f t="shared" si="9"/>
        <v>681.42717749919382</v>
      </c>
      <c r="F54">
        <f t="shared" si="3"/>
        <v>651.35181494881886</v>
      </c>
      <c r="G54">
        <f t="shared" si="4"/>
        <v>51275.814298871817</v>
      </c>
      <c r="L54">
        <f>Input!J55</f>
        <v>4.5348595714285693</v>
      </c>
      <c r="M54">
        <f t="shared" si="5"/>
        <v>4.0538895714285692</v>
      </c>
      <c r="N54">
        <f t="shared" si="10"/>
        <v>4.1477684197144118</v>
      </c>
      <c r="O54">
        <f t="shared" si="7"/>
        <v>0.14983955973539292</v>
      </c>
      <c r="P54">
        <f t="shared" si="8"/>
        <v>17.579283944961709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661.12754185714289</v>
      </c>
      <c r="D55">
        <f t="shared" si="2"/>
        <v>660.50915185714291</v>
      </c>
      <c r="E55">
        <f t="shared" si="9"/>
        <v>684.89924651623926</v>
      </c>
      <c r="F55">
        <f t="shared" si="3"/>
        <v>594.87671747968022</v>
      </c>
      <c r="G55">
        <f t="shared" si="4"/>
        <v>52860.311535876237</v>
      </c>
      <c r="L55">
        <f>Input!J56</f>
        <v>4.6035694285715181</v>
      </c>
      <c r="M55">
        <f t="shared" si="5"/>
        <v>4.122599428571518</v>
      </c>
      <c r="N55">
        <f t="shared" si="10"/>
        <v>3.7646749153184551</v>
      </c>
      <c r="O55">
        <f t="shared" si="7"/>
        <v>0.70374400436609341</v>
      </c>
      <c r="P55">
        <f t="shared" si="8"/>
        <v>20.938487163638168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665.52498128571438</v>
      </c>
      <c r="D56">
        <f t="shared" si="2"/>
        <v>664.9065912857144</v>
      </c>
      <c r="E56">
        <f t="shared" si="9"/>
        <v>688.00684046374772</v>
      </c>
      <c r="F56">
        <f t="shared" si="3"/>
        <v>533.62151208722923</v>
      </c>
      <c r="G56">
        <f t="shared" si="4"/>
        <v>54298.925549382038</v>
      </c>
      <c r="L56">
        <f>Input!J57</f>
        <v>4.397439428571488</v>
      </c>
      <c r="M56">
        <f t="shared" si="5"/>
        <v>3.9164694285714878</v>
      </c>
      <c r="N56">
        <f t="shared" si="10"/>
        <v>3.4183414578152385</v>
      </c>
      <c r="O56">
        <f t="shared" si="7"/>
        <v>0.95863283633900553</v>
      </c>
      <c r="P56">
        <f t="shared" si="8"/>
        <v>24.227980283723202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669.99113071428576</v>
      </c>
      <c r="D57">
        <f t="shared" si="2"/>
        <v>669.37274071428578</v>
      </c>
      <c r="E57">
        <f t="shared" si="9"/>
        <v>690.78529486911862</v>
      </c>
      <c r="F57">
        <f t="shared" si="3"/>
        <v>458.49747543364879</v>
      </c>
      <c r="G57">
        <f t="shared" si="4"/>
        <v>55601.523464927377</v>
      </c>
      <c r="L57">
        <f>Input!J58</f>
        <v>4.4661494285713843</v>
      </c>
      <c r="M57">
        <f t="shared" si="5"/>
        <v>3.9851794285713842</v>
      </c>
      <c r="N57">
        <f t="shared" si="10"/>
        <v>3.1059266641085865</v>
      </c>
      <c r="O57">
        <f t="shared" si="7"/>
        <v>1.8502059689628159</v>
      </c>
      <c r="P57">
        <f t="shared" si="8"/>
        <v>27.40111487702471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674.3198602857143</v>
      </c>
      <c r="D58">
        <f t="shared" si="2"/>
        <v>673.70147028571432</v>
      </c>
      <c r="E58">
        <f t="shared" si="9"/>
        <v>693.26713465544481</v>
      </c>
      <c r="F58">
        <f t="shared" si="3"/>
        <v>382.81522222894097</v>
      </c>
      <c r="G58">
        <f t="shared" si="4"/>
        <v>56778.117410329389</v>
      </c>
      <c r="L58">
        <f>Input!J59</f>
        <v>4.3287295714285392</v>
      </c>
      <c r="M58">
        <f t="shared" si="5"/>
        <v>3.8477595714285391</v>
      </c>
      <c r="N58">
        <f t="shared" si="10"/>
        <v>2.8246580556553074</v>
      </c>
      <c r="O58">
        <f t="shared" si="7"/>
        <v>2.2622311245603872</v>
      </c>
      <c r="P58">
        <f t="shared" si="8"/>
        <v>30.424888398678988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678.51116985714282</v>
      </c>
      <c r="D59">
        <f t="shared" si="2"/>
        <v>677.89277985714284</v>
      </c>
      <c r="E59">
        <f t="shared" si="9"/>
        <v>695.48216289041545</v>
      </c>
      <c r="F59">
        <f t="shared" si="3"/>
        <v>309.3863954911784</v>
      </c>
      <c r="G59">
        <f t="shared" si="4"/>
        <v>57838.624671733021</v>
      </c>
      <c r="L59">
        <f>Input!J60</f>
        <v>4.1913095714285191</v>
      </c>
      <c r="M59">
        <f t="shared" si="5"/>
        <v>3.710339571428519</v>
      </c>
      <c r="N59">
        <f t="shared" si="10"/>
        <v>2.5718696318495682</v>
      </c>
      <c r="O59">
        <f t="shared" si="7"/>
        <v>2.6225857179034762</v>
      </c>
      <c r="P59">
        <f t="shared" si="8"/>
        <v>33.277489601884945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682.01537942857146</v>
      </c>
      <c r="D60">
        <f t="shared" si="2"/>
        <v>681.39698942857149</v>
      </c>
      <c r="E60">
        <f t="shared" si="9"/>
        <v>697.45758115753813</v>
      </c>
      <c r="F60">
        <f t="shared" si="3"/>
        <v>257.94260668455172</v>
      </c>
      <c r="G60">
        <f t="shared" si="4"/>
        <v>58792.689785338283</v>
      </c>
      <c r="L60">
        <f>Input!J61</f>
        <v>3.5042095714286461</v>
      </c>
      <c r="M60">
        <f t="shared" si="5"/>
        <v>3.023239571428646</v>
      </c>
      <c r="N60">
        <f t="shared" si="10"/>
        <v>2.3450279282035975</v>
      </c>
      <c r="O60">
        <f t="shared" si="7"/>
        <v>1.3437020819899237</v>
      </c>
      <c r="P60">
        <f t="shared" si="8"/>
        <v>35.946094106161354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684.96990900000003</v>
      </c>
      <c r="D61">
        <f t="shared" si="2"/>
        <v>684.35151900000005</v>
      </c>
      <c r="E61">
        <f t="shared" si="9"/>
        <v>699.21813115349914</v>
      </c>
      <c r="F61">
        <f t="shared" si="3"/>
        <v>221.01615692256686</v>
      </c>
      <c r="G61">
        <f t="shared" si="4"/>
        <v>59649.557616833517</v>
      </c>
      <c r="L61">
        <f>Input!J62</f>
        <v>2.9545295714285658</v>
      </c>
      <c r="M61">
        <f t="shared" si="5"/>
        <v>2.4735595714285656</v>
      </c>
      <c r="N61">
        <f t="shared" si="10"/>
        <v>2.1417487545255174</v>
      </c>
      <c r="O61">
        <f t="shared" si="7"/>
        <v>0.66061265632558663</v>
      </c>
      <c r="P61">
        <f t="shared" si="8"/>
        <v>38.42493960429983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687.51217871428582</v>
      </c>
      <c r="D62">
        <f t="shared" si="2"/>
        <v>686.89378871428585</v>
      </c>
      <c r="E62">
        <f t="shared" si="9"/>
        <v>700.7862491781774</v>
      </c>
      <c r="F62">
        <f t="shared" si="3"/>
        <v>193.0004577407899</v>
      </c>
      <c r="G62">
        <f t="shared" si="4"/>
        <v>60417.987661582127</v>
      </c>
      <c r="L62">
        <f>Input!J63</f>
        <v>2.5422697142857942</v>
      </c>
      <c r="M62">
        <f t="shared" si="5"/>
        <v>2.0612997142857941</v>
      </c>
      <c r="N62">
        <f t="shared" si="10"/>
        <v>1.9598065402079046</v>
      </c>
      <c r="O62">
        <f t="shared" si="7"/>
        <v>0.33926334915688994</v>
      </c>
      <c r="P62">
        <f t="shared" si="8"/>
        <v>40.71368403277247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690.05444842857139</v>
      </c>
      <c r="D63">
        <f t="shared" si="2"/>
        <v>689.43605842857141</v>
      </c>
      <c r="E63">
        <f t="shared" si="9"/>
        <v>702.18222697316844</v>
      </c>
      <c r="F63">
        <f t="shared" si="3"/>
        <v>162.46481256727466</v>
      </c>
      <c r="G63">
        <f t="shared" si="4"/>
        <v>61106.201074083692</v>
      </c>
      <c r="L63">
        <f>Input!J64</f>
        <v>2.5422697142855668</v>
      </c>
      <c r="M63">
        <f t="shared" si="5"/>
        <v>2.0612997142855667</v>
      </c>
      <c r="N63">
        <f t="shared" si="10"/>
        <v>1.7971379387790885</v>
      </c>
      <c r="O63">
        <f t="shared" si="7"/>
        <v>0.55522136286943691</v>
      </c>
      <c r="P63">
        <f t="shared" si="8"/>
        <v>42.816033159095937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692.1157482857144</v>
      </c>
      <c r="D64">
        <f t="shared" si="2"/>
        <v>691.49735828571443</v>
      </c>
      <c r="E64">
        <f t="shared" si="9"/>
        <v>703.42437388332405</v>
      </c>
      <c r="F64">
        <f t="shared" si="3"/>
        <v>142.25370106562329</v>
      </c>
      <c r="G64">
        <f t="shared" si="4"/>
        <v>61721.853199972473</v>
      </c>
      <c r="L64">
        <f>Input!J65</f>
        <v>2.0612998571430126</v>
      </c>
      <c r="M64">
        <f t="shared" si="5"/>
        <v>1.5803298571430124</v>
      </c>
      <c r="N64">
        <f t="shared" si="10"/>
        <v>1.6518410797175074</v>
      </c>
      <c r="O64">
        <f t="shared" si="7"/>
        <v>0.16765649041078939</v>
      </c>
      <c r="P64">
        <f t="shared" si="8"/>
        <v>44.738614152358693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693.4899481428572</v>
      </c>
      <c r="D65">
        <f t="shared" si="2"/>
        <v>692.87155814285722</v>
      </c>
      <c r="E65">
        <f t="shared" si="9"/>
        <v>704.52917658034266</v>
      </c>
      <c r="F65">
        <f t="shared" si="3"/>
        <v>135.90006763400046</v>
      </c>
      <c r="G65">
        <f t="shared" si="4"/>
        <v>62272.025572044753</v>
      </c>
      <c r="L65">
        <f>Input!J66</f>
        <v>1.3741998571427985</v>
      </c>
      <c r="M65">
        <f t="shared" si="5"/>
        <v>0.89322985714279846</v>
      </c>
      <c r="N65">
        <f t="shared" si="10"/>
        <v>1.5221716127483615</v>
      </c>
      <c r="O65">
        <f t="shared" si="7"/>
        <v>2.189564045699249E-2</v>
      </c>
      <c r="P65">
        <f t="shared" si="8"/>
        <v>46.49006683710158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694.58930799999996</v>
      </c>
      <c r="D66">
        <f t="shared" si="2"/>
        <v>693.97091799999998</v>
      </c>
      <c r="E66">
        <f t="shared" si="9"/>
        <v>705.51145362231955</v>
      </c>
      <c r="F66">
        <f t="shared" si="3"/>
        <v>133.18396245002688</v>
      </c>
      <c r="G66">
        <f t="shared" si="4"/>
        <v>62763.232406720541</v>
      </c>
      <c r="L66">
        <f>Input!J67</f>
        <v>1.0993598571427583</v>
      </c>
      <c r="M66">
        <f t="shared" si="5"/>
        <v>0.61838985714275829</v>
      </c>
      <c r="N66">
        <f t="shared" si="10"/>
        <v>1.4065364738397363</v>
      </c>
      <c r="O66">
        <f t="shared" si="7"/>
        <v>9.4357473845402176E-2</v>
      </c>
      <c r="P66">
        <f t="shared" si="8"/>
        <v>48.080322906246529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695.61995785714294</v>
      </c>
      <c r="D67">
        <f t="shared" si="2"/>
        <v>695.00156785714296</v>
      </c>
      <c r="E67">
        <f t="shared" ref="E67:E82" si="11">(_Ac/(1+EXP(-1*(B67-_Muc)/_sc)))</f>
        <v>706.38450295629798</v>
      </c>
      <c r="F67">
        <f t="shared" si="3"/>
        <v>129.57121147157531</v>
      </c>
      <c r="G67">
        <f t="shared" si="4"/>
        <v>63201.437582476159</v>
      </c>
      <c r="L67">
        <f>Input!J68</f>
        <v>1.0306498571429756</v>
      </c>
      <c r="M67">
        <f t="shared" si="5"/>
        <v>0.54967985714297563</v>
      </c>
      <c r="N67">
        <f t="shared" ref="N67:N82" si="12">_Ac*EXP(-1*(B67-_Muc)/_sc)*(1/_sc)*(1/(1+EXP(-1*(B67-_Muc)/_sc))^2)+$L$3</f>
        <v>1.3034861147434422</v>
      </c>
      <c r="O67">
        <f t="shared" si="7"/>
        <v>7.443962346142817E-2</v>
      </c>
      <c r="P67">
        <f t="shared" si="8"/>
        <v>49.520044170877476</v>
      </c>
    </row>
    <row r="68" spans="1:16" x14ac:dyDescent="0.25">
      <c r="A68">
        <f>Input!G69</f>
        <v>65</v>
      </c>
      <c r="B68">
        <f t="shared" ref="B68:B82" si="13">A68-$A$3</f>
        <v>65</v>
      </c>
      <c r="C68" s="4">
        <f>Input!I69</f>
        <v>696.85673771428571</v>
      </c>
      <c r="D68">
        <f t="shared" ref="D68:D82" si="14">C68-$C$3</f>
        <v>696.23834771428574</v>
      </c>
      <c r="E68">
        <f t="shared" si="11"/>
        <v>707.1602411308171</v>
      </c>
      <c r="F68">
        <f t="shared" ref="F68:F82" si="15">(D68-E68)^2</f>
        <v>119.28775580207109</v>
      </c>
      <c r="G68">
        <f t="shared" ref="G68:G82" si="16">(E68-$H$4)^2</f>
        <v>63592.078894326834</v>
      </c>
      <c r="L68">
        <f>Input!J69</f>
        <v>1.2367798571427784</v>
      </c>
      <c r="M68">
        <f t="shared" ref="M68:M82" si="17">L68-$L$3</f>
        <v>0.75580985714277837</v>
      </c>
      <c r="N68">
        <f t="shared" si="12"/>
        <v>1.2117057787112184</v>
      </c>
      <c r="O68">
        <f t="shared" ref="O68:O82" si="18">(L68-N68)^2</f>
        <v>6.2870940919202009E-4</v>
      </c>
      <c r="P68">
        <f t="shared" ref="P68:P82" si="19">(N68-$Q$4)^2</f>
        <v>50.820193056188621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698.29964757142864</v>
      </c>
      <c r="D69">
        <f t="shared" si="14"/>
        <v>697.68125757142866</v>
      </c>
      <c r="E69">
        <f t="shared" si="11"/>
        <v>707.84933349952928</v>
      </c>
      <c r="F69">
        <f t="shared" si="15"/>
        <v>103.38976807961929</v>
      </c>
      <c r="G69">
        <f t="shared" si="16"/>
        <v>63940.097064160582</v>
      </c>
      <c r="L69">
        <f>Input!J70</f>
        <v>1.4429098571429222</v>
      </c>
      <c r="M69">
        <f t="shared" si="17"/>
        <v>0.96193985714292218</v>
      </c>
      <c r="N69">
        <f t="shared" si="12"/>
        <v>1.1300062720773565</v>
      </c>
      <c r="O69">
        <f t="shared" si="18"/>
        <v>9.7908653546883717E-2</v>
      </c>
      <c r="P69">
        <f t="shared" si="19"/>
        <v>51.991711376983957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699.39900742857128</v>
      </c>
      <c r="D70">
        <f t="shared" si="14"/>
        <v>698.7806174285713</v>
      </c>
      <c r="E70">
        <f t="shared" si="11"/>
        <v>708.46131509014765</v>
      </c>
      <c r="F70">
        <f t="shared" si="15"/>
        <v>93.715907214849736</v>
      </c>
      <c r="G70">
        <f t="shared" si="16"/>
        <v>64249.967556321782</v>
      </c>
      <c r="L70">
        <f>Input!J71</f>
        <v>1.0993598571426446</v>
      </c>
      <c r="M70">
        <f t="shared" si="17"/>
        <v>0.61838985714264461</v>
      </c>
      <c r="N70">
        <f t="shared" si="12"/>
        <v>1.057314572095875</v>
      </c>
      <c r="O70">
        <f t="shared" si="18"/>
        <v>1.7678059946641099E-3</v>
      </c>
      <c r="P70">
        <f t="shared" si="19"/>
        <v>53.045286509563816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700.42965728571414</v>
      </c>
      <c r="D71">
        <f t="shared" si="14"/>
        <v>699.81126728571417</v>
      </c>
      <c r="E71">
        <f t="shared" si="11"/>
        <v>709.00470210746403</v>
      </c>
      <c r="F71">
        <f t="shared" si="15"/>
        <v>84.519243821762899</v>
      </c>
      <c r="G71">
        <f t="shared" si="16"/>
        <v>64525.733714402377</v>
      </c>
      <c r="L71">
        <f>Input!J72</f>
        <v>1.0306498571428619</v>
      </c>
      <c r="M71">
        <f t="shared" si="17"/>
        <v>0.54967985714286194</v>
      </c>
      <c r="N71">
        <f t="shared" si="12"/>
        <v>0.99266452280642403</v>
      </c>
      <c r="O71">
        <f t="shared" si="18"/>
        <v>1.4428856246509693E-3</v>
      </c>
      <c r="P71">
        <f t="shared" si="19"/>
        <v>53.991187139750473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701.46030714285723</v>
      </c>
      <c r="D72">
        <f t="shared" si="14"/>
        <v>700.84191714285726</v>
      </c>
      <c r="E72">
        <f t="shared" si="11"/>
        <v>709.48709425415905</v>
      </c>
      <c r="F72">
        <f t="shared" si="15"/>
        <v>74.739087285776378</v>
      </c>
      <c r="G72">
        <f t="shared" si="16"/>
        <v>64771.040112501505</v>
      </c>
      <c r="L72">
        <f>Input!J73</f>
        <v>1.0306498571430893</v>
      </c>
      <c r="M72">
        <f t="shared" si="17"/>
        <v>0.54967985714308931</v>
      </c>
      <c r="N72">
        <f t="shared" si="12"/>
        <v>0.93518779981276123</v>
      </c>
      <c r="O72">
        <f t="shared" si="18"/>
        <v>9.1130043897388463E-3</v>
      </c>
      <c r="P72">
        <f t="shared" si="19"/>
        <v>54.839153640563488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702.49095699999998</v>
      </c>
      <c r="D73">
        <f t="shared" si="14"/>
        <v>701.872567</v>
      </c>
      <c r="E73">
        <f t="shared" si="11"/>
        <v>709.91526820487627</v>
      </c>
      <c r="F73">
        <f t="shared" si="15"/>
        <v>64.685042670918151</v>
      </c>
      <c r="G73">
        <f t="shared" si="16"/>
        <v>64989.165315639642</v>
      </c>
      <c r="L73">
        <f>Input!J74</f>
        <v>1.0306498571427483</v>
      </c>
      <c r="M73">
        <f t="shared" si="17"/>
        <v>0.54967985714274825</v>
      </c>
      <c r="N73">
        <f t="shared" si="12"/>
        <v>0.88410526888565544</v>
      </c>
      <c r="O73">
        <f t="shared" si="18"/>
        <v>2.1475316347440869E-2</v>
      </c>
      <c r="P73">
        <f t="shared" si="19"/>
        <v>55.598330727062837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703.24676699999998</v>
      </c>
      <c r="D74">
        <f t="shared" si="14"/>
        <v>702.628377</v>
      </c>
      <c r="E74">
        <f t="shared" si="11"/>
        <v>710.29526267122969</v>
      </c>
      <c r="F74">
        <f t="shared" si="15"/>
        <v>58.78113589570718</v>
      </c>
      <c r="G74">
        <f t="shared" si="16"/>
        <v>65183.05348198679</v>
      </c>
      <c r="L74">
        <f>Input!J75</f>
        <v>0.75580999999999676</v>
      </c>
      <c r="M74">
        <f t="shared" si="17"/>
        <v>0.27483999999999675</v>
      </c>
      <c r="N74">
        <f t="shared" si="12"/>
        <v>0.83871881970132234</v>
      </c>
      <c r="O74">
        <f t="shared" si="18"/>
        <v>6.8738723842669122E-3</v>
      </c>
      <c r="P74">
        <f t="shared" si="19"/>
        <v>56.277232312177674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703.86515700000007</v>
      </c>
      <c r="D75">
        <f t="shared" si="14"/>
        <v>703.24676700000009</v>
      </c>
      <c r="E75">
        <f t="shared" si="11"/>
        <v>710.63245555921037</v>
      </c>
      <c r="F75">
        <f t="shared" si="15"/>
        <v>54.548395493649622</v>
      </c>
      <c r="G75">
        <f t="shared" si="16"/>
        <v>65355.344425132702</v>
      </c>
      <c r="L75">
        <f>Input!J76</f>
        <v>0.61839000000009037</v>
      </c>
      <c r="M75">
        <f t="shared" si="17"/>
        <v>0.13742000000009036</v>
      </c>
      <c r="N75">
        <f t="shared" si="12"/>
        <v>0.79840372255148395</v>
      </c>
      <c r="O75">
        <f t="shared" si="18"/>
        <v>3.2404940306810105E-2</v>
      </c>
      <c r="P75">
        <f t="shared" si="19"/>
        <v>56.883730441878761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704.27741700000013</v>
      </c>
      <c r="D76">
        <f t="shared" si="14"/>
        <v>703.65902700000015</v>
      </c>
      <c r="E76">
        <f t="shared" si="11"/>
        <v>710.93163375505742</v>
      </c>
      <c r="F76">
        <f t="shared" si="15"/>
        <v>52.890809013704605</v>
      </c>
      <c r="G76">
        <f t="shared" si="16"/>
        <v>65508.40189748555</v>
      </c>
      <c r="L76">
        <f>Input!J77</f>
        <v>0.41226000000006024</v>
      </c>
      <c r="M76">
        <f t="shared" si="17"/>
        <v>-6.8709999999939764E-2</v>
      </c>
      <c r="N76">
        <f t="shared" si="12"/>
        <v>0.76260153057661983</v>
      </c>
      <c r="O76">
        <f t="shared" si="18"/>
        <v>0.12273918804672644</v>
      </c>
      <c r="P76">
        <f t="shared" si="19"/>
        <v>57.425061837279635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704.68967699999996</v>
      </c>
      <c r="D77">
        <f t="shared" si="14"/>
        <v>704.07128699999998</v>
      </c>
      <c r="E77">
        <f t="shared" si="11"/>
        <v>711.19705608834852</v>
      </c>
      <c r="F77">
        <f t="shared" si="15"/>
        <v>50.776585100463492</v>
      </c>
      <c r="G77">
        <f t="shared" si="16"/>
        <v>65644.33996425457</v>
      </c>
      <c r="L77">
        <f>Input!J78</f>
        <v>0.41225999999983287</v>
      </c>
      <c r="M77">
        <f t="shared" si="17"/>
        <v>-6.8710000000167137E-2</v>
      </c>
      <c r="N77">
        <f t="shared" si="12"/>
        <v>0.73081353134157601</v>
      </c>
      <c r="O77">
        <f t="shared" si="18"/>
        <v>0.10147635233029492</v>
      </c>
      <c r="P77">
        <f t="shared" si="19"/>
        <v>57.907846942820392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705.0332269999999</v>
      </c>
      <c r="D78">
        <f t="shared" si="14"/>
        <v>704.41483699999992</v>
      </c>
      <c r="E78">
        <f t="shared" si="11"/>
        <v>711.43251001773342</v>
      </c>
      <c r="F78">
        <f t="shared" si="15"/>
        <v>49.247734583824816</v>
      </c>
      <c r="G78">
        <f t="shared" si="16"/>
        <v>65765.047418310714</v>
      </c>
      <c r="L78">
        <f>Input!J79</f>
        <v>0.34354999999993652</v>
      </c>
      <c r="M78">
        <f t="shared" si="17"/>
        <v>-0.13742000000006349</v>
      </c>
      <c r="N78">
        <f t="shared" si="12"/>
        <v>0.70259473802585992</v>
      </c>
      <c r="O78">
        <f t="shared" si="18"/>
        <v>0.12891312390410398</v>
      </c>
      <c r="P78">
        <f t="shared" si="19"/>
        <v>58.338117506245773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705.30806699999994</v>
      </c>
      <c r="D79">
        <f t="shared" si="14"/>
        <v>704.68967699999996</v>
      </c>
      <c r="E79">
        <f t="shared" si="11"/>
        <v>711.64136256996608</v>
      </c>
      <c r="F79">
        <f t="shared" si="15"/>
        <v>48.325932263675128</v>
      </c>
      <c r="G79">
        <f t="shared" si="16"/>
        <v>65872.21024527539</v>
      </c>
      <c r="L79">
        <f>Input!J80</f>
        <v>0.27484000000004016</v>
      </c>
      <c r="M79">
        <f t="shared" si="17"/>
        <v>-0.20612999999995985</v>
      </c>
      <c r="N79">
        <f t="shared" si="12"/>
        <v>0.67754840101406777</v>
      </c>
      <c r="O79">
        <f t="shared" si="18"/>
        <v>0.16217405624727488</v>
      </c>
      <c r="P79">
        <f t="shared" si="19"/>
        <v>58.721349631288597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705.51419700000019</v>
      </c>
      <c r="D80">
        <f t="shared" si="14"/>
        <v>704.89580700000022</v>
      </c>
      <c r="E80">
        <f t="shared" si="11"/>
        <v>711.82660604027285</v>
      </c>
      <c r="F80">
        <f t="shared" si="15"/>
        <v>48.035975336644036</v>
      </c>
      <c r="G80">
        <f t="shared" si="16"/>
        <v>65967.332190181565</v>
      </c>
      <c r="L80">
        <f>Input!J81</f>
        <v>0.2061300000002575</v>
      </c>
      <c r="M80">
        <f t="shared" si="17"/>
        <v>-0.27483999999974251</v>
      </c>
      <c r="N80">
        <f t="shared" si="12"/>
        <v>0.65532101432797074</v>
      </c>
      <c r="O80">
        <f t="shared" si="18"/>
        <v>0.20177256735275989</v>
      </c>
      <c r="P80">
        <f t="shared" si="19"/>
        <v>59.062499980054596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705.72032700000011</v>
      </c>
      <c r="D81">
        <f t="shared" si="14"/>
        <v>705.10193700000013</v>
      </c>
      <c r="E81">
        <f t="shared" si="11"/>
        <v>711.99089893439589</v>
      </c>
      <c r="F81">
        <f t="shared" si="15"/>
        <v>47.457796533553662</v>
      </c>
      <c r="G81">
        <f t="shared" si="16"/>
        <v>66051.753505826477</v>
      </c>
      <c r="L81">
        <f>Input!J82</f>
        <v>0.20612999999991644</v>
      </c>
      <c r="M81">
        <f t="shared" si="17"/>
        <v>-0.27484000000008357</v>
      </c>
      <c r="N81">
        <f t="shared" si="12"/>
        <v>0.63559778740118766</v>
      </c>
      <c r="O81">
        <f t="shared" si="18"/>
        <v>0.1844425804153435</v>
      </c>
      <c r="P81">
        <f t="shared" si="19"/>
        <v>59.366043388580707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705.85774700000002</v>
      </c>
      <c r="D82">
        <f t="shared" si="14"/>
        <v>705.23935700000004</v>
      </c>
      <c r="E82">
        <f t="shared" si="11"/>
        <v>712.13660260195365</v>
      </c>
      <c r="F82">
        <f t="shared" si="15"/>
        <v>47.571996893668469</v>
      </c>
      <c r="G82">
        <f t="shared" si="16"/>
        <v>66126.667981567167</v>
      </c>
      <c r="L82">
        <f>Input!J83</f>
        <v>0.13741999999990639</v>
      </c>
      <c r="M82">
        <f t="shared" si="17"/>
        <v>-0.34355000000009361</v>
      </c>
      <c r="N82">
        <f t="shared" si="12"/>
        <v>0.61809855056899354</v>
      </c>
      <c r="O82">
        <f t="shared" si="18"/>
        <v>0.23105186897719848</v>
      </c>
      <c r="P82">
        <f t="shared" si="19"/>
        <v>59.63601062205521</v>
      </c>
    </row>
    <row r="83" spans="1:16" x14ac:dyDescent="0.25">
      <c r="C83" s="4"/>
    </row>
    <row r="84" spans="1:16" x14ac:dyDescent="0.25">
      <c r="C84" s="4"/>
    </row>
    <row r="85" spans="1:16" x14ac:dyDescent="0.25">
      <c r="C85" s="4"/>
    </row>
    <row r="86" spans="1:16" x14ac:dyDescent="0.25">
      <c r="C86" s="4"/>
    </row>
    <row r="87" spans="1:16" x14ac:dyDescent="0.25">
      <c r="C87" s="4"/>
    </row>
    <row r="88" spans="1:16" x14ac:dyDescent="0.25">
      <c r="C88" s="4"/>
    </row>
    <row r="89" spans="1:16" x14ac:dyDescent="0.25">
      <c r="C89" s="4"/>
    </row>
    <row r="90" spans="1:16" x14ac:dyDescent="0.25">
      <c r="C90" s="4"/>
    </row>
    <row r="91" spans="1:16" x14ac:dyDescent="0.25">
      <c r="C91" s="4"/>
    </row>
    <row r="92" spans="1:16" x14ac:dyDescent="0.25">
      <c r="C92" s="4"/>
    </row>
    <row r="93" spans="1:16" x14ac:dyDescent="0.25">
      <c r="C93" s="4"/>
    </row>
    <row r="94" spans="1:16" x14ac:dyDescent="0.25">
      <c r="C94" s="4"/>
    </row>
    <row r="95" spans="1:16" x14ac:dyDescent="0.25">
      <c r="C95" s="4"/>
    </row>
    <row r="96" spans="1:16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zoomScale="80" zoomScaleNormal="80" workbookViewId="0">
      <selection activeCell="O23" sqref="O2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0.61839</v>
      </c>
      <c r="F3" s="3"/>
      <c r="G3" s="3"/>
      <c r="H3" s="3"/>
      <c r="I3" s="3"/>
      <c r="J3" s="2" t="s">
        <v>11</v>
      </c>
      <c r="K3" s="23">
        <f>SUM(H4:H159)</f>
        <v>93096.533051878112</v>
      </c>
      <c r="L3">
        <f>1-(K3/K5)</f>
        <v>0.98025639585310698</v>
      </c>
      <c r="N3" s="15">
        <f>Input!J4</f>
        <v>0.48097000000000001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SUM(Q4:Q165)</f>
        <v>514.91554266821129</v>
      </c>
      <c r="U3">
        <f>1-(T3/T5)</f>
        <v>0.94802748682573001</v>
      </c>
      <c r="W3">
        <f>COUNT(B4:B498)</f>
        <v>79</v>
      </c>
      <c r="Y3">
        <v>2033.4584610140635</v>
      </c>
      <c r="Z3">
        <v>3.3445264795611509</v>
      </c>
      <c r="AA3">
        <v>0.59516014610709234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-5.6195403899899929</v>
      </c>
      <c r="E4" s="4">
        <f>Input!I5</f>
        <v>1.0993600000000001</v>
      </c>
      <c r="F4">
        <f>E4-$E$4</f>
        <v>0</v>
      </c>
      <c r="G4">
        <f>P4</f>
        <v>6.7055690033379422E-5</v>
      </c>
      <c r="H4">
        <f>(F4-G4)^2</f>
        <v>4.4964655658526605E-9</v>
      </c>
      <c r="I4">
        <f>(G4-$J$4)^2</f>
        <v>211842.77992970249</v>
      </c>
      <c r="J4">
        <f>AVERAGE(F3:F159)</f>
        <v>460.26388263291142</v>
      </c>
      <c r="K4" t="s">
        <v>5</v>
      </c>
      <c r="L4" t="s">
        <v>6</v>
      </c>
      <c r="N4" s="4">
        <f>Input!J5</f>
        <v>0.48097000000000012</v>
      </c>
      <c r="O4">
        <f>N4-$N$4</f>
        <v>0</v>
      </c>
      <c r="P4">
        <f>$Y$3*((1/B4*$AA$3)*(1/SQRT(2*PI()))*EXP(-1*D4*D4/2))</f>
        <v>6.7055690033379422E-5</v>
      </c>
      <c r="Q4">
        <f>(O4-P4)^2</f>
        <v>4.4964655658526605E-9</v>
      </c>
      <c r="R4">
        <f>(O4-S4)^2</f>
        <v>71.33678204364665</v>
      </c>
      <c r="S4">
        <f>AVERAGE(O3:O165)</f>
        <v>8.4461104683544512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-4.4549006117827652</v>
      </c>
      <c r="E5" s="4">
        <f>Input!I6</f>
        <v>2.1987198571428572</v>
      </c>
      <c r="F5">
        <f t="shared" ref="F5:F68" si="3">E5-$E$4</f>
        <v>1.0993598571428571</v>
      </c>
      <c r="G5">
        <f>G4+P5</f>
        <v>1.1903323678113467E-2</v>
      </c>
      <c r="H5">
        <f t="shared" ref="H5:H68" si="4">(F5-G5)^2</f>
        <v>1.1825617121751573</v>
      </c>
      <c r="I5">
        <f t="shared" ref="I5:I68" si="5">(G5-$J$4)^2</f>
        <v>211831.88445806692</v>
      </c>
      <c r="K5">
        <f>SUM(I4:I159)</f>
        <v>4715275.5069052847</v>
      </c>
      <c r="L5">
        <f>1-((1-L3)*(W3-1)/(W3-1-1))</f>
        <v>0.97999998540964084</v>
      </c>
      <c r="N5" s="4">
        <f>Input!J6</f>
        <v>1.0993598571428571</v>
      </c>
      <c r="O5">
        <f t="shared" ref="O5:O68" si="6">N5-$N$4</f>
        <v>0.61838985714285699</v>
      </c>
      <c r="P5">
        <f t="shared" ref="P5:P68" si="7">$Y$3*((1/B5*$AA$3)*(1/SQRT(2*PI()))*EXP(-1*D5*D5/2))</f>
        <v>1.1836267988080088E-2</v>
      </c>
      <c r="Q5">
        <f t="shared" ref="Q5:Q68" si="8">(O5-P5)^2</f>
        <v>0.36790725651654183</v>
      </c>
      <c r="R5">
        <f t="shared" ref="R5:R68" si="9">(O5-S5)^2</f>
        <v>0.38240601541716307</v>
      </c>
      <c r="T5">
        <f>SUM(R4:R165)</f>
        <v>9907.4589858996842</v>
      </c>
      <c r="U5">
        <f>1-((1-U3)*(Y3-1)/(Y3-1-1))</f>
        <v>0.94800190298329778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-3.7736300146833321</v>
      </c>
      <c r="E6" s="4">
        <f>Input!I7</f>
        <v>3.2980797142857141</v>
      </c>
      <c r="F6">
        <f t="shared" si="3"/>
        <v>2.1987197142857138</v>
      </c>
      <c r="G6">
        <f t="shared" ref="G6:G69" si="10">G5+P6</f>
        <v>0.14204598642910293</v>
      </c>
      <c r="H6">
        <f t="shared" si="4"/>
        <v>4.2299068228556091</v>
      </c>
      <c r="I6">
        <f t="shared" si="5"/>
        <v>211712.10455893219</v>
      </c>
      <c r="N6" s="4">
        <f>Input!J7</f>
        <v>1.0993598571428569</v>
      </c>
      <c r="O6">
        <f t="shared" si="6"/>
        <v>0.61838985714285677</v>
      </c>
      <c r="P6">
        <f t="shared" si="7"/>
        <v>0.13014266275098946</v>
      </c>
      <c r="Q6">
        <f t="shared" si="8"/>
        <v>0.23838532283152986</v>
      </c>
      <c r="R6">
        <f t="shared" si="9"/>
        <v>0.38240601541716279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-3.2902608335755374</v>
      </c>
      <c r="E7" s="4">
        <f>Input!I8</f>
        <v>5.4280894285714281</v>
      </c>
      <c r="F7">
        <f t="shared" si="3"/>
        <v>4.3287294285714282</v>
      </c>
      <c r="G7">
        <f t="shared" si="10"/>
        <v>0.68022042854074816</v>
      </c>
      <c r="H7">
        <f t="shared" si="4"/>
        <v>13.311617923304873</v>
      </c>
      <c r="I7">
        <f t="shared" si="5"/>
        <v>211217.1425651811</v>
      </c>
      <c r="N7" s="4">
        <f>Input!J8</f>
        <v>2.130009714285714</v>
      </c>
      <c r="O7">
        <f t="shared" si="6"/>
        <v>1.6490397142857138</v>
      </c>
      <c r="P7">
        <f t="shared" si="7"/>
        <v>0.53817444211164522</v>
      </c>
      <c r="Q7">
        <f t="shared" si="8"/>
        <v>1.2340216529223675</v>
      </c>
      <c r="R7">
        <f t="shared" si="9"/>
        <v>2.7193319792915087</v>
      </c>
      <c r="T7" s="17"/>
      <c r="U7" s="18"/>
    </row>
    <row r="8" spans="1:30" x14ac:dyDescent="0.25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-2.9153305685472444</v>
      </c>
      <c r="E8" s="4">
        <f>Input!I9</f>
        <v>9.3445590000000003</v>
      </c>
      <c r="F8">
        <f t="shared" si="3"/>
        <v>8.2451989999999995</v>
      </c>
      <c r="G8">
        <f t="shared" si="10"/>
        <v>2.0581966735271751</v>
      </c>
      <c r="H8">
        <f t="shared" si="4"/>
        <v>38.278997787780142</v>
      </c>
      <c r="I8">
        <f t="shared" si="5"/>
        <v>209952.45064550987</v>
      </c>
      <c r="N8" s="4">
        <f>Input!J9</f>
        <v>3.9164695714285722</v>
      </c>
      <c r="O8">
        <f t="shared" si="6"/>
        <v>3.4354995714285721</v>
      </c>
      <c r="P8">
        <f t="shared" si="7"/>
        <v>1.377976244986427</v>
      </c>
      <c r="Q8">
        <f t="shared" si="8"/>
        <v>4.2334022388535502</v>
      </c>
      <c r="R8">
        <f t="shared" si="9"/>
        <v>11.802657305285903</v>
      </c>
      <c r="T8" s="19" t="s">
        <v>28</v>
      </c>
      <c r="U8" s="24">
        <f>SQRT((U5-L5)^2)</f>
        <v>3.1998082426343055E-2</v>
      </c>
    </row>
    <row r="9" spans="1:30" x14ac:dyDescent="0.25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-2.6089902364761048</v>
      </c>
      <c r="E9" s="4">
        <f>Input!I10</f>
        <v>15.322328285714287</v>
      </c>
      <c r="F9">
        <f t="shared" si="3"/>
        <v>14.222968285714286</v>
      </c>
      <c r="G9">
        <f t="shared" si="10"/>
        <v>4.7345509179160246</v>
      </c>
      <c r="H9">
        <f t="shared" si="4"/>
        <v>90.03006414553569</v>
      </c>
      <c r="I9">
        <f t="shared" si="5"/>
        <v>207506.97205271033</v>
      </c>
      <c r="N9" s="4">
        <f>Input!J10</f>
        <v>5.9777692857142863</v>
      </c>
      <c r="O9">
        <f t="shared" si="6"/>
        <v>5.4967992857142862</v>
      </c>
      <c r="P9">
        <f t="shared" si="7"/>
        <v>2.6763542443888491</v>
      </c>
      <c r="Q9">
        <f t="shared" si="8"/>
        <v>7.954910231137247</v>
      </c>
      <c r="R9">
        <f t="shared" si="9"/>
        <v>30.214802387429089</v>
      </c>
      <c r="T9" s="21"/>
      <c r="U9" s="22"/>
    </row>
    <row r="10" spans="1:30" x14ac:dyDescent="0.25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-2.3499831762158556</v>
      </c>
      <c r="E10" s="4">
        <f>Input!I11</f>
        <v>24.529467142857147</v>
      </c>
      <c r="F10">
        <f t="shared" si="3"/>
        <v>23.430107142857146</v>
      </c>
      <c r="G10">
        <f t="shared" si="10"/>
        <v>9.0947137120334478</v>
      </c>
      <c r="H10">
        <f t="shared" si="4"/>
        <v>205.50350481650324</v>
      </c>
      <c r="I10">
        <f t="shared" si="5"/>
        <v>203553.61898475571</v>
      </c>
      <c r="N10" s="4">
        <f>Input!J11</f>
        <v>9.2071388571428603</v>
      </c>
      <c r="O10">
        <f t="shared" si="6"/>
        <v>8.7261688571428593</v>
      </c>
      <c r="P10">
        <f t="shared" si="7"/>
        <v>4.3601627941174232</v>
      </c>
      <c r="Q10">
        <f t="shared" si="8"/>
        <v>19.062008942374867</v>
      </c>
      <c r="R10">
        <f t="shared" si="9"/>
        <v>76.146022923369912</v>
      </c>
    </row>
    <row r="11" spans="1:30" x14ac:dyDescent="0.25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-2.1256210553683101</v>
      </c>
      <c r="E11" s="4">
        <f>Input!I12</f>
        <v>36.485005714285712</v>
      </c>
      <c r="F11">
        <f t="shared" si="3"/>
        <v>35.385645714285715</v>
      </c>
      <c r="G11">
        <f t="shared" si="10"/>
        <v>15.397904824065009</v>
      </c>
      <c r="H11">
        <f t="shared" si="4"/>
        <v>399.50978589460084</v>
      </c>
      <c r="I11">
        <f t="shared" si="5"/>
        <v>197905.73821182104</v>
      </c>
      <c r="N11" s="4">
        <f>Input!J12</f>
        <v>11.955538571428566</v>
      </c>
      <c r="O11">
        <f t="shared" si="6"/>
        <v>11.474568571428566</v>
      </c>
      <c r="P11">
        <f t="shared" si="7"/>
        <v>6.3031911120315618</v>
      </c>
      <c r="Q11">
        <f t="shared" si="8"/>
        <v>26.743144827559416</v>
      </c>
      <c r="R11">
        <f t="shared" si="9"/>
        <v>131.6657239004162</v>
      </c>
    </row>
    <row r="12" spans="1:30" x14ac:dyDescent="0.25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-1.9277196393766718</v>
      </c>
      <c r="E12" s="4">
        <f>Input!I13</f>
        <v>50.433134142857149</v>
      </c>
      <c r="F12">
        <f t="shared" si="3"/>
        <v>49.333774142857152</v>
      </c>
      <c r="G12">
        <f t="shared" si="10"/>
        <v>23.765394553881194</v>
      </c>
      <c r="H12">
        <f t="shared" si="4"/>
        <v>653.74203480596236</v>
      </c>
      <c r="I12">
        <f t="shared" si="5"/>
        <v>190530.93009527927</v>
      </c>
      <c r="N12" s="4">
        <f>Input!J13</f>
        <v>13.948128428571437</v>
      </c>
      <c r="O12">
        <f t="shared" si="6"/>
        <v>13.467158428571437</v>
      </c>
      <c r="P12">
        <f t="shared" si="7"/>
        <v>8.3674897298161834</v>
      </c>
      <c r="Q12">
        <f t="shared" si="8"/>
        <v>26.006620837064105</v>
      </c>
      <c r="R12">
        <f t="shared" si="9"/>
        <v>181.36435614024271</v>
      </c>
      <c r="Z12">
        <f>Z3+AA3</f>
        <v>3.9396866256682435</v>
      </c>
      <c r="AA12">
        <f>EXP(Z12)</f>
        <v>51.402490555183384</v>
      </c>
      <c r="AD12">
        <v>606</v>
      </c>
    </row>
    <row r="13" spans="1:30" x14ac:dyDescent="0.25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-1.7506907903400162</v>
      </c>
      <c r="E13" s="4">
        <f>Input!I14</f>
        <v>66.7174022857143</v>
      </c>
      <c r="F13">
        <f t="shared" si="3"/>
        <v>65.618042285714296</v>
      </c>
      <c r="G13">
        <f t="shared" si="10"/>
        <v>34.194346645715299</v>
      </c>
      <c r="H13">
        <f t="shared" si="4"/>
        <v>987.44864767529191</v>
      </c>
      <c r="I13">
        <f t="shared" si="5"/>
        <v>181535.24949634459</v>
      </c>
      <c r="N13" s="4">
        <f>Input!J14</f>
        <v>16.284268142857151</v>
      </c>
      <c r="O13">
        <f t="shared" si="6"/>
        <v>15.803298142857152</v>
      </c>
      <c r="P13">
        <f t="shared" si="7"/>
        <v>10.428952091834104</v>
      </c>
      <c r="Q13">
        <f t="shared" si="8"/>
        <v>28.883595476147033</v>
      </c>
      <c r="R13">
        <f t="shared" si="9"/>
        <v>249.74423219203231</v>
      </c>
      <c r="Z13">
        <f>Z3+AA3*2</f>
        <v>4.5348467717753351</v>
      </c>
      <c r="AA13">
        <f>EXP(Z13)</f>
        <v>93.209231925013114</v>
      </c>
    </row>
    <row r="14" spans="1:30" x14ac:dyDescent="0.25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-1.5905487169371799</v>
      </c>
      <c r="E14" s="4">
        <f>Input!I15</f>
        <v>83.482640285714297</v>
      </c>
      <c r="F14">
        <f t="shared" si="3"/>
        <v>82.383280285714292</v>
      </c>
      <c r="G14">
        <f t="shared" si="10"/>
        <v>46.583385580204677</v>
      </c>
      <c r="H14">
        <f t="shared" si="4"/>
        <v>1281.6324609255753</v>
      </c>
      <c r="I14">
        <f t="shared" si="5"/>
        <v>171131.55364177452</v>
      </c>
      <c r="N14" s="4">
        <f>Input!J15</f>
        <v>16.765237999999997</v>
      </c>
      <c r="O14">
        <f t="shared" si="6"/>
        <v>16.284267999999997</v>
      </c>
      <c r="P14">
        <f t="shared" si="7"/>
        <v>12.389038934489379</v>
      </c>
      <c r="Q14">
        <f t="shared" si="8"/>
        <v>15.172809472798722</v>
      </c>
      <c r="R14">
        <f t="shared" si="9"/>
        <v>265.17738429582391</v>
      </c>
    </row>
    <row r="15" spans="1:30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-1.4443504582688769</v>
      </c>
      <c r="E15" s="4">
        <f>Input!I16</f>
        <v>98.461418428571434</v>
      </c>
      <c r="F15">
        <f t="shared" si="3"/>
        <v>97.36205842857143</v>
      </c>
      <c r="G15">
        <f t="shared" si="10"/>
        <v>60.760786823252445</v>
      </c>
      <c r="H15">
        <f t="shared" si="4"/>
        <v>1339.6530831263299</v>
      </c>
      <c r="I15">
        <f t="shared" si="5"/>
        <v>159602.72356150157</v>
      </c>
      <c r="N15" s="4">
        <f>Input!J16</f>
        <v>14.978778142857138</v>
      </c>
      <c r="O15">
        <f t="shared" si="6"/>
        <v>14.497808142857139</v>
      </c>
      <c r="P15">
        <f t="shared" si="7"/>
        <v>14.177401243047772</v>
      </c>
      <c r="Q15">
        <f t="shared" si="8"/>
        <v>0.10266058144544959</v>
      </c>
      <c r="R15">
        <f t="shared" si="9"/>
        <v>210.18644094709475</v>
      </c>
    </row>
    <row r="16" spans="1:30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-1.3098610973849349</v>
      </c>
      <c r="E16" s="4">
        <f>Input!I17</f>
        <v>111.99728685714287</v>
      </c>
      <c r="F16">
        <f t="shared" si="3"/>
        <v>110.89792685714286</v>
      </c>
      <c r="G16">
        <f t="shared" si="10"/>
        <v>76.510349579615777</v>
      </c>
      <c r="H16">
        <f t="shared" si="4"/>
        <v>1182.5054710178972</v>
      </c>
      <c r="I16">
        <f t="shared" si="5"/>
        <v>147266.77413088689</v>
      </c>
      <c r="N16" s="4">
        <f>Input!J17</f>
        <v>13.535868428571433</v>
      </c>
      <c r="O16">
        <f t="shared" si="6"/>
        <v>13.054898428571434</v>
      </c>
      <c r="P16">
        <f t="shared" si="7"/>
        <v>15.749562756363334</v>
      </c>
      <c r="Q16">
        <f t="shared" si="8"/>
        <v>7.261215839474171</v>
      </c>
      <c r="R16">
        <f t="shared" si="9"/>
        <v>170.43037298031689</v>
      </c>
      <c r="X16" t="s">
        <v>466</v>
      </c>
      <c r="Y16">
        <f>EXP($Z$3-$AA$3*$AA$3)</f>
        <v>19.891865514510481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-1.1853433980086283</v>
      </c>
      <c r="E17" s="4">
        <f>Input!I18</f>
        <v>125.7392852857143</v>
      </c>
      <c r="F17">
        <f t="shared" si="3"/>
        <v>124.6399252857143</v>
      </c>
      <c r="G17">
        <f t="shared" si="10"/>
        <v>93.592826435900662</v>
      </c>
      <c r="H17">
        <f t="shared" si="4"/>
        <v>963.92234699009919</v>
      </c>
      <c r="I17">
        <f t="shared" si="5"/>
        <v>134447.66345263144</v>
      </c>
      <c r="N17" s="4">
        <f>Input!J18</f>
        <v>13.741998428571435</v>
      </c>
      <c r="O17">
        <f t="shared" si="6"/>
        <v>13.261028428571436</v>
      </c>
      <c r="P17">
        <f t="shared" si="7"/>
        <v>17.082476856284885</v>
      </c>
      <c r="Q17">
        <f t="shared" si="8"/>
        <v>14.60346808567359</v>
      </c>
      <c r="R17">
        <f t="shared" si="9"/>
        <v>175.8548749833798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-1.0694201932405838</v>
      </c>
      <c r="E18" s="4">
        <f>Input!I19</f>
        <v>139.6187035714286</v>
      </c>
      <c r="F18">
        <f t="shared" si="3"/>
        <v>138.51934357142861</v>
      </c>
      <c r="G18">
        <f t="shared" si="10"/>
        <v>111.76242942033547</v>
      </c>
      <c r="H18">
        <f t="shared" si="4"/>
        <v>715.93245488896844</v>
      </c>
      <c r="I18">
        <f t="shared" si="5"/>
        <v>121453.26289127725</v>
      </c>
      <c r="N18" s="4">
        <f>Input!J19</f>
        <v>13.879418285714294</v>
      </c>
      <c r="O18">
        <f t="shared" si="6"/>
        <v>13.398448285714295</v>
      </c>
      <c r="P18">
        <f t="shared" si="7"/>
        <v>18.1696029844348</v>
      </c>
      <c r="Q18">
        <f t="shared" si="8"/>
        <v>22.763917159122748</v>
      </c>
      <c r="R18">
        <f t="shared" si="9"/>
        <v>179.51841646496032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-0.96098127716108195</v>
      </c>
      <c r="E19" s="4">
        <f>Input!I20</f>
        <v>153.01715185714286</v>
      </c>
      <c r="F19">
        <f t="shared" si="3"/>
        <v>151.91779185714287</v>
      </c>
      <c r="G19">
        <f t="shared" si="10"/>
        <v>130.77877262883229</v>
      </c>
      <c r="H19">
        <f t="shared" si="4"/>
        <v>446.85813393488473</v>
      </c>
      <c r="I19">
        <f t="shared" si="5"/>
        <v>108560.43771440015</v>
      </c>
      <c r="N19" s="4">
        <f>Input!J20</f>
        <v>13.398448285714267</v>
      </c>
      <c r="O19">
        <f t="shared" si="6"/>
        <v>12.917478285714267</v>
      </c>
      <c r="P19">
        <f t="shared" si="7"/>
        <v>19.016343208496824</v>
      </c>
      <c r="Q19">
        <f t="shared" si="8"/>
        <v>37.196153346347486</v>
      </c>
      <c r="R19">
        <f t="shared" si="9"/>
        <v>166.8612452618996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-0.85911857312591244</v>
      </c>
      <c r="E20" s="4">
        <f>Input!I21</f>
        <v>166.0033402857143</v>
      </c>
      <c r="F20">
        <f t="shared" si="3"/>
        <v>164.90398028571431</v>
      </c>
      <c r="G20">
        <f t="shared" si="10"/>
        <v>150.41496283330471</v>
      </c>
      <c r="H20">
        <f t="shared" si="4"/>
        <v>209.93162673622993</v>
      </c>
      <c r="I20">
        <f t="shared" si="5"/>
        <v>96006.35310098312</v>
      </c>
      <c r="N20" s="4">
        <f>Input!J21</f>
        <v>12.986188428571438</v>
      </c>
      <c r="O20">
        <f t="shared" si="6"/>
        <v>12.505218428571439</v>
      </c>
      <c r="P20">
        <f t="shared" si="7"/>
        <v>19.636190204472427</v>
      </c>
      <c r="Q20">
        <f t="shared" si="8"/>
        <v>50.850758468696498</v>
      </c>
      <c r="R20">
        <f t="shared" si="9"/>
        <v>156.38048794628273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-0.7630798611694446</v>
      </c>
      <c r="E21" s="4">
        <f>Input!I22</f>
        <v>180.08888871428573</v>
      </c>
      <c r="F21">
        <f t="shared" si="3"/>
        <v>178.98952871428574</v>
      </c>
      <c r="G21">
        <f t="shared" si="10"/>
        <v>170.46263033511528</v>
      </c>
      <c r="H21">
        <f t="shared" si="4"/>
        <v>72.707995968699834</v>
      </c>
      <c r="I21">
        <f t="shared" si="5"/>
        <v>83984.765833370911</v>
      </c>
      <c r="N21" s="4">
        <f>Input!J22</f>
        <v>14.085548428571428</v>
      </c>
      <c r="O21">
        <f t="shared" si="6"/>
        <v>13.604578428571429</v>
      </c>
      <c r="P21">
        <f t="shared" si="7"/>
        <v>20.047667501810572</v>
      </c>
      <c r="Q21">
        <f t="shared" si="8"/>
        <v>41.513396805693645</v>
      </c>
      <c r="R21">
        <f t="shared" si="9"/>
        <v>185.08455421915104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-0.67223503289267528</v>
      </c>
      <c r="E22" s="4">
        <f>Input!I23</f>
        <v>197.47251671428572</v>
      </c>
      <c r="F22">
        <f t="shared" si="3"/>
        <v>196.37315671428573</v>
      </c>
      <c r="G22">
        <f t="shared" si="10"/>
        <v>190.73463916557975</v>
      </c>
      <c r="H22">
        <f t="shared" si="4"/>
        <v>31.792880147065258</v>
      </c>
      <c r="I22">
        <f t="shared" si="5"/>
        <v>72646.013084072139</v>
      </c>
      <c r="N22" s="4">
        <f>Input!J23</f>
        <v>17.383627999999987</v>
      </c>
      <c r="O22">
        <f t="shared" si="6"/>
        <v>16.902657999999988</v>
      </c>
      <c r="P22">
        <f t="shared" si="7"/>
        <v>20.272008830464483</v>
      </c>
      <c r="Q22">
        <f t="shared" si="8"/>
        <v>11.352525018751777</v>
      </c>
      <c r="R22">
        <f t="shared" si="9"/>
        <v>285.69984746496363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-0.58605101213278898</v>
      </c>
      <c r="E23" s="4">
        <f>Input!I24</f>
        <v>216.43647442857144</v>
      </c>
      <c r="F23">
        <f t="shared" si="3"/>
        <v>215.33711442857145</v>
      </c>
      <c r="G23">
        <f t="shared" si="10"/>
        <v>211.06610729796336</v>
      </c>
      <c r="H23">
        <f t="shared" si="4"/>
        <v>18.241501909705217</v>
      </c>
      <c r="I23">
        <f t="shared" si="5"/>
        <v>62099.531231887246</v>
      </c>
      <c r="N23" s="4">
        <f>Input!J24</f>
        <v>18.963957714285726</v>
      </c>
      <c r="O23">
        <f t="shared" si="6"/>
        <v>18.482987714285727</v>
      </c>
      <c r="P23">
        <f t="shared" si="7"/>
        <v>20.331468132383609</v>
      </c>
      <c r="Q23">
        <f t="shared" si="8"/>
        <v>3.4168798560913207</v>
      </c>
      <c r="R23">
        <f t="shared" si="9"/>
        <v>341.62083484643711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-0.50407280090919526</v>
      </c>
      <c r="E24" s="4">
        <f>Input!I25</f>
        <v>236.431082</v>
      </c>
      <c r="F24">
        <f t="shared" si="3"/>
        <v>235.33172200000001</v>
      </c>
      <c r="G24">
        <f t="shared" si="10"/>
        <v>231.3142460538086</v>
      </c>
      <c r="H24">
        <f t="shared" si="4"/>
        <v>16.140112978226572</v>
      </c>
      <c r="I24">
        <f t="shared" si="5"/>
        <v>52417.936089703253</v>
      </c>
      <c r="N24" s="4">
        <f>Input!J25</f>
        <v>19.99460757142856</v>
      </c>
      <c r="O24">
        <f t="shared" si="6"/>
        <v>19.513637571428561</v>
      </c>
      <c r="P24">
        <f t="shared" si="7"/>
        <v>20.248138755845247</v>
      </c>
      <c r="Q24">
        <f t="shared" si="8"/>
        <v>0.53949198990951486</v>
      </c>
      <c r="R24">
        <f t="shared" si="9"/>
        <v>380.78205126906835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-0.42590893872995195</v>
      </c>
      <c r="E25" s="4">
        <f>Input!I26</f>
        <v>257.11278957142861</v>
      </c>
      <c r="F25">
        <f t="shared" si="3"/>
        <v>256.01342957142862</v>
      </c>
      <c r="G25">
        <f t="shared" si="10"/>
        <v>251.35741395579538</v>
      </c>
      <c r="H25">
        <f t="shared" si="4"/>
        <v>21.678481413020549</v>
      </c>
      <c r="I25">
        <f t="shared" si="5"/>
        <v>43641.912655142864</v>
      </c>
      <c r="N25" s="4">
        <f>Input!J26</f>
        <v>20.681707571428603</v>
      </c>
      <c r="O25">
        <f t="shared" si="6"/>
        <v>20.200737571428604</v>
      </c>
      <c r="P25">
        <f t="shared" si="7"/>
        <v>20.043167901986781</v>
      </c>
      <c r="Q25">
        <f t="shared" si="8"/>
        <v>2.4828200728005487E-2</v>
      </c>
      <c r="R25">
        <f t="shared" si="9"/>
        <v>408.0697984297272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-0.35122019678110006</v>
      </c>
      <c r="E26" s="4">
        <f>Input!I27</f>
        <v>278.82514714285713</v>
      </c>
      <c r="F26">
        <f t="shared" si="3"/>
        <v>277.72578714285714</v>
      </c>
      <c r="G26">
        <f t="shared" si="10"/>
        <v>271.09368235929907</v>
      </c>
      <c r="H26">
        <f t="shared" si="4"/>
        <v>43.984813860093929</v>
      </c>
      <c r="I26">
        <f t="shared" si="5"/>
        <v>35785.364671558607</v>
      </c>
      <c r="N26" s="4">
        <f>Input!J27</f>
        <v>21.712357571428527</v>
      </c>
      <c r="O26">
        <f t="shared" si="6"/>
        <v>21.231387571428527</v>
      </c>
      <c r="P26">
        <f t="shared" si="7"/>
        <v>19.736268403503665</v>
      </c>
      <c r="Q26">
        <f t="shared" si="8"/>
        <v>2.2353813262963325</v>
      </c>
      <c r="R26">
        <f t="shared" si="9"/>
        <v>450.77181820820977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-0.27971068006164895</v>
      </c>
      <c r="E27" s="4">
        <f>Input!I28</f>
        <v>300.40008457142858</v>
      </c>
      <c r="F27">
        <f t="shared" si="3"/>
        <v>299.30072457142859</v>
      </c>
      <c r="G27">
        <f t="shared" si="10"/>
        <v>290.43913034240848</v>
      </c>
      <c r="H27">
        <f t="shared" si="4"/>
        <v>78.527852279802573</v>
      </c>
      <c r="I27">
        <f t="shared" si="5"/>
        <v>28840.446490530685</v>
      </c>
      <c r="N27" s="4">
        <f>Input!J28</f>
        <v>21.574937428571445</v>
      </c>
      <c r="O27">
        <f t="shared" si="6"/>
        <v>21.093967428571446</v>
      </c>
      <c r="P27">
        <f t="shared" si="7"/>
        <v>19.345447983109413</v>
      </c>
      <c r="Q27">
        <f t="shared" si="8"/>
        <v>3.0573202511588566</v>
      </c>
      <c r="R27">
        <f t="shared" si="9"/>
        <v>444.95546187763307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-0.21112074710449602</v>
      </c>
      <c r="E28" s="4">
        <f>Input!I29</f>
        <v>322.52470185714282</v>
      </c>
      <c r="F28">
        <f t="shared" si="3"/>
        <v>321.42534185714283</v>
      </c>
      <c r="G28">
        <f t="shared" si="10"/>
        <v>309.32602350947968</v>
      </c>
      <c r="H28">
        <f t="shared" si="4"/>
        <v>146.39350447809798</v>
      </c>
      <c r="I28">
        <f t="shared" si="5"/>
        <v>22782.237316764924</v>
      </c>
      <c r="N28" s="4">
        <f>Input!J29</f>
        <v>22.124617285714237</v>
      </c>
      <c r="O28">
        <f t="shared" si="6"/>
        <v>21.643647285714238</v>
      </c>
      <c r="P28">
        <f t="shared" si="7"/>
        <v>18.886893167071207</v>
      </c>
      <c r="Q28">
        <f t="shared" si="8"/>
        <v>7.5996932706553117</v>
      </c>
      <c r="R28">
        <f t="shared" si="9"/>
        <v>468.44746782840531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-0.14522131917770695</v>
      </c>
      <c r="E29" s="4">
        <f>Input!I30</f>
        <v>344.03092928571425</v>
      </c>
      <c r="F29">
        <f t="shared" si="3"/>
        <v>342.93156928571426</v>
      </c>
      <c r="G29">
        <f t="shared" si="10"/>
        <v>327.70098325313415</v>
      </c>
      <c r="H29">
        <f t="shared" si="4"/>
        <v>231.97075089582421</v>
      </c>
      <c r="I29">
        <f t="shared" si="5"/>
        <v>17572.922291972951</v>
      </c>
      <c r="N29" s="4">
        <f>Input!J30</f>
        <v>21.506227428571435</v>
      </c>
      <c r="O29">
        <f t="shared" si="6"/>
        <v>21.025257428571436</v>
      </c>
      <c r="P29">
        <f t="shared" si="7"/>
        <v>18.374959743654461</v>
      </c>
      <c r="Q29">
        <f t="shared" si="8"/>
        <v>7.0240778186762762</v>
      </c>
      <c r="R29">
        <f t="shared" si="9"/>
        <v>442.06144993769834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-8.1809264070011559E-2</v>
      </c>
      <c r="E30" s="4">
        <f>Input!I31</f>
        <v>367.04877657142862</v>
      </c>
      <c r="F30">
        <f t="shared" si="3"/>
        <v>365.94941657142863</v>
      </c>
      <c r="G30">
        <f t="shared" si="10"/>
        <v>345.52321699072473</v>
      </c>
      <c r="H30">
        <f t="shared" si="4"/>
        <v>417.22962931074795</v>
      </c>
      <c r="I30">
        <f t="shared" si="5"/>
        <v>13165.420352012079</v>
      </c>
      <c r="N30" s="4">
        <f>Input!J31</f>
        <v>23.017847285714367</v>
      </c>
      <c r="O30">
        <f t="shared" si="6"/>
        <v>22.536877285714368</v>
      </c>
      <c r="P30">
        <f t="shared" si="7"/>
        <v>17.822233737590583</v>
      </c>
      <c r="Q30">
        <f t="shared" si="8"/>
        <v>22.227863785865235</v>
      </c>
      <c r="R30">
        <f t="shared" si="9"/>
        <v>507.91083779134823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-2.0703619801400307E-2</v>
      </c>
      <c r="E31" s="4">
        <f>Input!I32</f>
        <v>387.79919414285712</v>
      </c>
      <c r="F31">
        <f t="shared" si="3"/>
        <v>386.69983414285713</v>
      </c>
      <c r="G31">
        <f t="shared" si="10"/>
        <v>362.76285344986991</v>
      </c>
      <c r="H31">
        <f t="shared" si="4"/>
        <v>572.97904469644288</v>
      </c>
      <c r="I31">
        <f t="shared" si="5"/>
        <v>9506.4506917523122</v>
      </c>
      <c r="N31" s="4">
        <f>Input!J32</f>
        <v>20.7504175714285</v>
      </c>
      <c r="O31">
        <f t="shared" si="6"/>
        <v>20.269447571428501</v>
      </c>
      <c r="P31">
        <f t="shared" si="7"/>
        <v>17.239636459145203</v>
      </c>
      <c r="Q31">
        <f t="shared" si="8"/>
        <v>9.1797553761153541</v>
      </c>
      <c r="R31">
        <f t="shared" si="9"/>
        <v>410.85050485088874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3.8257518710310544E-2</v>
      </c>
      <c r="E32" s="4">
        <f>Input!I33</f>
        <v>407.93122185714293</v>
      </c>
      <c r="F32">
        <f t="shared" si="3"/>
        <v>406.83186185714294</v>
      </c>
      <c r="G32">
        <f t="shared" si="10"/>
        <v>379.39940805897356</v>
      </c>
      <c r="H32">
        <f t="shared" si="4"/>
        <v>752.53952138869749</v>
      </c>
      <c r="I32">
        <f t="shared" si="5"/>
        <v>6539.0632481190414</v>
      </c>
      <c r="N32" s="4">
        <f>Input!J33</f>
        <v>20.132027714285812</v>
      </c>
      <c r="O32">
        <f t="shared" si="6"/>
        <v>19.651057714285812</v>
      </c>
      <c r="P32">
        <f t="shared" si="7"/>
        <v>16.63655460910368</v>
      </c>
      <c r="Q32">
        <f t="shared" si="8"/>
        <v>9.0872289711527205</v>
      </c>
      <c r="R32">
        <f t="shared" si="9"/>
        <v>386.16406929019195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9.5219584966644039E-2</v>
      </c>
      <c r="E33" s="4">
        <f>Input!I34</f>
        <v>426.27678957142854</v>
      </c>
      <c r="F33">
        <f t="shared" si="3"/>
        <v>425.17742957142855</v>
      </c>
      <c r="G33">
        <f t="shared" si="10"/>
        <v>395.42039011644044</v>
      </c>
      <c r="H33">
        <f t="shared" si="4"/>
        <v>885.48139712571867</v>
      </c>
      <c r="I33">
        <f t="shared" si="5"/>
        <v>4204.6785217336273</v>
      </c>
      <c r="N33" s="4">
        <f>Input!J34</f>
        <v>18.345567714285608</v>
      </c>
      <c r="O33">
        <f t="shared" si="6"/>
        <v>17.864597714285608</v>
      </c>
      <c r="P33">
        <f t="shared" si="7"/>
        <v>16.02098205746686</v>
      </c>
      <c r="Q33">
        <f t="shared" si="8"/>
        <v>3.3989186900672252</v>
      </c>
      <c r="R33">
        <f t="shared" si="9"/>
        <v>319.14385149325858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0.15031370213404363</v>
      </c>
      <c r="E34" s="4">
        <f>Input!I35</f>
        <v>444.48493742857141</v>
      </c>
      <c r="F34">
        <f t="shared" si="3"/>
        <v>443.38557742857142</v>
      </c>
      <c r="G34">
        <f t="shared" si="10"/>
        <v>410.8200542405433</v>
      </c>
      <c r="H34">
        <f t="shared" si="4"/>
        <v>1060.5133005099974</v>
      </c>
      <c r="I34">
        <f t="shared" si="5"/>
        <v>2444.6921660939479</v>
      </c>
      <c r="N34" s="4">
        <f>Input!J35</f>
        <v>18.208147857142876</v>
      </c>
      <c r="O34">
        <f t="shared" si="6"/>
        <v>17.727177857142877</v>
      </c>
      <c r="P34">
        <f t="shared" si="7"/>
        <v>15.399664124102829</v>
      </c>
      <c r="Q34">
        <f t="shared" si="8"/>
        <v>5.4173201774900193</v>
      </c>
      <c r="R34">
        <f t="shared" si="9"/>
        <v>314.25283477877673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0.20365850104614594</v>
      </c>
      <c r="E35" s="4">
        <f>Input!I36</f>
        <v>462.14340542857138</v>
      </c>
      <c r="F35">
        <f t="shared" si="3"/>
        <v>461.04404542857139</v>
      </c>
      <c r="G35">
        <f t="shared" si="10"/>
        <v>425.59829252852177</v>
      </c>
      <c r="H35">
        <f t="shared" si="4"/>
        <v>1256.4013986513764</v>
      </c>
      <c r="I35">
        <f t="shared" si="5"/>
        <v>1201.7031372855577</v>
      </c>
      <c r="N35" s="4">
        <f>Input!J36</f>
        <v>17.658467999999971</v>
      </c>
      <c r="O35">
        <f t="shared" si="6"/>
        <v>17.177497999999972</v>
      </c>
      <c r="P35">
        <f t="shared" si="7"/>
        <v>14.778238287978459</v>
      </c>
      <c r="Q35">
        <f t="shared" si="8"/>
        <v>5.7564471657295515</v>
      </c>
      <c r="R35">
        <f t="shared" si="9"/>
        <v>295.06643754000299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0.25536165836948038</v>
      </c>
      <c r="E36" s="4">
        <f>Input!I37</f>
        <v>479.3209034285714</v>
      </c>
      <c r="F36">
        <f t="shared" si="3"/>
        <v>478.22154342857141</v>
      </c>
      <c r="G36">
        <f t="shared" si="10"/>
        <v>439.75966002651012</v>
      </c>
      <c r="H36">
        <f t="shared" si="4"/>
        <v>1479.3164748337576</v>
      </c>
      <c r="I36">
        <f t="shared" si="5"/>
        <v>420.4231446928581</v>
      </c>
      <c r="N36" s="4">
        <f>Input!J37</f>
        <v>17.177498000000014</v>
      </c>
      <c r="O36">
        <f t="shared" si="6"/>
        <v>16.696528000000015</v>
      </c>
      <c r="P36">
        <f t="shared" si="7"/>
        <v>14.161367497988355</v>
      </c>
      <c r="Q36">
        <f t="shared" si="8"/>
        <v>6.4270387709600127</v>
      </c>
      <c r="R36">
        <f t="shared" si="9"/>
        <v>278.77404725478448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0.30552120508131553</v>
      </c>
      <c r="E37" s="4">
        <f>Input!I38</f>
        <v>494.91807157142858</v>
      </c>
      <c r="F37">
        <f t="shared" si="3"/>
        <v>493.81871157142859</v>
      </c>
      <c r="G37">
        <f t="shared" si="10"/>
        <v>453.31252388786595</v>
      </c>
      <c r="H37">
        <f t="shared" si="4"/>
        <v>1640.751240656002</v>
      </c>
      <c r="I37">
        <f t="shared" si="5"/>
        <v>48.321388402320103</v>
      </c>
      <c r="N37" s="4">
        <f>Input!J38</f>
        <v>15.597168142857186</v>
      </c>
      <c r="O37">
        <f t="shared" si="6"/>
        <v>15.116198142857186</v>
      </c>
      <c r="P37">
        <f t="shared" si="7"/>
        <v>13.552863861355833</v>
      </c>
      <c r="Q37">
        <f t="shared" si="8"/>
        <v>2.4440140757173521</v>
      </c>
      <c r="R37">
        <f t="shared" si="9"/>
        <v>228.49944629411905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0.35422664522689268</v>
      </c>
      <c r="E38" s="4">
        <f>Input!I39</f>
        <v>510.44652971428576</v>
      </c>
      <c r="F38">
        <f t="shared" si="3"/>
        <v>509.34716971428577</v>
      </c>
      <c r="G38">
        <f t="shared" si="10"/>
        <v>466.26832549643029</v>
      </c>
      <c r="H38">
        <f t="shared" si="4"/>
        <v>1855.7868191462601</v>
      </c>
      <c r="I38">
        <f t="shared" si="5"/>
        <v>36.053334101262749</v>
      </c>
      <c r="N38" s="4">
        <f>Input!J39</f>
        <v>15.528458142857176</v>
      </c>
      <c r="O38">
        <f t="shared" si="6"/>
        <v>15.047488142857176</v>
      </c>
      <c r="P38">
        <f t="shared" si="7"/>
        <v>12.955801608564329</v>
      </c>
      <c r="Q38">
        <f t="shared" si="8"/>
        <v>4.3751525577420232</v>
      </c>
      <c r="R38">
        <f t="shared" si="9"/>
        <v>226.42689940942731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0.40155991703778332</v>
      </c>
      <c r="E39" s="4">
        <f>Input!I40</f>
        <v>524.94433800000002</v>
      </c>
      <c r="F39">
        <f t="shared" si="3"/>
        <v>523.84497799999997</v>
      </c>
      <c r="G39">
        <f t="shared" si="10"/>
        <v>478.64094449920412</v>
      </c>
      <c r="H39">
        <f t="shared" si="4"/>
        <v>2043.4046447410731</v>
      </c>
      <c r="I39">
        <f t="shared" si="5"/>
        <v>337.71640283754959</v>
      </c>
      <c r="N39" s="4">
        <f>Input!J40</f>
        <v>14.497808285714257</v>
      </c>
      <c r="O39">
        <f t="shared" si="6"/>
        <v>14.016838285714257</v>
      </c>
      <c r="P39">
        <f t="shared" si="7"/>
        <v>12.372619002773815</v>
      </c>
      <c r="Q39">
        <f t="shared" si="8"/>
        <v>2.7034570503931823</v>
      </c>
      <c r="R39">
        <f t="shared" si="9"/>
        <v>196.47175552786501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0.44759622233700325</v>
      </c>
      <c r="E40" s="4">
        <f>Input!I41</f>
        <v>539.23601642857136</v>
      </c>
      <c r="F40">
        <f t="shared" si="3"/>
        <v>538.13665642857131</v>
      </c>
      <c r="G40">
        <f t="shared" si="10"/>
        <v>490.44615387172456</v>
      </c>
      <c r="H40">
        <f t="shared" si="4"/>
        <v>2274.3840341246064</v>
      </c>
      <c r="I40">
        <f t="shared" si="5"/>
        <v>910.96949713328706</v>
      </c>
      <c r="N40" s="4">
        <f>Input!J41</f>
        <v>14.291678428571345</v>
      </c>
      <c r="O40">
        <f t="shared" si="6"/>
        <v>13.810708428571346</v>
      </c>
      <c r="P40">
        <f t="shared" si="7"/>
        <v>11.805209372520423</v>
      </c>
      <c r="Q40">
        <f t="shared" si="8"/>
        <v>4.0220264638211409</v>
      </c>
      <c r="R40">
        <f t="shared" si="9"/>
        <v>190.7356672990116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0.49240474531455269</v>
      </c>
      <c r="E41" s="4">
        <f>Input!I42</f>
        <v>552.35962485714288</v>
      </c>
      <c r="F41">
        <f t="shared" si="3"/>
        <v>551.26026485714283</v>
      </c>
      <c r="G41">
        <f t="shared" si="10"/>
        <v>501.70115564302631</v>
      </c>
      <c r="H41">
        <f t="shared" si="4"/>
        <v>2456.1053060967288</v>
      </c>
      <c r="I41">
        <f t="shared" si="5"/>
        <v>1717.0475945147962</v>
      </c>
      <c r="N41" s="4">
        <f>Input!J42</f>
        <v>13.123608428571515</v>
      </c>
      <c r="O41">
        <f t="shared" si="6"/>
        <v>12.642638428571516</v>
      </c>
      <c r="P41">
        <f t="shared" si="7"/>
        <v>11.255001771301771</v>
      </c>
      <c r="Q41">
        <f t="shared" si="8"/>
        <v>1.9255354925987516</v>
      </c>
      <c r="R41">
        <f t="shared" si="9"/>
        <v>159.83630643559326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0.5360492779217253</v>
      </c>
      <c r="E42" s="4">
        <f>Input!I43</f>
        <v>563.42193357142855</v>
      </c>
      <c r="F42">
        <f t="shared" si="3"/>
        <v>562.32257357142851</v>
      </c>
      <c r="G42">
        <f t="shared" si="10"/>
        <v>512.42418760319481</v>
      </c>
      <c r="H42">
        <f t="shared" si="4"/>
        <v>2489.8489222348217</v>
      </c>
      <c r="I42">
        <f t="shared" si="5"/>
        <v>2720.6974145929703</v>
      </c>
      <c r="N42" s="4">
        <f>Input!J43</f>
        <v>11.062308714285678</v>
      </c>
      <c r="O42">
        <f t="shared" si="6"/>
        <v>10.581338714285678</v>
      </c>
      <c r="P42">
        <f t="shared" si="7"/>
        <v>10.723031960168488</v>
      </c>
      <c r="Q42">
        <f t="shared" si="8"/>
        <v>2.0076975928806251E-2</v>
      </c>
      <c r="R42">
        <f t="shared" si="9"/>
        <v>111.96472898644089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0.57858876607443899</v>
      </c>
      <c r="E43" s="4">
        <f>Input!I44</f>
        <v>574.2094022857143</v>
      </c>
      <c r="F43">
        <f t="shared" si="3"/>
        <v>573.11004228571426</v>
      </c>
      <c r="G43">
        <f t="shared" si="10"/>
        <v>522.63419211258554</v>
      </c>
      <c r="H43">
        <f t="shared" si="4"/>
        <v>2547.8114507001387</v>
      </c>
      <c r="I43">
        <f t="shared" si="5"/>
        <v>3890.0555045903275</v>
      </c>
      <c r="N43" s="4">
        <f>Input!J44</f>
        <v>10.787468714285751</v>
      </c>
      <c r="O43">
        <f t="shared" si="6"/>
        <v>10.306498714285752</v>
      </c>
      <c r="P43">
        <f t="shared" si="7"/>
        <v>10.210004509390764</v>
      </c>
      <c r="Q43">
        <f t="shared" si="8"/>
        <v>9.3111315783159163E-3</v>
      </c>
      <c r="R43">
        <f t="shared" si="9"/>
        <v>106.22391574757386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0.62007778840210093</v>
      </c>
      <c r="E44" s="4">
        <f>Input!I45</f>
        <v>584.1036411428571</v>
      </c>
      <c r="F44">
        <f t="shared" si="3"/>
        <v>583.00428114285705</v>
      </c>
      <c r="G44">
        <f t="shared" si="10"/>
        <v>532.35053896432657</v>
      </c>
      <c r="H44">
        <f t="shared" si="4"/>
        <v>2565.8015966890375</v>
      </c>
      <c r="I44">
        <f t="shared" si="5"/>
        <v>5196.4860210435572</v>
      </c>
      <c r="N44" s="4">
        <f>Input!J45</f>
        <v>9.8942388571427955</v>
      </c>
      <c r="O44">
        <f t="shared" si="6"/>
        <v>9.4132688571427963</v>
      </c>
      <c r="P44">
        <f t="shared" si="7"/>
        <v>9.7163468517410312</v>
      </c>
      <c r="Q44">
        <f t="shared" si="8"/>
        <v>9.1856270809687723E-2</v>
      </c>
      <c r="R44">
        <f t="shared" si="9"/>
        <v>88.609630576854443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0.66056697729803271</v>
      </c>
      <c r="E45" s="4">
        <f>Input!I46</f>
        <v>593.99788000000001</v>
      </c>
      <c r="F45">
        <f t="shared" si="3"/>
        <v>592.89851999999996</v>
      </c>
      <c r="G45">
        <f t="shared" si="10"/>
        <v>541.59279507837653</v>
      </c>
      <c r="H45">
        <f t="shared" si="4"/>
        <v>2632.2774097332922</v>
      </c>
      <c r="I45">
        <f t="shared" si="5"/>
        <v>6614.3919995621291</v>
      </c>
      <c r="N45" s="4">
        <f>Input!J46</f>
        <v>9.8942388571429092</v>
      </c>
      <c r="O45">
        <f t="shared" si="6"/>
        <v>9.41326885714291</v>
      </c>
      <c r="P45">
        <f t="shared" si="7"/>
        <v>9.2422561140499422</v>
      </c>
      <c r="Q45">
        <f t="shared" si="8"/>
        <v>2.9245358300181396E-2</v>
      </c>
      <c r="R45">
        <f t="shared" si="9"/>
        <v>88.609630576856588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0.70010339041995562</v>
      </c>
      <c r="E46" s="4">
        <f>Input!I47</f>
        <v>602.861468857143</v>
      </c>
      <c r="F46">
        <f t="shared" si="3"/>
        <v>601.76210885714295</v>
      </c>
      <c r="G46">
        <f t="shared" si="10"/>
        <v>550.3805345990063</v>
      </c>
      <c r="H46">
        <f t="shared" si="4"/>
        <v>2640.0661732444109</v>
      </c>
      <c r="I46">
        <f t="shared" si="5"/>
        <v>8121.0109615782721</v>
      </c>
      <c r="N46" s="4">
        <f>Input!J47</f>
        <v>8.8635888571429859</v>
      </c>
      <c r="O46">
        <f t="shared" si="6"/>
        <v>8.3826188571429867</v>
      </c>
      <c r="P46">
        <f t="shared" si="7"/>
        <v>8.7877395206297955</v>
      </c>
      <c r="Q46">
        <f t="shared" si="8"/>
        <v>0.16412275198399215</v>
      </c>
      <c r="R46">
        <f t="shared" si="9"/>
        <v>70.268298904129196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0.73873083947727525</v>
      </c>
      <c r="E47" s="4">
        <f>Input!I48</f>
        <v>611.45021771428571</v>
      </c>
      <c r="F47">
        <f t="shared" si="3"/>
        <v>610.35085771428567</v>
      </c>
      <c r="G47">
        <f t="shared" si="10"/>
        <v>558.73318371170546</v>
      </c>
      <c r="H47">
        <f t="shared" si="4"/>
        <v>2664.384269436644</v>
      </c>
      <c r="I47">
        <f t="shared" si="5"/>
        <v>9696.203254946191</v>
      </c>
      <c r="N47" s="4">
        <f>Input!J48</f>
        <v>8.5887488571427184</v>
      </c>
      <c r="O47">
        <f t="shared" si="6"/>
        <v>8.1077788571427192</v>
      </c>
      <c r="P47">
        <f t="shared" si="7"/>
        <v>8.3526491126991402</v>
      </c>
      <c r="Q47">
        <f t="shared" si="8"/>
        <v>5.996144205626696E-2</v>
      </c>
      <c r="R47">
        <f t="shared" si="9"/>
        <v>65.736077996330494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0.77649018206607634</v>
      </c>
      <c r="E48" s="4">
        <f>Input!I49</f>
        <v>619.9015467142857</v>
      </c>
      <c r="F48">
        <f t="shared" si="3"/>
        <v>618.80218671428565</v>
      </c>
      <c r="G48">
        <f t="shared" si="10"/>
        <v>566.66989518133767</v>
      </c>
      <c r="H48">
        <f t="shared" si="4"/>
        <v>2717.7758204762804</v>
      </c>
      <c r="I48">
        <f t="shared" si="5"/>
        <v>11322.239506455844</v>
      </c>
      <c r="N48" s="4">
        <f>Input!J49</f>
        <v>8.451328999999987</v>
      </c>
      <c r="O48">
        <f t="shared" si="6"/>
        <v>7.9703589999999869</v>
      </c>
      <c r="P48">
        <f t="shared" si="7"/>
        <v>7.9367114696322405</v>
      </c>
      <c r="Q48">
        <f t="shared" si="8"/>
        <v>1.1321562998484142E-3</v>
      </c>
      <c r="R48">
        <f t="shared" si="9"/>
        <v>63.526622588880791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0.81341958142612791</v>
      </c>
      <c r="E49" s="4">
        <f>Input!I50</f>
        <v>628.42158571428558</v>
      </c>
      <c r="F49">
        <f t="shared" si="3"/>
        <v>627.32222571428554</v>
      </c>
      <c r="G49">
        <f t="shared" si="10"/>
        <v>574.20944823722539</v>
      </c>
      <c r="H49">
        <f t="shared" si="4"/>
        <v>2820.9671313277076</v>
      </c>
      <c r="I49">
        <f t="shared" si="5"/>
        <v>12983.591920887018</v>
      </c>
      <c r="N49" s="4">
        <f>Input!J50</f>
        <v>8.5200389999998833</v>
      </c>
      <c r="O49">
        <f t="shared" si="6"/>
        <v>8.0390689999998841</v>
      </c>
      <c r="P49">
        <f t="shared" si="7"/>
        <v>7.5395530558877581</v>
      </c>
      <c r="Q49">
        <f t="shared" si="8"/>
        <v>0.24951617842222856</v>
      </c>
      <c r="R49">
        <f t="shared" si="9"/>
        <v>64.626630386759132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0.84955473826019046</v>
      </c>
      <c r="E50" s="4">
        <f>Input!I51</f>
        <v>635.63613485714279</v>
      </c>
      <c r="F50">
        <f t="shared" si="3"/>
        <v>634.53677485714275</v>
      </c>
      <c r="G50">
        <f t="shared" si="10"/>
        <v>581.37016999254718</v>
      </c>
      <c r="H50">
        <f t="shared" si="4"/>
        <v>2826.6878728280371</v>
      </c>
      <c r="I50">
        <f t="shared" si="5"/>
        <v>14666.732838034672</v>
      </c>
      <c r="N50" s="4">
        <f>Input!J51</f>
        <v>7.2145491428572086</v>
      </c>
      <c r="O50">
        <f t="shared" si="6"/>
        <v>6.7335791428572085</v>
      </c>
      <c r="P50">
        <f t="shared" si="7"/>
        <v>7.1607217553217977</v>
      </c>
      <c r="Q50">
        <f t="shared" si="8"/>
        <v>0.1824508113830742</v>
      </c>
      <c r="R50">
        <f t="shared" si="9"/>
        <v>45.341088073121618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0.88492909814557896</v>
      </c>
      <c r="E51" s="4">
        <f>Input!I52</f>
        <v>642.36971400000004</v>
      </c>
      <c r="F51">
        <f t="shared" si="3"/>
        <v>641.270354</v>
      </c>
      <c r="G51">
        <f t="shared" si="10"/>
        <v>588.16987508706291</v>
      </c>
      <c r="H51">
        <f t="shared" si="4"/>
        <v>2819.6608607832768</v>
      </c>
      <c r="I51">
        <f t="shared" si="5"/>
        <v>16359.942905681457</v>
      </c>
      <c r="N51" s="4">
        <f>Input!J52</f>
        <v>6.733579142857252</v>
      </c>
      <c r="O51">
        <f t="shared" si="6"/>
        <v>6.2526091428572519</v>
      </c>
      <c r="P51">
        <f t="shared" si="7"/>
        <v>6.7997050945156987</v>
      </c>
      <c r="Q51">
        <f t="shared" si="8"/>
        <v>0.2993139803210616</v>
      </c>
      <c r="R51">
        <f t="shared" si="9"/>
        <v>39.095121093342101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0.91957403755828138</v>
      </c>
      <c r="E52" s="4">
        <f>Input!I53</f>
        <v>647.11070342857136</v>
      </c>
      <c r="F52">
        <f t="shared" si="3"/>
        <v>646.01134342857131</v>
      </c>
      <c r="G52">
        <f t="shared" si="10"/>
        <v>594.62582068719234</v>
      </c>
      <c r="H52">
        <f t="shared" si="4"/>
        <v>2640.4719474047747</v>
      </c>
      <c r="I52">
        <f t="shared" si="5"/>
        <v>18053.130397702425</v>
      </c>
      <c r="N52" s="4">
        <f>Input!J53</f>
        <v>4.7409894285713108</v>
      </c>
      <c r="O52">
        <f t="shared" si="6"/>
        <v>4.2600194285713107</v>
      </c>
      <c r="P52">
        <f t="shared" si="7"/>
        <v>6.4559456001294873</v>
      </c>
      <c r="Q52">
        <f t="shared" si="8"/>
        <v>4.8220917509341508</v>
      </c>
      <c r="R52">
        <f t="shared" si="9"/>
        <v>18.147765531805035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0.95351903110273195</v>
      </c>
      <c r="E53" s="4">
        <f>Input!I54</f>
        <v>651.9891128571428</v>
      </c>
      <c r="F53">
        <f t="shared" si="3"/>
        <v>650.88975285714275</v>
      </c>
      <c r="G53">
        <f t="shared" si="10"/>
        <v>600.75467437009013</v>
      </c>
      <c r="H53">
        <f t="shared" si="4"/>
        <v>2513.5260949029266</v>
      </c>
      <c r="I53">
        <f t="shared" si="5"/>
        <v>19737.66256293932</v>
      </c>
      <c r="N53" s="4">
        <f>Input!J54</f>
        <v>4.8784094285714446</v>
      </c>
      <c r="O53">
        <f t="shared" si="6"/>
        <v>4.3974394285714444</v>
      </c>
      <c r="P53">
        <f t="shared" si="7"/>
        <v>6.1288536828977689</v>
      </c>
      <c r="Q53">
        <f t="shared" si="8"/>
        <v>2.9977953200843821</v>
      </c>
      <c r="R53">
        <f t="shared" si="9"/>
        <v>19.337473527954753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0.9867918021807478</v>
      </c>
      <c r="E54" s="4">
        <f>Input!I55</f>
        <v>656.52397242857137</v>
      </c>
      <c r="F54">
        <f t="shared" si="3"/>
        <v>655.42461242857132</v>
      </c>
      <c r="G54">
        <f t="shared" si="10"/>
        <v>606.5724927631552</v>
      </c>
      <c r="H54">
        <f t="shared" si="4"/>
        <v>2386.529595804137</v>
      </c>
      <c r="I54">
        <f t="shared" si="5"/>
        <v>21406.209398243671</v>
      </c>
      <c r="N54" s="4">
        <f>Input!J55</f>
        <v>4.5348595714285693</v>
      </c>
      <c r="O54">
        <f t="shared" si="6"/>
        <v>4.0538895714285692</v>
      </c>
      <c r="P54">
        <f t="shared" si="7"/>
        <v>5.8178183930650755</v>
      </c>
      <c r="Q54">
        <f t="shared" si="8"/>
        <v>3.1114448877999537</v>
      </c>
      <c r="R54">
        <f t="shared" si="9"/>
        <v>16.43402065733731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1.019418459029521</v>
      </c>
      <c r="E55" s="4">
        <f>Input!I56</f>
        <v>661.12754185714289</v>
      </c>
      <c r="F55">
        <f t="shared" si="3"/>
        <v>660.02818185714284</v>
      </c>
      <c r="G55">
        <f t="shared" si="10"/>
        <v>612.09470911203039</v>
      </c>
      <c r="H55">
        <f t="shared" si="4"/>
        <v>2297.6178094064385</v>
      </c>
      <c r="I55">
        <f t="shared" si="5"/>
        <v>23052.599869332334</v>
      </c>
      <c r="N55" s="4">
        <f>Input!J56</f>
        <v>4.6035694285715181</v>
      </c>
      <c r="O55">
        <f t="shared" si="6"/>
        <v>4.122599428571518</v>
      </c>
      <c r="P55">
        <f t="shared" si="7"/>
        <v>5.5222163488751681</v>
      </c>
      <c r="Q55">
        <f t="shared" si="8"/>
        <v>1.9589275236002741</v>
      </c>
      <c r="R55">
        <f t="shared" si="9"/>
        <v>16.995826048458206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1.0514236178011349</v>
      </c>
      <c r="E56" s="4">
        <f>Input!I57</f>
        <v>665.52498128571438</v>
      </c>
      <c r="F56">
        <f t="shared" si="3"/>
        <v>664.42562128571433</v>
      </c>
      <c r="G56">
        <f t="shared" si="10"/>
        <v>617.3361282130935</v>
      </c>
      <c r="H56">
        <f t="shared" si="4"/>
        <v>2217.4203578364049</v>
      </c>
      <c r="I56">
        <f t="shared" si="5"/>
        <v>24671.690331601032</v>
      </c>
      <c r="N56" s="4">
        <f>Input!J57</f>
        <v>4.397439428571488</v>
      </c>
      <c r="O56">
        <f t="shared" si="6"/>
        <v>3.9164694285714878</v>
      </c>
      <c r="P56">
        <f t="shared" si="7"/>
        <v>5.2414191010630775</v>
      </c>
      <c r="Q56">
        <f t="shared" si="8"/>
        <v>1.7554916346355707</v>
      </c>
      <c r="R56">
        <f t="shared" si="9"/>
        <v>15.338732784935077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1.0828305141372163</v>
      </c>
      <c r="E57" s="4">
        <f>Input!I58</f>
        <v>669.99113071428576</v>
      </c>
      <c r="F57">
        <f t="shared" si="3"/>
        <v>668.89177071428571</v>
      </c>
      <c r="G57">
        <f t="shared" si="10"/>
        <v>622.31092737500524</v>
      </c>
      <c r="H57">
        <f t="shared" si="4"/>
        <v>2169.7749661985904</v>
      </c>
      <c r="I57">
        <f t="shared" si="5"/>
        <v>26259.244709646155</v>
      </c>
      <c r="N57" s="4">
        <f>Input!J58</f>
        <v>4.4661494285713843</v>
      </c>
      <c r="O57">
        <f t="shared" si="6"/>
        <v>3.9851794285713842</v>
      </c>
      <c r="P57">
        <f t="shared" si="7"/>
        <v>4.9747991619117125</v>
      </c>
      <c r="Q57">
        <f t="shared" si="8"/>
        <v>0.97934721661658242</v>
      </c>
      <c r="R57">
        <f t="shared" si="9"/>
        <v>15.881655077908544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1.1136611045055691</v>
      </c>
      <c r="E58" s="4">
        <f>Input!I59</f>
        <v>674.3198602857143</v>
      </c>
      <c r="F58">
        <f t="shared" si="3"/>
        <v>673.22050028571425</v>
      </c>
      <c r="G58">
        <f t="shared" si="10"/>
        <v>627.03266227202914</v>
      </c>
      <c r="H58">
        <f t="shared" si="4"/>
        <v>2133.316380378415</v>
      </c>
      <c r="I58">
        <f t="shared" si="5"/>
        <v>27811.825862320606</v>
      </c>
      <c r="N58" s="4">
        <f>Input!J59</f>
        <v>4.3287295714285392</v>
      </c>
      <c r="O58">
        <f t="shared" si="6"/>
        <v>3.8477595714285391</v>
      </c>
      <c r="P58">
        <f t="shared" si="7"/>
        <v>4.7217348970239437</v>
      </c>
      <c r="Q58">
        <f t="shared" si="8"/>
        <v>0.76383286974959341</v>
      </c>
      <c r="R58">
        <f t="shared" si="9"/>
        <v>14.805253719519936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1.1439361584058283</v>
      </c>
      <c r="E59" s="4">
        <f>Input!I60</f>
        <v>678.51116985714282</v>
      </c>
      <c r="F59">
        <f t="shared" si="3"/>
        <v>677.41180985714277</v>
      </c>
      <c r="G59">
        <f t="shared" si="10"/>
        <v>631.5142767232195</v>
      </c>
      <c r="H59">
        <f t="shared" si="4"/>
        <v>2106.5835477795849</v>
      </c>
      <c r="I59">
        <f t="shared" si="5"/>
        <v>29326.697476085825</v>
      </c>
      <c r="N59" s="4">
        <f>Input!J60</f>
        <v>4.1913095714285191</v>
      </c>
      <c r="O59">
        <f t="shared" si="6"/>
        <v>3.710339571428519</v>
      </c>
      <c r="P59">
        <f t="shared" si="7"/>
        <v>4.4816144511904001</v>
      </c>
      <c r="Q59">
        <f t="shared" si="8"/>
        <v>0.59486494015170421</v>
      </c>
      <c r="R59">
        <f t="shared" si="9"/>
        <v>13.766619735308366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1.1736753424139856</v>
      </c>
      <c r="E60" s="4">
        <f>Input!I61</f>
        <v>682.01537942857146</v>
      </c>
      <c r="F60">
        <f t="shared" si="3"/>
        <v>680.91601942857142</v>
      </c>
      <c r="G60">
        <f t="shared" si="10"/>
        <v>635.76811557947849</v>
      </c>
      <c r="H60">
        <f t="shared" si="4"/>
        <v>2038.3332219669398</v>
      </c>
      <c r="I60">
        <f t="shared" si="5"/>
        <v>30801.735782162879</v>
      </c>
      <c r="N60" s="4">
        <f>Input!J61</f>
        <v>3.5042095714286461</v>
      </c>
      <c r="O60">
        <f t="shared" si="6"/>
        <v>3.023239571428646</v>
      </c>
      <c r="P60">
        <f t="shared" si="7"/>
        <v>4.253838856259029</v>
      </c>
      <c r="Q60">
        <f t="shared" si="8"/>
        <v>1.5143745998250502</v>
      </c>
      <c r="R60">
        <f t="shared" si="9"/>
        <v>9.1399775062520625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1.2028972969175378</v>
      </c>
      <c r="E61" s="4">
        <f>Input!I62</f>
        <v>684.96990900000003</v>
      </c>
      <c r="F61">
        <f t="shared" si="3"/>
        <v>683.87054899999998</v>
      </c>
      <c r="G61">
        <f t="shared" si="10"/>
        <v>639.80594002787484</v>
      </c>
      <c r="H61">
        <f t="shared" si="4"/>
        <v>1941.6897638662917</v>
      </c>
      <c r="I61">
        <f t="shared" si="5"/>
        <v>32235.35037361634</v>
      </c>
      <c r="N61" s="4">
        <f>Input!J62</f>
        <v>2.9545295714285658</v>
      </c>
      <c r="O61">
        <f t="shared" si="6"/>
        <v>2.4735595714285656</v>
      </c>
      <c r="P61">
        <f t="shared" si="7"/>
        <v>4.0378244483963988</v>
      </c>
      <c r="Q61">
        <f t="shared" si="8"/>
        <v>2.4469246053151901</v>
      </c>
      <c r="R61">
        <f t="shared" si="9"/>
        <v>6.1184969534058693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1.2316197062910723</v>
      </c>
      <c r="E62" s="4">
        <f>Input!I63</f>
        <v>687.51217871428582</v>
      </c>
      <c r="F62">
        <f t="shared" si="3"/>
        <v>686.41281871428578</v>
      </c>
      <c r="G62">
        <f t="shared" si="10"/>
        <v>643.63894473212599</v>
      </c>
      <c r="H62">
        <f t="shared" si="4"/>
        <v>1829.6042954416857</v>
      </c>
      <c r="I62">
        <f t="shared" si="5"/>
        <v>33626.4133998908</v>
      </c>
      <c r="N62" s="4">
        <f>Input!J63</f>
        <v>2.5422697142857942</v>
      </c>
      <c r="O62">
        <f t="shared" si="6"/>
        <v>2.0612997142857941</v>
      </c>
      <c r="P62">
        <f t="shared" si="7"/>
        <v>3.833004704251155</v>
      </c>
      <c r="Q62">
        <f t="shared" si="8"/>
        <v>3.1389385714681599</v>
      </c>
      <c r="R62">
        <f t="shared" si="9"/>
        <v>4.2489565121146962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1.2598593631738713</v>
      </c>
      <c r="E63" s="4">
        <f>Input!I64</f>
        <v>690.05444842857139</v>
      </c>
      <c r="F63">
        <f t="shared" si="3"/>
        <v>688.95508842857134</v>
      </c>
      <c r="G63">
        <f t="shared" si="10"/>
        <v>647.27777632211235</v>
      </c>
      <c r="H63">
        <f t="shared" si="4"/>
        <v>1736.9983444191939</v>
      </c>
      <c r="I63">
        <f t="shared" si="5"/>
        <v>34974.196432795747</v>
      </c>
      <c r="N63" s="4">
        <f>Input!J64</f>
        <v>2.5422697142855668</v>
      </c>
      <c r="O63">
        <f t="shared" si="6"/>
        <v>2.0612997142855667</v>
      </c>
      <c r="P63">
        <f t="shared" si="7"/>
        <v>3.6388315899863568</v>
      </c>
      <c r="Q63">
        <f t="shared" si="8"/>
        <v>2.4886068188520531</v>
      </c>
      <c r="R63">
        <f t="shared" si="9"/>
        <v>4.2489565121137591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1.2876322274345717</v>
      </c>
      <c r="E64" s="4">
        <f>Input!I65</f>
        <v>692.1157482857144</v>
      </c>
      <c r="F64">
        <f t="shared" si="3"/>
        <v>691.01638828571436</v>
      </c>
      <c r="G64">
        <f t="shared" si="10"/>
        <v>650.732552825776</v>
      </c>
      <c r="H64">
        <f t="shared" si="4"/>
        <v>1622.7873993633871</v>
      </c>
      <c r="I64">
        <f t="shared" si="5"/>
        <v>36278.31432503822</v>
      </c>
      <c r="N64" s="4">
        <f>Input!J65</f>
        <v>2.0612998571430126</v>
      </c>
      <c r="O64">
        <f t="shared" si="6"/>
        <v>1.5803298571430124</v>
      </c>
      <c r="P64">
        <f t="shared" si="7"/>
        <v>3.4547765036636338</v>
      </c>
      <c r="Q64">
        <f t="shared" si="8"/>
        <v>3.5135502306524029</v>
      </c>
      <c r="R64">
        <f t="shared" si="9"/>
        <v>2.4974424573776539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1.3149534803412717</v>
      </c>
      <c r="E65" s="4">
        <f>Input!I66</f>
        <v>693.4899481428572</v>
      </c>
      <c r="F65">
        <f t="shared" si="3"/>
        <v>692.39058814285715</v>
      </c>
      <c r="G65">
        <f t="shared" si="10"/>
        <v>654.01288370556415</v>
      </c>
      <c r="H65">
        <f t="shared" si="4"/>
        <v>1472.8481978762193</v>
      </c>
      <c r="I65">
        <f t="shared" si="5"/>
        <v>37538.675416650789</v>
      </c>
      <c r="N65" s="4">
        <f>Input!J66</f>
        <v>1.3741998571427985</v>
      </c>
      <c r="O65">
        <f t="shared" si="6"/>
        <v>0.89322985714279834</v>
      </c>
      <c r="P65">
        <f t="shared" si="7"/>
        <v>3.2803308797881749</v>
      </c>
      <c r="Q65">
        <f t="shared" si="8"/>
        <v>5.6982512923146027</v>
      </c>
      <c r="R65">
        <f t="shared" si="9"/>
        <v>0.79785957769134397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1.3418375743974651</v>
      </c>
      <c r="E66" s="4">
        <f>Input!I67</f>
        <v>694.58930799999996</v>
      </c>
      <c r="F66">
        <f t="shared" si="3"/>
        <v>693.48994799999991</v>
      </c>
      <c r="G66">
        <f t="shared" si="10"/>
        <v>657.12789022029733</v>
      </c>
      <c r="H66">
        <f t="shared" si="4"/>
        <v>1322.199245974429</v>
      </c>
      <c r="I66">
        <f t="shared" si="5"/>
        <v>38755.437483366339</v>
      </c>
      <c r="N66" s="4">
        <f>Input!J67</f>
        <v>1.0993598571427583</v>
      </c>
      <c r="O66">
        <f t="shared" si="6"/>
        <v>0.61838985714275818</v>
      </c>
      <c r="P66">
        <f t="shared" si="7"/>
        <v>3.1150065147331634</v>
      </c>
      <c r="Q66">
        <f t="shared" si="8"/>
        <v>6.2330947349578869</v>
      </c>
      <c r="R66">
        <f t="shared" si="9"/>
        <v>0.38240601541704089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1.3682982792533731</v>
      </c>
      <c r="E67" s="4">
        <f>Input!I68</f>
        <v>695.61995785714294</v>
      </c>
      <c r="F67">
        <f t="shared" si="3"/>
        <v>694.52059785714289</v>
      </c>
      <c r="G67">
        <f t="shared" si="10"/>
        <v>660.08622588335277</v>
      </c>
      <c r="H67">
        <f t="shared" si="4"/>
        <v>1185.7259732293426</v>
      </c>
      <c r="I67">
        <f t="shared" si="5"/>
        <v>39928.968862097201</v>
      </c>
      <c r="N67" s="4">
        <f>Input!J68</f>
        <v>1.0306498571429756</v>
      </c>
      <c r="O67">
        <f t="shared" si="6"/>
        <v>0.54967985714297551</v>
      </c>
      <c r="P67">
        <f t="shared" si="7"/>
        <v>2.9583356630554789</v>
      </c>
      <c r="Q67">
        <f t="shared" si="8"/>
        <v>5.801622791356011</v>
      </c>
      <c r="R67">
        <f t="shared" si="9"/>
        <v>0.30214794534872197</v>
      </c>
    </row>
    <row r="68" spans="1:18" x14ac:dyDescent="0.25">
      <c r="A68">
        <f>Input!G69</f>
        <v>65</v>
      </c>
      <c r="B68">
        <f t="shared" ref="B68:B82" si="11">A68-$A$3</f>
        <v>65</v>
      </c>
      <c r="C68">
        <f t="shared" si="1"/>
        <v>4.1743872698956368</v>
      </c>
      <c r="D68">
        <f t="shared" si="2"/>
        <v>1.3943487240578132</v>
      </c>
      <c r="E68" s="4">
        <f>Input!I69</f>
        <v>696.85673771428571</v>
      </c>
      <c r="F68">
        <f t="shared" si="3"/>
        <v>695.75737771428567</v>
      </c>
      <c r="G68">
        <f t="shared" si="10"/>
        <v>662.89609683056449</v>
      </c>
      <c r="H68">
        <f t="shared" si="4"/>
        <v>1079.8637813188191</v>
      </c>
      <c r="I68">
        <f t="shared" si="5"/>
        <v>41059.814230643555</v>
      </c>
      <c r="N68" s="4">
        <f>Input!J69</f>
        <v>1.2367798571427784</v>
      </c>
      <c r="O68">
        <f t="shared" si="6"/>
        <v>0.75580985714277826</v>
      </c>
      <c r="P68">
        <f t="shared" si="7"/>
        <v>2.8098709472117585</v>
      </c>
      <c r="Q68">
        <f t="shared" si="8"/>
        <v>4.2191669617353673</v>
      </c>
      <c r="R68">
        <f t="shared" si="9"/>
        <v>0.57124854015418691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2" si="12">LN(B69)</f>
        <v>4.1896547420264252</v>
      </c>
      <c r="D69">
        <f t="shared" ref="D69:D82" si="13">((C69-$Z$3)/$AA$3)</f>
        <v>1.4200014365767075</v>
      </c>
      <c r="E69" s="4">
        <f>Input!I70</f>
        <v>698.29964757142864</v>
      </c>
      <c r="F69">
        <f t="shared" ref="F69:F82" si="14">E69-$E$4</f>
        <v>697.20028757142859</v>
      </c>
      <c r="G69">
        <f t="shared" si="10"/>
        <v>665.56528194729253</v>
      </c>
      <c r="H69">
        <f t="shared" ref="H69:H82" si="15">(F69-G69)^2</f>
        <v>1000.7735808391199</v>
      </c>
      <c r="I69">
        <f t="shared" ref="I69:I82" si="16">(G69-$J$4)^2</f>
        <v>42148.664560442965</v>
      </c>
      <c r="N69" s="4">
        <f>Input!J70</f>
        <v>1.4429098571429222</v>
      </c>
      <c r="O69">
        <f t="shared" ref="O69:O82" si="17">N69-$N$4</f>
        <v>0.96193985714292207</v>
      </c>
      <c r="P69">
        <f t="shared" ref="P69:P82" si="18">$Y$3*((1/B69*$AA$3)*(1/SQRT(2*PI()))*EXP(-1*D69*D69/2))</f>
        <v>2.669185116728078</v>
      </c>
      <c r="Q69">
        <f t="shared" ref="Q69:Q82" si="19">(O69-P69)^2</f>
        <v>2.9146863763759865</v>
      </c>
      <c r="R69">
        <f t="shared" ref="R69:R82" si="20">(O69-S69)^2</f>
        <v>0.92532828876014528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1.4452683793700085</v>
      </c>
      <c r="E70" s="4">
        <f>Input!I71</f>
        <v>699.39900742857128</v>
      </c>
      <c r="F70">
        <f t="shared" si="14"/>
        <v>698.29964742857123</v>
      </c>
      <c r="G70">
        <f t="shared" ref="G70:G82" si="21">G69+P70</f>
        <v>668.10115263462126</v>
      </c>
      <c r="H70">
        <f t="shared" si="15"/>
        <v>911.94908782022378</v>
      </c>
      <c r="I70">
        <f t="shared" si="16"/>
        <v>43196.330801763637</v>
      </c>
      <c r="N70" s="4">
        <f>Input!J71</f>
        <v>1.0993598571426446</v>
      </c>
      <c r="O70">
        <f t="shared" si="17"/>
        <v>0.61838985714264449</v>
      </c>
      <c r="P70">
        <f t="shared" si="18"/>
        <v>2.5358706873287598</v>
      </c>
      <c r="Q70">
        <f t="shared" si="19"/>
        <v>3.6767327341312339</v>
      </c>
      <c r="R70">
        <f t="shared" si="20"/>
        <v>0.38240601541690028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1.4701609832885434</v>
      </c>
      <c r="E71" s="4">
        <f>Input!I72</f>
        <v>700.42965728571414</v>
      </c>
      <c r="F71">
        <f t="shared" si="14"/>
        <v>699.3302972857141</v>
      </c>
      <c r="G71">
        <f t="shared" si="21"/>
        <v>670.51069212038988</v>
      </c>
      <c r="H71">
        <f t="shared" si="15"/>
        <v>830.56964188518248</v>
      </c>
      <c r="I71">
        <f t="shared" si="16"/>
        <v>44203.720899664062</v>
      </c>
      <c r="N71" s="4">
        <f>Input!J72</f>
        <v>1.0306498571428619</v>
      </c>
      <c r="O71">
        <f t="shared" si="17"/>
        <v>0.54967985714286183</v>
      </c>
      <c r="P71">
        <f t="shared" si="18"/>
        <v>2.4095394857686245</v>
      </c>
      <c r="Q71">
        <f t="shared" si="19"/>
        <v>3.45907783819196</v>
      </c>
      <c r="R71">
        <f t="shared" si="20"/>
        <v>0.30214794534859701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1.4946901785255609</v>
      </c>
      <c r="E72" s="4">
        <f>Input!I73</f>
        <v>701.46030714285723</v>
      </c>
      <c r="F72">
        <f t="shared" si="14"/>
        <v>700.36094714285719</v>
      </c>
      <c r="G72">
        <f t="shared" si="21"/>
        <v>672.80051424242185</v>
      </c>
      <c r="H72">
        <f t="shared" si="15"/>
        <v>759.57746165939818</v>
      </c>
      <c r="I72">
        <f t="shared" si="16"/>
        <v>45171.819775916752</v>
      </c>
      <c r="N72" s="4">
        <f>Input!J73</f>
        <v>1.0306498571430893</v>
      </c>
      <c r="O72">
        <f t="shared" si="17"/>
        <v>0.5496798571430892</v>
      </c>
      <c r="P72">
        <f t="shared" si="18"/>
        <v>2.289822122032029</v>
      </c>
      <c r="Q72">
        <f t="shared" si="19"/>
        <v>3.0280951020528089</v>
      </c>
      <c r="R72">
        <f t="shared" si="20"/>
        <v>0.30214794534884692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1.5188664234341214</v>
      </c>
      <c r="E73" s="4">
        <f>Input!I74</f>
        <v>702.49095699999998</v>
      </c>
      <c r="F73">
        <f t="shared" si="14"/>
        <v>701.39159699999993</v>
      </c>
      <c r="G73">
        <f t="shared" si="21"/>
        <v>674.97688164949045</v>
      </c>
      <c r="H73">
        <f t="shared" si="15"/>
        <v>697.73718704844123</v>
      </c>
      <c r="I73">
        <f t="shared" si="16"/>
        <v>46101.671946693466</v>
      </c>
      <c r="N73" s="4">
        <f>Input!J74</f>
        <v>1.0306498571427483</v>
      </c>
      <c r="O73">
        <f t="shared" si="17"/>
        <v>0.54967985714274814</v>
      </c>
      <c r="P73">
        <f t="shared" si="18"/>
        <v>2.1763674070686347</v>
      </c>
      <c r="Q73">
        <f t="shared" si="19"/>
        <v>2.6461123850838839</v>
      </c>
      <c r="R73">
        <f t="shared" si="20"/>
        <v>0.302147945348472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1.542699731300478</v>
      </c>
      <c r="E74" s="4">
        <f>Input!I75</f>
        <v>703.24676699999998</v>
      </c>
      <c r="F74">
        <f t="shared" si="14"/>
        <v>702.14740699999993</v>
      </c>
      <c r="G74">
        <f t="shared" si="21"/>
        <v>677.04572338074001</v>
      </c>
      <c r="H74">
        <f t="shared" si="15"/>
        <v>630.0945205214216</v>
      </c>
      <c r="I74">
        <f t="shared" si="16"/>
        <v>46994.36647801692</v>
      </c>
      <c r="N74" s="4">
        <f>Input!J75</f>
        <v>0.75580999999999676</v>
      </c>
      <c r="O74">
        <f t="shared" si="17"/>
        <v>0.27483999999999664</v>
      </c>
      <c r="P74">
        <f t="shared" si="18"/>
        <v>2.0688417312495879</v>
      </c>
      <c r="Q74">
        <f t="shared" si="19"/>
        <v>3.2184422117265306</v>
      </c>
      <c r="R74">
        <f t="shared" si="20"/>
        <v>7.5537025599998156E-2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1.5661996952450112</v>
      </c>
      <c r="E75" s="4">
        <f>Input!I76</f>
        <v>703.86515700000007</v>
      </c>
      <c r="F75">
        <f t="shared" si="14"/>
        <v>702.76579700000002</v>
      </c>
      <c r="G75">
        <f t="shared" si="21"/>
        <v>679.01265179691825</v>
      </c>
      <c r="H75">
        <f t="shared" si="15"/>
        <v>564.2119070386866</v>
      </c>
      <c r="I75">
        <f t="shared" si="16"/>
        <v>47851.024010767949</v>
      </c>
      <c r="N75" s="4">
        <f>Input!J76</f>
        <v>0.61839000000009037</v>
      </c>
      <c r="O75">
        <f t="shared" si="17"/>
        <v>0.13742000000009025</v>
      </c>
      <c r="P75">
        <f t="shared" si="18"/>
        <v>1.9669284161782563</v>
      </c>
      <c r="Q75">
        <f t="shared" si="19"/>
        <v>3.3471010448667418</v>
      </c>
      <c r="R75">
        <f t="shared" si="20"/>
        <v>1.8884256400024804E-2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1.5893755114056816</v>
      </c>
      <c r="E76" s="4">
        <f>Input!I77</f>
        <v>704.27741700000013</v>
      </c>
      <c r="F76">
        <f t="shared" si="14"/>
        <v>703.17805700000008</v>
      </c>
      <c r="G76">
        <f t="shared" si="21"/>
        <v>680.88297884723488</v>
      </c>
      <c r="H76">
        <f t="shared" si="15"/>
        <v>497.07050983790811</v>
      </c>
      <c r="I76">
        <f t="shared" si="16"/>
        <v>48672.785614424916</v>
      </c>
      <c r="N76" s="4">
        <f>Input!J77</f>
        <v>0.41226000000006024</v>
      </c>
      <c r="O76">
        <f t="shared" si="17"/>
        <v>-6.8709999999939875E-2</v>
      </c>
      <c r="P76">
        <f t="shared" si="18"/>
        <v>1.8703270503165887</v>
      </c>
      <c r="Q76">
        <f t="shared" si="19"/>
        <v>3.7598646825002238</v>
      </c>
      <c r="R76">
        <f t="shared" si="20"/>
        <v>4.7210640999917376E-3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1.612236000544232</v>
      </c>
      <c r="E77" s="4">
        <f>Input!I78</f>
        <v>704.68967699999996</v>
      </c>
      <c r="F77">
        <f t="shared" si="14"/>
        <v>703.59031699999991</v>
      </c>
      <c r="G77">
        <f t="shared" si="21"/>
        <v>682.66173166427336</v>
      </c>
      <c r="H77">
        <f t="shared" si="15"/>
        <v>438.00568415478847</v>
      </c>
      <c r="I77">
        <f t="shared" si="16"/>
        <v>49460.803253776459</v>
      </c>
      <c r="N77" s="4">
        <f>Input!J78</f>
        <v>0.41225999999983287</v>
      </c>
      <c r="O77">
        <f t="shared" si="17"/>
        <v>-6.8710000000167248E-2</v>
      </c>
      <c r="P77">
        <f t="shared" si="18"/>
        <v>1.7787528170384674</v>
      </c>
      <c r="Q77">
        <f t="shared" si="19"/>
        <v>3.4131188603403277</v>
      </c>
      <c r="R77">
        <f t="shared" si="20"/>
        <v>4.7210641000229835E-3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1.6347896282021643</v>
      </c>
      <c r="E78" s="4">
        <f>Input!I79</f>
        <v>705.0332269999999</v>
      </c>
      <c r="F78">
        <f t="shared" si="14"/>
        <v>703.93386699999985</v>
      </c>
      <c r="G78">
        <f t="shared" si="21"/>
        <v>684.35366748642343</v>
      </c>
      <c r="H78">
        <f t="shared" si="15"/>
        <v>383.38421299145818</v>
      </c>
      <c r="I78">
        <f t="shared" si="16"/>
        <v>50216.2316756933</v>
      </c>
      <c r="N78" s="4">
        <f>Input!J79</f>
        <v>0.34354999999993652</v>
      </c>
      <c r="O78">
        <f t="shared" si="17"/>
        <v>-0.1374200000000636</v>
      </c>
      <c r="P78">
        <f t="shared" si="18"/>
        <v>1.6919358221500811</v>
      </c>
      <c r="Q78">
        <f t="shared" si="19"/>
        <v>3.3465427240346317</v>
      </c>
      <c r="R78">
        <f t="shared" si="20"/>
        <v>1.888425640001748E-2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1.6570445235217806</v>
      </c>
      <c r="E79" s="4">
        <f>Input!I80</f>
        <v>705.30806699999994</v>
      </c>
      <c r="F79">
        <f t="shared" si="14"/>
        <v>704.20870699999989</v>
      </c>
      <c r="G79">
        <f t="shared" si="21"/>
        <v>685.96328791300789</v>
      </c>
      <c r="H79">
        <f t="shared" si="15"/>
        <v>332.89531765997202</v>
      </c>
      <c r="I79">
        <f t="shared" si="16"/>
        <v>50940.221543789237</v>
      </c>
      <c r="N79" s="4">
        <f>Input!J80</f>
        <v>0.27484000000004016</v>
      </c>
      <c r="O79">
        <f t="shared" si="17"/>
        <v>-0.20612999999995996</v>
      </c>
      <c r="P79">
        <f t="shared" si="18"/>
        <v>1.6096204265844725</v>
      </c>
      <c r="Q79">
        <f t="shared" si="19"/>
        <v>3.2969496116415482</v>
      </c>
      <c r="R79">
        <f t="shared" si="20"/>
        <v>4.2489576899983492E-2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1.6790084968369576</v>
      </c>
      <c r="E80" s="4">
        <f>Input!I81</f>
        <v>705.51419700000019</v>
      </c>
      <c r="F80">
        <f t="shared" si="14"/>
        <v>704.41483700000015</v>
      </c>
      <c r="G80">
        <f t="shared" si="21"/>
        <v>687.49485250185774</v>
      </c>
      <c r="H80">
        <f t="shared" si="15"/>
        <v>286.28587541737954</v>
      </c>
      <c r="I80">
        <f t="shared" si="16"/>
        <v>51633.91366758199</v>
      </c>
      <c r="N80" s="4">
        <f>Input!J81</f>
        <v>0.2061300000002575</v>
      </c>
      <c r="O80">
        <f t="shared" si="17"/>
        <v>-0.27483999999974262</v>
      </c>
      <c r="P80">
        <f t="shared" si="18"/>
        <v>1.5315645888498195</v>
      </c>
      <c r="Q80">
        <f t="shared" si="19"/>
        <v>3.2630975386167558</v>
      </c>
      <c r="R80">
        <f t="shared" si="20"/>
        <v>7.5537025599858532E-2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1.7006890561289534</v>
      </c>
      <c r="E81" s="4">
        <f>Input!I82</f>
        <v>705.72032700000011</v>
      </c>
      <c r="F81">
        <f t="shared" si="14"/>
        <v>704.62096700000006</v>
      </c>
      <c r="G81">
        <f t="shared" si="21"/>
        <v>688.95239172271613</v>
      </c>
      <c r="H81">
        <f t="shared" si="15"/>
        <v>245.50425121991333</v>
      </c>
      <c r="I81">
        <f t="shared" si="16"/>
        <v>52298.434189717693</v>
      </c>
      <c r="N81" s="4">
        <f>Input!J82</f>
        <v>0.20612999999991644</v>
      </c>
      <c r="O81">
        <f t="shared" si="17"/>
        <v>-0.27484000000008368</v>
      </c>
      <c r="P81">
        <f t="shared" si="18"/>
        <v>1.4575392208584179</v>
      </c>
      <c r="Q81">
        <f t="shared" si="19"/>
        <v>3.001137764862309</v>
      </c>
      <c r="R81">
        <f t="shared" si="20"/>
        <v>7.5537025600045993E-2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1.7220934224339806</v>
      </c>
      <c r="E82" s="4">
        <f>Input!I83</f>
        <v>705.85774700000002</v>
      </c>
      <c r="F82">
        <f t="shared" si="14"/>
        <v>704.75838699999997</v>
      </c>
      <c r="G82">
        <f t="shared" si="21"/>
        <v>690.33971928267761</v>
      </c>
      <c r="H82">
        <f t="shared" si="15"/>
        <v>207.89797874255413</v>
      </c>
      <c r="I82">
        <f t="shared" si="16"/>
        <v>52934.890610089897</v>
      </c>
      <c r="N82" s="4">
        <f>Input!J83</f>
        <v>0.13741999999990639</v>
      </c>
      <c r="O82">
        <f t="shared" si="17"/>
        <v>-0.34355000000009372</v>
      </c>
      <c r="P82">
        <f t="shared" si="18"/>
        <v>1.3873275599615211</v>
      </c>
      <c r="Q82">
        <f t="shared" si="19"/>
        <v>2.9959371275786735</v>
      </c>
      <c r="R82">
        <f t="shared" si="20"/>
        <v>0.1180266025000644</v>
      </c>
    </row>
    <row r="83" spans="1:18" x14ac:dyDescent="0.25">
      <c r="E83" s="4"/>
      <c r="N83" s="4"/>
    </row>
    <row r="84" spans="1:18" x14ac:dyDescent="0.25">
      <c r="E84" s="4"/>
      <c r="N84" s="4"/>
      <c r="P84">
        <f>MAX(P4:P82)</f>
        <v>20.331468132383609</v>
      </c>
    </row>
    <row r="85" spans="1:18" x14ac:dyDescent="0.25">
      <c r="E85" s="4"/>
      <c r="N85" s="4"/>
      <c r="P85">
        <f>2/3*P84</f>
        <v>13.554312088255738</v>
      </c>
    </row>
    <row r="86" spans="1:18" x14ac:dyDescent="0.25">
      <c r="E86" s="4"/>
      <c r="N86" s="4"/>
    </row>
    <row r="87" spans="1:18" x14ac:dyDescent="0.25">
      <c r="E87" s="4"/>
      <c r="N87" s="4"/>
    </row>
    <row r="88" spans="1:18" x14ac:dyDescent="0.25">
      <c r="E88" s="4"/>
      <c r="N88" s="4"/>
    </row>
    <row r="89" spans="1:18" x14ac:dyDescent="0.25">
      <c r="E89" s="4"/>
      <c r="N89" s="4"/>
    </row>
    <row r="90" spans="1:18" x14ac:dyDescent="0.25">
      <c r="E90" s="4"/>
      <c r="N90" s="4"/>
    </row>
    <row r="91" spans="1:18" x14ac:dyDescent="0.25">
      <c r="E91" s="4"/>
      <c r="N91" s="4"/>
    </row>
    <row r="92" spans="1:18" x14ac:dyDescent="0.25">
      <c r="E92" s="4"/>
      <c r="N92" s="4"/>
    </row>
    <row r="93" spans="1:18" x14ac:dyDescent="0.25">
      <c r="E93" s="4"/>
      <c r="N93" s="4"/>
    </row>
    <row r="94" spans="1:18" x14ac:dyDescent="0.25">
      <c r="E94" s="4"/>
      <c r="N94" s="4"/>
    </row>
    <row r="95" spans="1:18" x14ac:dyDescent="0.25">
      <c r="E95" s="4"/>
      <c r="N95" s="4"/>
    </row>
    <row r="96" spans="1:18" x14ac:dyDescent="0.25">
      <c r="E96" s="4"/>
      <c r="N96" s="4"/>
    </row>
    <row r="97" spans="5:14" x14ac:dyDescent="0.25">
      <c r="E97" s="4"/>
      <c r="N97" s="4"/>
    </row>
    <row r="98" spans="5:14" x14ac:dyDescent="0.25">
      <c r="E98" s="4"/>
      <c r="N98" s="4"/>
    </row>
    <row r="99" spans="5:14" x14ac:dyDescent="0.25">
      <c r="E99" s="4"/>
      <c r="N99" s="4"/>
    </row>
    <row r="100" spans="5:14" x14ac:dyDescent="0.25">
      <c r="E100" s="4"/>
      <c r="N100" s="4"/>
    </row>
    <row r="101" spans="5:14" x14ac:dyDescent="0.25">
      <c r="E101" s="4"/>
      <c r="N101" s="4"/>
    </row>
    <row r="102" spans="5:14" x14ac:dyDescent="0.25">
      <c r="E102" s="4"/>
      <c r="N102" s="4"/>
    </row>
    <row r="103" spans="5:14" x14ac:dyDescent="0.25">
      <c r="E103" s="4"/>
      <c r="N103" s="4"/>
    </row>
    <row r="104" spans="5:14" x14ac:dyDescent="0.25">
      <c r="E104" s="4"/>
      <c r="N104" s="4"/>
    </row>
    <row r="105" spans="5:14" x14ac:dyDescent="0.25">
      <c r="E105" s="4"/>
      <c r="N105" s="4"/>
    </row>
    <row r="106" spans="5:14" x14ac:dyDescent="0.25">
      <c r="E106" s="4"/>
      <c r="N106" s="4"/>
    </row>
    <row r="107" spans="5:14" x14ac:dyDescent="0.25">
      <c r="E107" s="4"/>
      <c r="N107" s="4"/>
    </row>
    <row r="108" spans="5:14" x14ac:dyDescent="0.25">
      <c r="E108" s="4"/>
      <c r="N108" s="4"/>
    </row>
    <row r="109" spans="5:14" x14ac:dyDescent="0.25">
      <c r="E109" s="4"/>
      <c r="N109" s="4"/>
    </row>
    <row r="110" spans="5:14" x14ac:dyDescent="0.25">
      <c r="E110" s="4"/>
      <c r="N110" s="4"/>
    </row>
    <row r="111" spans="5:14" x14ac:dyDescent="0.25">
      <c r="E111" s="4"/>
      <c r="N111" s="4"/>
    </row>
    <row r="112" spans="5:14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82">
    <cfRule type="cellIs" dxfId="12" priority="1" operator="equal">
      <formula>$P$84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75" zoomScaleNormal="75" workbookViewId="0">
      <selection activeCell="C2" sqref="C2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-1.8848531190323006</v>
      </c>
      <c r="D3" s="4">
        <f>Input!I4</f>
        <v>0.61839</v>
      </c>
      <c r="E3">
        <f>D3-$D$3</f>
        <v>0</v>
      </c>
      <c r="F3">
        <f>O3</f>
        <v>0</v>
      </c>
      <c r="G3">
        <f>(E3-F3)^2</f>
        <v>0</v>
      </c>
      <c r="H3">
        <f>(F3-$I$4)^2</f>
        <v>207011.84340628452</v>
      </c>
      <c r="I3" s="2" t="s">
        <v>11</v>
      </c>
      <c r="J3" s="23">
        <f>SUM(G3:G161)</f>
        <v>43401.231019642706</v>
      </c>
      <c r="K3">
        <f>1-(J3/J5)</f>
        <v>0.99067376934510853</v>
      </c>
      <c r="M3" s="4">
        <f>Input!J4</f>
        <v>0.48097000000000001</v>
      </c>
      <c r="N3">
        <f>M3-$M$3</f>
        <v>0</v>
      </c>
      <c r="O3" s="4">
        <v>0</v>
      </c>
      <c r="P3">
        <f>(N3-O3)^2</f>
        <v>0</v>
      </c>
      <c r="Q3">
        <f>(N3-$R$4)^2</f>
        <v>69.564508864749811</v>
      </c>
      <c r="R3" s="2" t="s">
        <v>11</v>
      </c>
      <c r="S3" s="23">
        <f>SUM(P4:P167)</f>
        <v>256.47583381150184</v>
      </c>
      <c r="T3">
        <f>1-(S3/S5)</f>
        <v>0.93895462992960332</v>
      </c>
      <c r="V3">
        <f>COUNT(B4:B500)</f>
        <v>79</v>
      </c>
      <c r="X3">
        <v>682.05796564494426</v>
      </c>
      <c r="Y3">
        <v>25.704369442164477</v>
      </c>
      <c r="Z3">
        <v>13.637332894863084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-1.8115249977853169</v>
      </c>
      <c r="D4" s="4">
        <f>Input!I5</f>
        <v>1.0993600000000001</v>
      </c>
      <c r="E4">
        <f t="shared" ref="E4:E67" si="2">D4-$D$3</f>
        <v>0.48097000000000012</v>
      </c>
      <c r="F4">
        <f>O4</f>
        <v>3.8672884715078037</v>
      </c>
      <c r="G4">
        <f>(E4-F4)^2</f>
        <v>11.467152790474948</v>
      </c>
      <c r="H4">
        <f t="shared" ref="H4:H67" si="3">(F4-$I$4)^2</f>
        <v>203507.67864404112</v>
      </c>
      <c r="I4">
        <f>AVERAGE(E3:E161)</f>
        <v>454.98554197500005</v>
      </c>
      <c r="J4" t="s">
        <v>5</v>
      </c>
      <c r="K4" t="s">
        <v>6</v>
      </c>
      <c r="M4" s="4">
        <f>Input!J5</f>
        <v>0.48097000000000012</v>
      </c>
      <c r="N4">
        <f>M4-$M$3</f>
        <v>0</v>
      </c>
      <c r="O4">
        <f>$X$3*((1/$Z$3)*(1/SQRT(2*PI()))*EXP(-1*C4*C4/2))</f>
        <v>3.8672884715078037</v>
      </c>
      <c r="P4">
        <f>(N4-O4)^2</f>
        <v>14.955920121857165</v>
      </c>
      <c r="Q4">
        <f t="shared" ref="Q4:Q67" si="4">(N4-$R$4)^2</f>
        <v>69.564508864749811</v>
      </c>
      <c r="R4">
        <f>AVERAGE(N3:N167)</f>
        <v>8.3405340875000213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-1.7381968765383331</v>
      </c>
      <c r="D5" s="4">
        <f>Input!I6</f>
        <v>2.1987198571428572</v>
      </c>
      <c r="E5">
        <f t="shared" si="2"/>
        <v>1.5803298571428572</v>
      </c>
      <c r="F5">
        <f>F4+O5</f>
        <v>8.2721147713379608</v>
      </c>
      <c r="G5">
        <f t="shared" ref="G5:G68" si="5">(E5-F5)^2</f>
        <v>44.779985337849176</v>
      </c>
      <c r="H5">
        <f t="shared" si="3"/>
        <v>199552.88604404152</v>
      </c>
      <c r="J5">
        <f>SUM(H3:H161)</f>
        <v>4653673.3462494202</v>
      </c>
      <c r="K5">
        <f>1-((1-K3)*(V3-1)/(V3-1-1))</f>
        <v>0.99055264946647359</v>
      </c>
      <c r="M5" s="4">
        <f>Input!J6</f>
        <v>1.0993598571428571</v>
      </c>
      <c r="N5">
        <f t="shared" ref="N5:N68" si="6">M5-$M$3</f>
        <v>0.6183898571428571</v>
      </c>
      <c r="O5">
        <f t="shared" ref="O5:O68" si="7">$X$3*((1/$Z$3)*(1/SQRT(2*PI()))*EXP(-1*C5*C5/2))</f>
        <v>4.4048262998301562</v>
      </c>
      <c r="P5">
        <f t="shared" ref="P5:P68" si="8">(N5-O5)^2</f>
        <v>14.337100934510447</v>
      </c>
      <c r="Q5">
        <f t="shared" si="4"/>
        <v>59.631511514438444</v>
      </c>
      <c r="S5">
        <f>SUM(Q4:Q167)</f>
        <v>4201.3969858113287</v>
      </c>
      <c r="T5">
        <f>1-((1-T3)*(X3-1)/(X3-1-1))</f>
        <v>0.93886486497844579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-1.6648687552913495</v>
      </c>
      <c r="D6" s="4">
        <f>Input!I7</f>
        <v>3.2980797142857141</v>
      </c>
      <c r="E6">
        <f t="shared" si="2"/>
        <v>2.6796897142857139</v>
      </c>
      <c r="F6">
        <f t="shared" ref="F6:F69" si="9">F5+O6</f>
        <v>13.262290028089229</v>
      </c>
      <c r="G6">
        <f t="shared" si="5"/>
        <v>111.99142940171423</v>
      </c>
      <c r="H6">
        <f t="shared" si="3"/>
        <v>195119.43131055404</v>
      </c>
      <c r="M6" s="4">
        <f>Input!J7</f>
        <v>1.0993598571428569</v>
      </c>
      <c r="N6">
        <f t="shared" si="6"/>
        <v>0.61838985714285688</v>
      </c>
      <c r="O6">
        <f t="shared" si="7"/>
        <v>4.9901752567512672</v>
      </c>
      <c r="P6">
        <f t="shared" si="8"/>
        <v>19.11250758022927</v>
      </c>
      <c r="Q6">
        <f t="shared" si="4"/>
        <v>59.631511514438444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-1.5915406340443656</v>
      </c>
      <c r="D7" s="4">
        <f>Input!I8</f>
        <v>5.4280894285714281</v>
      </c>
      <c r="E7">
        <f t="shared" si="2"/>
        <v>4.8096994285714283</v>
      </c>
      <c r="F7">
        <f t="shared" si="9"/>
        <v>18.885283801719851</v>
      </c>
      <c r="G7">
        <f t="shared" si="5"/>
        <v>198.12207544562008</v>
      </c>
      <c r="H7">
        <f t="shared" si="3"/>
        <v>190183.43517880162</v>
      </c>
      <c r="M7" s="4">
        <f>Input!J8</f>
        <v>2.130009714285714</v>
      </c>
      <c r="N7">
        <f t="shared" si="6"/>
        <v>1.6490397142857138</v>
      </c>
      <c r="O7">
        <f t="shared" si="7"/>
        <v>5.622993773630621</v>
      </c>
      <c r="P7">
        <f t="shared" si="8"/>
        <v>15.792310865783866</v>
      </c>
      <c r="Q7">
        <f t="shared" si="4"/>
        <v>44.776096946758742</v>
      </c>
      <c r="S7" s="17"/>
      <c r="T7" s="18"/>
    </row>
    <row r="8" spans="1:26" ht="14.45" x14ac:dyDescent="0.3">
      <c r="A8">
        <f>Input!G9</f>
        <v>5</v>
      </c>
      <c r="B8">
        <f t="shared" si="1"/>
        <v>5</v>
      </c>
      <c r="C8">
        <f t="shared" si="0"/>
        <v>-1.518212512797382</v>
      </c>
      <c r="D8" s="4">
        <f>Input!I9</f>
        <v>9.3445590000000003</v>
      </c>
      <c r="E8">
        <f t="shared" si="2"/>
        <v>8.7261690000000005</v>
      </c>
      <c r="F8">
        <f t="shared" si="9"/>
        <v>25.187367975388955</v>
      </c>
      <c r="G8">
        <f t="shared" si="5"/>
        <v>270.97107170734631</v>
      </c>
      <c r="H8">
        <f t="shared" si="3"/>
        <v>184726.47037339996</v>
      </c>
      <c r="M8" s="4">
        <f>Input!J9</f>
        <v>3.9164695714285722</v>
      </c>
      <c r="N8">
        <f t="shared" si="6"/>
        <v>3.4354995714285721</v>
      </c>
      <c r="O8">
        <f t="shared" si="7"/>
        <v>6.3020841736691047</v>
      </c>
      <c r="P8">
        <f t="shared" si="8"/>
        <v>8.2173072818025119</v>
      </c>
      <c r="Q8">
        <f t="shared" si="4"/>
        <v>24.059363603852276</v>
      </c>
      <c r="S8" s="19" t="s">
        <v>28</v>
      </c>
      <c r="T8" s="24">
        <f>SQRT((T5-K5)^2)</f>
        <v>5.1687784488027799E-2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-1.4448843915503982</v>
      </c>
      <c r="D9" s="4">
        <f>Input!I10</f>
        <v>15.322328285714287</v>
      </c>
      <c r="E9">
        <f t="shared" si="2"/>
        <v>14.703938285714287</v>
      </c>
      <c r="F9">
        <f t="shared" si="9"/>
        <v>32.212679535568206</v>
      </c>
      <c r="G9">
        <f t="shared" si="5"/>
        <v>306.55602015433618</v>
      </c>
      <c r="H9">
        <f t="shared" si="3"/>
        <v>178736.89321523075</v>
      </c>
      <c r="M9" s="4">
        <f>Input!J10</f>
        <v>5.9777692857142863</v>
      </c>
      <c r="N9">
        <f t="shared" si="6"/>
        <v>5.4967992857142862</v>
      </c>
      <c r="O9">
        <f t="shared" si="7"/>
        <v>7.0253115601792517</v>
      </c>
      <c r="P9">
        <f t="shared" si="8"/>
        <v>2.336349773190062</v>
      </c>
      <c r="Q9">
        <f t="shared" si="4"/>
        <v>8.0868276228873537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-1.3715562703034145</v>
      </c>
      <c r="D10" s="4">
        <f>Input!I11</f>
        <v>24.529467142857147</v>
      </c>
      <c r="E10">
        <f t="shared" si="2"/>
        <v>23.911077142857145</v>
      </c>
      <c r="F10">
        <f t="shared" si="9"/>
        <v>40.002218815297113</v>
      </c>
      <c r="G10">
        <f t="shared" si="5"/>
        <v>258.92484032253412</v>
      </c>
      <c r="H10">
        <f t="shared" si="3"/>
        <v>172211.15850067043</v>
      </c>
      <c r="M10" s="4">
        <f>Input!J11</f>
        <v>9.2071388571428603</v>
      </c>
      <c r="N10">
        <f t="shared" si="6"/>
        <v>8.7261688571428611</v>
      </c>
      <c r="O10">
        <f t="shared" si="7"/>
        <v>7.7895392797289036</v>
      </c>
      <c r="P10">
        <f t="shared" si="8"/>
        <v>0.8772749652866485</v>
      </c>
      <c r="Q10">
        <f t="shared" si="4"/>
        <v>0.14871417555748606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-1.2982281490564307</v>
      </c>
      <c r="D11" s="4">
        <f>Input!I12</f>
        <v>36.485005714285712</v>
      </c>
      <c r="E11">
        <f t="shared" si="2"/>
        <v>35.866615714285714</v>
      </c>
      <c r="F11">
        <f t="shared" si="9"/>
        <v>48.592803963824537</v>
      </c>
      <c r="G11">
        <f t="shared" si="5"/>
        <v>161.95586736269999</v>
      </c>
      <c r="H11">
        <f t="shared" si="3"/>
        <v>165155.05750821996</v>
      </c>
      <c r="M11" s="4">
        <f>Input!J12</f>
        <v>11.955538571428566</v>
      </c>
      <c r="N11">
        <f t="shared" si="6"/>
        <v>11.474568571428566</v>
      </c>
      <c r="O11">
        <f t="shared" si="7"/>
        <v>8.5905851485274241</v>
      </c>
      <c r="P11">
        <f t="shared" si="8"/>
        <v>8.3173603835685892</v>
      </c>
      <c r="Q11">
        <f t="shared" si="4"/>
        <v>9.8221721464532621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-1.2249000278094471</v>
      </c>
      <c r="D12" s="4">
        <f>Input!I13</f>
        <v>50.433134142857149</v>
      </c>
      <c r="E12">
        <f t="shared" si="2"/>
        <v>49.814744142857151</v>
      </c>
      <c r="F12">
        <f t="shared" si="9"/>
        <v>58.016006264843732</v>
      </c>
      <c r="G12">
        <f t="shared" si="5"/>
        <v>67.260700393531835</v>
      </c>
      <c r="H12">
        <f t="shared" si="3"/>
        <v>157584.81228193708</v>
      </c>
      <c r="M12" s="4">
        <f>Input!J13</f>
        <v>13.948128428571437</v>
      </c>
      <c r="N12">
        <f t="shared" si="6"/>
        <v>13.467158428571437</v>
      </c>
      <c r="O12">
        <f t="shared" si="7"/>
        <v>9.4232023010191934</v>
      </c>
      <c r="P12">
        <f t="shared" si="8"/>
        <v>16.353581161567341</v>
      </c>
      <c r="Q12">
        <f t="shared" si="4"/>
        <v>26.282277134465932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-1.1515719065624632</v>
      </c>
      <c r="D13" s="4">
        <f>Input!I14</f>
        <v>66.7174022857143</v>
      </c>
      <c r="E13">
        <f t="shared" si="2"/>
        <v>66.099012285714295</v>
      </c>
      <c r="F13">
        <f t="shared" si="9"/>
        <v>68.29709424344108</v>
      </c>
      <c r="G13">
        <f t="shared" si="5"/>
        <v>4.8315642928840168</v>
      </c>
      <c r="H13">
        <f t="shared" si="3"/>
        <v>149527.95560904263</v>
      </c>
      <c r="M13" s="4">
        <f>Input!J14</f>
        <v>16.284268142857151</v>
      </c>
      <c r="N13">
        <f t="shared" si="6"/>
        <v>15.803298142857152</v>
      </c>
      <c r="O13">
        <f t="shared" si="7"/>
        <v>10.281087978597347</v>
      </c>
      <c r="P13">
        <f t="shared" si="8"/>
        <v>30.494805098254304</v>
      </c>
      <c r="Q13">
        <f t="shared" si="4"/>
        <v>55.692847345930403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-1.0782437853154794</v>
      </c>
      <c r="D14" s="4">
        <f>Input!I15</f>
        <v>83.482640285714297</v>
      </c>
      <c r="E14">
        <f t="shared" si="2"/>
        <v>82.864250285714292</v>
      </c>
      <c r="F14">
        <f t="shared" si="9"/>
        <v>79.454017070917871</v>
      </c>
      <c r="G14">
        <f t="shared" si="5"/>
        <v>11.629690579300728</v>
      </c>
      <c r="H14">
        <f t="shared" si="3"/>
        <v>141023.92619678529</v>
      </c>
      <c r="M14" s="4">
        <f>Input!J15</f>
        <v>16.765237999999997</v>
      </c>
      <c r="N14">
        <f t="shared" si="6"/>
        <v>16.284267999999997</v>
      </c>
      <c r="O14">
        <f t="shared" si="7"/>
        <v>11.156922827476784</v>
      </c>
      <c r="P14">
        <f t="shared" si="8"/>
        <v>26.289668518197104</v>
      </c>
      <c r="Q14">
        <f t="shared" si="4"/>
        <v>63.102908472602174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-1.0049156640684958</v>
      </c>
      <c r="D15" s="4">
        <f>Input!I16</f>
        <v>98.461418428571434</v>
      </c>
      <c r="E15">
        <f t="shared" si="2"/>
        <v>97.843028428571429</v>
      </c>
      <c r="F15">
        <f t="shared" si="9"/>
        <v>91.496459404887787</v>
      </c>
      <c r="G15">
        <f t="shared" si="5"/>
        <v>40.278938372380743</v>
      </c>
      <c r="H15">
        <f t="shared" si="3"/>
        <v>132124.31314766189</v>
      </c>
      <c r="M15" s="4">
        <f>Input!J16</f>
        <v>14.978778142857138</v>
      </c>
      <c r="N15">
        <f t="shared" si="6"/>
        <v>14.497808142857139</v>
      </c>
      <c r="O15">
        <f t="shared" si="7"/>
        <v>12.042442333969911</v>
      </c>
      <c r="P15">
        <f t="shared" si="8"/>
        <v>6.0288212554524305</v>
      </c>
      <c r="Q15">
        <f t="shared" si="4"/>
        <v>37.91202379277388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-0.93158754282151202</v>
      </c>
      <c r="D16" s="4">
        <f>Input!I17</f>
        <v>111.99728685714287</v>
      </c>
      <c r="E16">
        <f t="shared" si="2"/>
        <v>111.37889685714286</v>
      </c>
      <c r="F16">
        <f t="shared" si="9"/>
        <v>104.42500032584338</v>
      </c>
      <c r="G16">
        <f t="shared" si="5"/>
        <v>48.35667696801891</v>
      </c>
      <c r="H16">
        <f t="shared" si="3"/>
        <v>122892.69336135012</v>
      </c>
      <c r="M16" s="4">
        <f>Input!J17</f>
        <v>13.535868428571433</v>
      </c>
      <c r="N16">
        <f t="shared" si="6"/>
        <v>13.054898428571434</v>
      </c>
      <c r="O16">
        <f t="shared" si="7"/>
        <v>12.9285409209556</v>
      </c>
      <c r="P16">
        <f t="shared" si="8"/>
        <v>1.5966219730885627E-2</v>
      </c>
      <c r="Q16">
        <f t="shared" si="4"/>
        <v>22.225231140365693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-0.85825942157452828</v>
      </c>
      <c r="D17" s="4">
        <f>Input!I18</f>
        <v>125.7392852857143</v>
      </c>
      <c r="E17">
        <f t="shared" si="2"/>
        <v>125.1208952857143</v>
      </c>
      <c r="F17">
        <f t="shared" si="9"/>
        <v>118.23040832718877</v>
      </c>
      <c r="G17">
        <f t="shared" si="5"/>
        <v>47.478810525610385</v>
      </c>
      <c r="H17">
        <f t="shared" si="3"/>
        <v>113404.02003815521</v>
      </c>
      <c r="M17" s="4">
        <f>Input!J18</f>
        <v>13.741998428571435</v>
      </c>
      <c r="N17">
        <f t="shared" si="6"/>
        <v>13.261028428571436</v>
      </c>
      <c r="O17">
        <f t="shared" si="7"/>
        <v>13.805408001345379</v>
      </c>
      <c r="P17">
        <f t="shared" si="8"/>
        <v>0.29634911925354085</v>
      </c>
      <c r="Q17">
        <f t="shared" si="4"/>
        <v>24.211264560515811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-0.78493130032754455</v>
      </c>
      <c r="D18" s="4">
        <f>Input!I19</f>
        <v>139.6187035714286</v>
      </c>
      <c r="E18">
        <f t="shared" si="2"/>
        <v>139.00031357142859</v>
      </c>
      <c r="F18">
        <f t="shared" si="9"/>
        <v>132.89310231065292</v>
      </c>
      <c r="G18">
        <f t="shared" si="5"/>
        <v>37.29802938374516</v>
      </c>
      <c r="H18">
        <f t="shared" si="3"/>
        <v>103743.53968893109</v>
      </c>
      <c r="M18" s="4">
        <f>Input!J19</f>
        <v>13.879418285714294</v>
      </c>
      <c r="N18">
        <f t="shared" si="6"/>
        <v>13.398448285714295</v>
      </c>
      <c r="O18">
        <f t="shared" si="7"/>
        <v>14.662693983464147</v>
      </c>
      <c r="P18">
        <f t="shared" si="8"/>
        <v>1.5983171842790089</v>
      </c>
      <c r="Q18">
        <f t="shared" si="4"/>
        <v>25.582496036497538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-0.71160317908056081</v>
      </c>
      <c r="D19" s="4">
        <f>Input!I20</f>
        <v>153.01715185714286</v>
      </c>
      <c r="E19">
        <f t="shared" si="2"/>
        <v>152.39876185714286</v>
      </c>
      <c r="F19">
        <f t="shared" si="9"/>
        <v>148.38280521910085</v>
      </c>
      <c r="G19">
        <f t="shared" si="5"/>
        <v>16.127907718633708</v>
      </c>
      <c r="H19">
        <f t="shared" si="3"/>
        <v>94005.238186207207</v>
      </c>
      <c r="M19" s="4">
        <f>Input!J20</f>
        <v>13.398448285714267</v>
      </c>
      <c r="N19">
        <f t="shared" si="6"/>
        <v>12.917478285714267</v>
      </c>
      <c r="O19">
        <f t="shared" si="7"/>
        <v>15.489702908447923</v>
      </c>
      <c r="P19">
        <f t="shared" si="8"/>
        <v>6.616339509797295</v>
      </c>
      <c r="Q19">
        <f t="shared" si="4"/>
        <v>20.948418193567047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-0.63827505783357708</v>
      </c>
      <c r="D20" s="4">
        <f>Input!I21</f>
        <v>166.0033402857143</v>
      </c>
      <c r="E20">
        <f t="shared" si="2"/>
        <v>165.3849502857143</v>
      </c>
      <c r="F20">
        <f t="shared" si="9"/>
        <v>164.65841235452143</v>
      </c>
      <c r="G20">
        <f t="shared" si="5"/>
        <v>0.5278573654620089</v>
      </c>
      <c r="H20">
        <f t="shared" si="3"/>
        <v>84289.842193666191</v>
      </c>
      <c r="M20" s="4">
        <f>Input!J21</f>
        <v>12.986188428571438</v>
      </c>
      <c r="N20">
        <f t="shared" si="6"/>
        <v>12.505218428571439</v>
      </c>
      <c r="O20">
        <f t="shared" si="7"/>
        <v>16.275607135420593</v>
      </c>
      <c r="P20">
        <f t="shared" si="8"/>
        <v>14.215831000735635</v>
      </c>
      <c r="Q20">
        <f t="shared" si="4"/>
        <v>17.344595660765467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-0.56494693658659334</v>
      </c>
      <c r="D21" s="4">
        <f>Input!I22</f>
        <v>180.08888871428573</v>
      </c>
      <c r="E21">
        <f t="shared" si="2"/>
        <v>179.47049871428572</v>
      </c>
      <c r="F21">
        <f t="shared" si="9"/>
        <v>181.66809069719963</v>
      </c>
      <c r="G21">
        <f t="shared" si="5"/>
        <v>4.8294105233674731</v>
      </c>
      <c r="H21">
        <f t="shared" si="3"/>
        <v>74702.429172992794</v>
      </c>
      <c r="M21" s="4">
        <f>Input!J22</f>
        <v>14.085548428571428</v>
      </c>
      <c r="N21">
        <f t="shared" si="6"/>
        <v>13.604578428571429</v>
      </c>
      <c r="O21">
        <f t="shared" si="7"/>
        <v>17.009678342678196</v>
      </c>
      <c r="P21">
        <f t="shared" si="8"/>
        <v>11.594705425049913</v>
      </c>
      <c r="Q21">
        <f t="shared" si="4"/>
        <v>27.710162824765913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-0.49161881533960955</v>
      </c>
      <c r="D22" s="4">
        <f>Input!I23</f>
        <v>197.47251671428572</v>
      </c>
      <c r="E22">
        <f t="shared" si="2"/>
        <v>196.85412671428571</v>
      </c>
      <c r="F22">
        <f t="shared" si="9"/>
        <v>199.34961884396395</v>
      </c>
      <c r="G22">
        <f t="shared" si="5"/>
        <v>6.2274809692860389</v>
      </c>
      <c r="H22">
        <f t="shared" si="3"/>
        <v>65349.725195056992</v>
      </c>
      <c r="M22" s="4">
        <f>Input!J23</f>
        <v>17.383627999999987</v>
      </c>
      <c r="N22">
        <f t="shared" si="6"/>
        <v>16.902657999999988</v>
      </c>
      <c r="O22">
        <f t="shared" si="7"/>
        <v>17.681528146764332</v>
      </c>
      <c r="P22">
        <f t="shared" si="8"/>
        <v>0.60663870552071109</v>
      </c>
      <c r="Q22">
        <f t="shared" si="4"/>
        <v>73.309965893003735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-0.41829069409262581</v>
      </c>
      <c r="D23" s="4">
        <f>Input!I24</f>
        <v>216.43647442857144</v>
      </c>
      <c r="E23">
        <f t="shared" si="2"/>
        <v>215.81808442857144</v>
      </c>
      <c r="F23">
        <f t="shared" si="9"/>
        <v>217.63096975854185</v>
      </c>
      <c r="G23">
        <f t="shared" si="5"/>
        <v>3.2865532196219345</v>
      </c>
      <c r="H23">
        <f t="shared" si="3"/>
        <v>56337.192952057871</v>
      </c>
      <c r="M23" s="4">
        <f>Input!J24</f>
        <v>18.963957714285726</v>
      </c>
      <c r="N23">
        <f t="shared" si="6"/>
        <v>18.482987714285727</v>
      </c>
      <c r="O23">
        <f t="shared" si="7"/>
        <v>18.281350914577903</v>
      </c>
      <c r="P23">
        <f t="shared" si="8"/>
        <v>4.0657398996413179E-2</v>
      </c>
      <c r="Q23">
        <f t="shared" si="4"/>
        <v>102.86936557149852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-0.34496257284564208</v>
      </c>
      <c r="D24" s="4">
        <f>Input!I25</f>
        <v>236.431082</v>
      </c>
      <c r="E24">
        <f t="shared" si="2"/>
        <v>235.812692</v>
      </c>
      <c r="F24">
        <f t="shared" si="9"/>
        <v>236.43113066363185</v>
      </c>
      <c r="G24">
        <f t="shared" si="5"/>
        <v>0.38246638067474764</v>
      </c>
      <c r="H24">
        <f t="shared" si="3"/>
        <v>47766.030703658711</v>
      </c>
      <c r="M24" s="4">
        <f>Input!J25</f>
        <v>19.99460757142856</v>
      </c>
      <c r="N24">
        <f t="shared" si="6"/>
        <v>19.513637571428561</v>
      </c>
      <c r="O24">
        <f t="shared" si="7"/>
        <v>18.800160905089992</v>
      </c>
      <c r="P24">
        <f t="shared" si="8"/>
        <v>0.50904895340959677</v>
      </c>
      <c r="Q24">
        <f t="shared" si="4"/>
        <v>124.83824146257606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-0.27163445159865834</v>
      </c>
      <c r="D25" s="4">
        <f>Input!I26</f>
        <v>257.11278957142861</v>
      </c>
      <c r="E25">
        <f t="shared" si="2"/>
        <v>256.49439957142863</v>
      </c>
      <c r="F25">
        <f t="shared" si="9"/>
        <v>255.66114642578592</v>
      </c>
      <c r="G25">
        <f t="shared" si="5"/>
        <v>0.69431080472347928</v>
      </c>
      <c r="H25">
        <f t="shared" si="3"/>
        <v>39730.214661059574</v>
      </c>
      <c r="M25" s="4">
        <f>Input!J26</f>
        <v>20.681707571428603</v>
      </c>
      <c r="N25">
        <f t="shared" si="6"/>
        <v>20.200737571428604</v>
      </c>
      <c r="O25">
        <f t="shared" si="7"/>
        <v>19.230015762154068</v>
      </c>
      <c r="P25">
        <f t="shared" si="8"/>
        <v>0.94230083100122952</v>
      </c>
      <c r="Q25">
        <f t="shared" si="4"/>
        <v>140.6644266801917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-0.19830633035167458</v>
      </c>
      <c r="D26" s="4">
        <f>Input!I27</f>
        <v>278.82514714285713</v>
      </c>
      <c r="E26">
        <f t="shared" si="2"/>
        <v>278.20675714285716</v>
      </c>
      <c r="F26">
        <f t="shared" si="9"/>
        <v>275.22536503332219</v>
      </c>
      <c r="G26">
        <f t="shared" si="5"/>
        <v>8.888698910797352</v>
      </c>
      <c r="H26">
        <f t="shared" si="3"/>
        <v>32313.721214103331</v>
      </c>
      <c r="M26" s="4">
        <f>Input!J27</f>
        <v>21.712357571428527</v>
      </c>
      <c r="N26">
        <f t="shared" si="6"/>
        <v>21.231387571428527</v>
      </c>
      <c r="O26">
        <f t="shared" si="7"/>
        <v>19.56421860753629</v>
      </c>
      <c r="P26">
        <f t="shared" si="8"/>
        <v>2.7794523541655161</v>
      </c>
      <c r="Q26">
        <f t="shared" si="4"/>
        <v>166.17410354411172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-0.12497820910469083</v>
      </c>
      <c r="D27" s="4">
        <f>Input!I28</f>
        <v>300.40008457142858</v>
      </c>
      <c r="E27">
        <f t="shared" si="2"/>
        <v>299.7816945714286</v>
      </c>
      <c r="F27">
        <f t="shared" si="9"/>
        <v>295.02285658840071</v>
      </c>
      <c r="G27">
        <f t="shared" si="5"/>
        <v>22.64653894870894</v>
      </c>
      <c r="H27">
        <f t="shared" si="3"/>
        <v>25588.060716092161</v>
      </c>
      <c r="M27" s="4">
        <f>Input!J28</f>
        <v>21.574937428571445</v>
      </c>
      <c r="N27">
        <f t="shared" si="6"/>
        <v>21.093967428571446</v>
      </c>
      <c r="O27">
        <f t="shared" si="7"/>
        <v>19.797491555078523</v>
      </c>
      <c r="P27">
        <f t="shared" si="8"/>
        <v>1.6808496905492387</v>
      </c>
      <c r="Q27">
        <f t="shared" si="4"/>
        <v>162.65006198515223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-5.165008785770709E-2</v>
      </c>
      <c r="D28" s="4">
        <f>Input!I29</f>
        <v>322.52470185714282</v>
      </c>
      <c r="E28">
        <f t="shared" si="2"/>
        <v>321.90631185714284</v>
      </c>
      <c r="F28">
        <f t="shared" si="9"/>
        <v>314.94897095405139</v>
      </c>
      <c r="G28">
        <f t="shared" si="5"/>
        <v>48.404592441829337</v>
      </c>
      <c r="H28">
        <f t="shared" si="3"/>
        <v>19610.241223305198</v>
      </c>
      <c r="M28" s="4">
        <f>Input!J29</f>
        <v>22.124617285714237</v>
      </c>
      <c r="N28">
        <f t="shared" si="6"/>
        <v>21.643647285714238</v>
      </c>
      <c r="O28">
        <f t="shared" si="7"/>
        <v>19.926114365650701</v>
      </c>
      <c r="P28">
        <f t="shared" si="8"/>
        <v>2.9499193315019792</v>
      </c>
      <c r="Q28">
        <f t="shared" si="4"/>
        <v>176.97282076450128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2.1678033389276648E-2</v>
      </c>
      <c r="D29" s="4">
        <f>Input!I30</f>
        <v>344.03092928571425</v>
      </c>
      <c r="E29">
        <f t="shared" si="2"/>
        <v>343.41253928571427</v>
      </c>
      <c r="F29">
        <f t="shared" si="9"/>
        <v>334.89699410697261</v>
      </c>
      <c r="G29">
        <f t="shared" si="5"/>
        <v>72.514509691190341</v>
      </c>
      <c r="H29">
        <f t="shared" si="3"/>
        <v>14421.259329051516</v>
      </c>
      <c r="M29" s="4">
        <f>Input!J30</f>
        <v>21.506227428571435</v>
      </c>
      <c r="N29">
        <f t="shared" si="6"/>
        <v>21.025257428571436</v>
      </c>
      <c r="O29">
        <f t="shared" si="7"/>
        <v>19.948023152921216</v>
      </c>
      <c r="P29">
        <f t="shared" si="8"/>
        <v>1.1604336846356538</v>
      </c>
      <c r="Q29">
        <f t="shared" si="4"/>
        <v>160.90220623952195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9.5006154636260387E-2</v>
      </c>
      <c r="D30" s="4">
        <f>Input!I31</f>
        <v>367.04877657142862</v>
      </c>
      <c r="E30">
        <f t="shared" si="2"/>
        <v>366.43038657142864</v>
      </c>
      <c r="F30">
        <f t="shared" si="9"/>
        <v>354.75985958709992</v>
      </c>
      <c r="G30">
        <f t="shared" si="5"/>
        <v>136.20120009194474</v>
      </c>
      <c r="H30">
        <f t="shared" si="3"/>
        <v>10045.187410120232</v>
      </c>
      <c r="M30" s="4">
        <f>Input!J31</f>
        <v>23.017847285714367</v>
      </c>
      <c r="N30">
        <f t="shared" si="6"/>
        <v>22.536877285714368</v>
      </c>
      <c r="O30">
        <f t="shared" si="7"/>
        <v>19.862865480127311</v>
      </c>
      <c r="P30">
        <f t="shared" si="8"/>
        <v>7.1503391364189515</v>
      </c>
      <c r="Q30">
        <f t="shared" si="4"/>
        <v>201.53616020148675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0.16833427588324412</v>
      </c>
      <c r="D31" s="4">
        <f>Input!I32</f>
        <v>387.79919414285712</v>
      </c>
      <c r="E31">
        <f t="shared" si="2"/>
        <v>387.18080414285714</v>
      </c>
      <c r="F31">
        <f t="shared" si="9"/>
        <v>374.43186937943727</v>
      </c>
      <c r="G31">
        <f t="shared" si="5"/>
        <v>162.53533760193559</v>
      </c>
      <c r="H31">
        <f t="shared" si="3"/>
        <v>6488.8941686331209</v>
      </c>
      <c r="M31" s="4">
        <f>Input!J32</f>
        <v>20.7504175714285</v>
      </c>
      <c r="N31">
        <f t="shared" si="6"/>
        <v>20.269447571428501</v>
      </c>
      <c r="O31">
        <f t="shared" si="7"/>
        <v>19.672009792337345</v>
      </c>
      <c r="P31">
        <f t="shared" si="8"/>
        <v>0.35693189988537216</v>
      </c>
      <c r="Q31">
        <f t="shared" si="4"/>
        <v>142.29897690705067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0.24166239713022789</v>
      </c>
      <c r="D32" s="4">
        <f>Input!I33</f>
        <v>407.93122185714293</v>
      </c>
      <c r="E32">
        <f t="shared" si="2"/>
        <v>407.31283185714295</v>
      </c>
      <c r="F32">
        <f t="shared" si="9"/>
        <v>393.81037821086335</v>
      </c>
      <c r="G32">
        <f t="shared" si="5"/>
        <v>182.31625446992939</v>
      </c>
      <c r="H32">
        <f t="shared" si="3"/>
        <v>3742.4006615689436</v>
      </c>
      <c r="M32" s="4">
        <f>Input!J33</f>
        <v>20.132027714285812</v>
      </c>
      <c r="N32">
        <f t="shared" si="6"/>
        <v>19.651057714285812</v>
      </c>
      <c r="O32">
        <f t="shared" si="7"/>
        <v>19.378508831426085</v>
      </c>
      <c r="P32">
        <f t="shared" si="8"/>
        <v>7.4282893548085246E-2</v>
      </c>
      <c r="Q32">
        <f t="shared" si="4"/>
        <v>127.92794471207961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0.31499051837721159</v>
      </c>
      <c r="D33" s="4">
        <f>Input!I34</f>
        <v>426.27678957142854</v>
      </c>
      <c r="E33">
        <f t="shared" si="2"/>
        <v>425.65839957142856</v>
      </c>
      <c r="F33">
        <f t="shared" si="9"/>
        <v>412.79739661151103</v>
      </c>
      <c r="G33">
        <f t="shared" si="5"/>
        <v>165.40539713500741</v>
      </c>
      <c r="H33">
        <f t="shared" si="3"/>
        <v>1779.8396092108796</v>
      </c>
      <c r="M33" s="4">
        <f>Input!J34</f>
        <v>18.345567714285608</v>
      </c>
      <c r="N33">
        <f t="shared" si="6"/>
        <v>17.864597714285608</v>
      </c>
      <c r="O33">
        <f t="shared" si="7"/>
        <v>18.987018400647681</v>
      </c>
      <c r="P33">
        <f t="shared" si="8"/>
        <v>1.2598281971735068</v>
      </c>
      <c r="Q33">
        <f t="shared" si="4"/>
        <v>90.707787967060227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0.38831863962419538</v>
      </c>
      <c r="D34" s="4">
        <f>Input!I35</f>
        <v>444.48493742857141</v>
      </c>
      <c r="E34">
        <f t="shared" si="2"/>
        <v>443.86654742857144</v>
      </c>
      <c r="F34">
        <f t="shared" si="9"/>
        <v>431.30107111132179</v>
      </c>
      <c r="G34">
        <f t="shared" si="5"/>
        <v>157.89119507936175</v>
      </c>
      <c r="H34">
        <f t="shared" si="3"/>
        <v>560.95416009242433</v>
      </c>
      <c r="M34" s="4">
        <f>Input!J35</f>
        <v>18.208147857142876</v>
      </c>
      <c r="N34">
        <f t="shared" si="6"/>
        <v>17.727177857142877</v>
      </c>
      <c r="O34">
        <f t="shared" si="7"/>
        <v>18.503674499810739</v>
      </c>
      <c r="P34">
        <f t="shared" si="8"/>
        <v>0.60294703607446121</v>
      </c>
      <c r="Q34">
        <f t="shared" si="4"/>
        <v>88.109081258175038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0.46164676087117912</v>
      </c>
      <c r="D35" s="4">
        <f>Input!I36</f>
        <v>462.14340542857138</v>
      </c>
      <c r="E35">
        <f t="shared" si="2"/>
        <v>461.52501542857141</v>
      </c>
      <c r="F35">
        <f t="shared" si="9"/>
        <v>449.23700447331493</v>
      </c>
      <c r="G35">
        <f t="shared" si="5"/>
        <v>150.9952132365033</v>
      </c>
      <c r="H35">
        <f t="shared" si="3"/>
        <v>33.045683408280212</v>
      </c>
      <c r="M35" s="4">
        <f>Input!J36</f>
        <v>17.658467999999971</v>
      </c>
      <c r="N35">
        <f t="shared" si="6"/>
        <v>17.177497999999972</v>
      </c>
      <c r="O35">
        <f t="shared" si="7"/>
        <v>17.935933361993115</v>
      </c>
      <c r="P35">
        <f t="shared" si="8"/>
        <v>0.57522419832167049</v>
      </c>
      <c r="Q35">
        <f t="shared" si="4"/>
        <v>78.091931190826429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0.5349748821181628</v>
      </c>
      <c r="D36" s="4">
        <f>Input!I37</f>
        <v>479.3209034285714</v>
      </c>
      <c r="E36">
        <f t="shared" si="2"/>
        <v>478.70251342857142</v>
      </c>
      <c r="F36">
        <f t="shared" si="9"/>
        <v>466.52938469154844</v>
      </c>
      <c r="G36">
        <f t="shared" si="5"/>
        <v>148.18506324813464</v>
      </c>
      <c r="H36">
        <f t="shared" si="3"/>
        <v>133.26030466440747</v>
      </c>
      <c r="M36" s="4">
        <f>Input!J37</f>
        <v>17.177498000000014</v>
      </c>
      <c r="N36">
        <f t="shared" si="6"/>
        <v>16.696528000000015</v>
      </c>
      <c r="O36">
        <f t="shared" si="7"/>
        <v>17.292380218233514</v>
      </c>
      <c r="P36">
        <f t="shared" si="8"/>
        <v>0.35503986597378195</v>
      </c>
      <c r="Q36">
        <f t="shared" si="4"/>
        <v>69.822634265736951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0.60830300336514653</v>
      </c>
      <c r="D37" s="4">
        <f>Input!I38</f>
        <v>494.91807157142858</v>
      </c>
      <c r="E37">
        <f t="shared" si="2"/>
        <v>494.29968157142861</v>
      </c>
      <c r="F37">
        <f t="shared" si="9"/>
        <v>483.11189833138496</v>
      </c>
      <c r="G37">
        <f t="shared" si="5"/>
        <v>125.16649382620145</v>
      </c>
      <c r="H37">
        <f t="shared" si="3"/>
        <v>791.09192188635427</v>
      </c>
      <c r="M37" s="4">
        <f>Input!J38</f>
        <v>15.597168142857186</v>
      </c>
      <c r="N37">
        <f t="shared" si="6"/>
        <v>15.116198142857186</v>
      </c>
      <c r="O37">
        <f t="shared" si="7"/>
        <v>16.582513639836513</v>
      </c>
      <c r="P37">
        <f t="shared" si="8"/>
        <v>2.1500811366817301</v>
      </c>
      <c r="Q37">
        <f t="shared" si="4"/>
        <v>45.9096233910591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0.68163112461213038</v>
      </c>
      <c r="D38" s="4">
        <f>Input!I39</f>
        <v>510.44652971428576</v>
      </c>
      <c r="E38">
        <f t="shared" si="2"/>
        <v>509.82813971428578</v>
      </c>
      <c r="F38">
        <f t="shared" si="9"/>
        <v>498.92841134786835</v>
      </c>
      <c r="G38">
        <f t="shared" si="5"/>
        <v>118.80407846168488</v>
      </c>
      <c r="H38">
        <f t="shared" si="3"/>
        <v>1930.9757687209669</v>
      </c>
      <c r="M38" s="4">
        <f>Input!J39</f>
        <v>15.528458142857176</v>
      </c>
      <c r="N38">
        <f t="shared" si="6"/>
        <v>15.047488142857176</v>
      </c>
      <c r="O38">
        <f t="shared" si="7"/>
        <v>15.816513016483363</v>
      </c>
      <c r="P38">
        <f t="shared" si="8"/>
        <v>0.59139925625577205</v>
      </c>
      <c r="Q38">
        <f t="shared" si="4"/>
        <v>44.983232700671785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0.75495924585911411</v>
      </c>
      <c r="D39" s="4">
        <f>Input!I40</f>
        <v>524.94433800000002</v>
      </c>
      <c r="E39">
        <f t="shared" si="2"/>
        <v>524.32594800000004</v>
      </c>
      <c r="F39">
        <f t="shared" si="9"/>
        <v>513.93340844539728</v>
      </c>
      <c r="G39">
        <f t="shared" si="5"/>
        <v>108.00487839398299</v>
      </c>
      <c r="H39">
        <f t="shared" si="3"/>
        <v>3474.850961411782</v>
      </c>
      <c r="M39" s="4">
        <f>Input!J40</f>
        <v>14.497808285714257</v>
      </c>
      <c r="N39">
        <f t="shared" si="6"/>
        <v>14.016838285714257</v>
      </c>
      <c r="O39">
        <f t="shared" si="7"/>
        <v>15.004997097528975</v>
      </c>
      <c r="P39">
        <f t="shared" si="8"/>
        <v>0.97645783736707348</v>
      </c>
      <c r="Q39">
        <f t="shared" si="4"/>
        <v>32.22042935066456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0.82828736710609785</v>
      </c>
      <c r="D40" s="4">
        <f>Input!I41</f>
        <v>539.23601642857136</v>
      </c>
      <c r="E40">
        <f t="shared" si="2"/>
        <v>538.61762642857138</v>
      </c>
      <c r="F40">
        <f t="shared" si="9"/>
        <v>528.09218999291488</v>
      </c>
      <c r="G40">
        <f t="shared" si="5"/>
        <v>110.78481216104545</v>
      </c>
      <c r="H40">
        <f t="shared" si="3"/>
        <v>5344.5819844152911</v>
      </c>
      <c r="M40" s="4">
        <f>Input!J41</f>
        <v>14.291678428571345</v>
      </c>
      <c r="N40">
        <f t="shared" si="6"/>
        <v>13.810708428571346</v>
      </c>
      <c r="O40">
        <f t="shared" si="7"/>
        <v>14.158781547517552</v>
      </c>
      <c r="P40">
        <f t="shared" si="8"/>
        <v>0.12115489613294034</v>
      </c>
      <c r="Q40">
        <f t="shared" si="4"/>
        <v>29.922807321715094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0.90161548835308158</v>
      </c>
      <c r="D41" s="4">
        <f>Input!I42</f>
        <v>552.35962485714288</v>
      </c>
      <c r="E41">
        <f t="shared" si="2"/>
        <v>551.7412348571429</v>
      </c>
      <c r="F41">
        <f t="shared" si="9"/>
        <v>541.38083315010726</v>
      </c>
      <c r="G41">
        <f t="shared" si="5"/>
        <v>107.3379235311469</v>
      </c>
      <c r="H41">
        <f t="shared" si="3"/>
        <v>7464.1463372315593</v>
      </c>
      <c r="M41" s="4">
        <f>Input!J42</f>
        <v>13.123608428571515</v>
      </c>
      <c r="N41">
        <f t="shared" si="6"/>
        <v>12.642638428571516</v>
      </c>
      <c r="O41">
        <f t="shared" si="7"/>
        <v>13.288643157192398</v>
      </c>
      <c r="P41">
        <f t="shared" si="8"/>
        <v>0.41732210940053982</v>
      </c>
      <c r="Q41">
        <f t="shared" si="4"/>
        <v>18.508101761466197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0.97494360960006532</v>
      </c>
      <c r="D42" s="4">
        <f>Input!I43</f>
        <v>563.42193357142855</v>
      </c>
      <c r="E42">
        <f t="shared" si="2"/>
        <v>562.80354357142858</v>
      </c>
      <c r="F42">
        <f t="shared" si="9"/>
        <v>553.78593088724244</v>
      </c>
      <c r="G42">
        <f t="shared" si="5"/>
        <v>81.317338521994643</v>
      </c>
      <c r="H42">
        <f t="shared" si="3"/>
        <v>9761.5168492103512</v>
      </c>
      <c r="M42" s="4">
        <f>Input!J43</f>
        <v>11.062308714285678</v>
      </c>
      <c r="N42">
        <f t="shared" si="6"/>
        <v>10.581338714285678</v>
      </c>
      <c r="O42">
        <f t="shared" si="7"/>
        <v>12.405097737135167</v>
      </c>
      <c r="P42">
        <f t="shared" si="8"/>
        <v>3.3260969734249208</v>
      </c>
      <c r="Q42">
        <f t="shared" si="4"/>
        <v>5.0212053754240076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1.0482717308470491</v>
      </c>
      <c r="D43" s="4">
        <f>Input!I44</f>
        <v>574.2094022857143</v>
      </c>
      <c r="E43">
        <f t="shared" si="2"/>
        <v>573.59101228571433</v>
      </c>
      <c r="F43">
        <f t="shared" si="9"/>
        <v>565.30412873341788</v>
      </c>
      <c r="G43">
        <f t="shared" si="5"/>
        <v>68.672439009321337</v>
      </c>
      <c r="H43">
        <f t="shared" si="3"/>
        <v>12170.190584374563</v>
      </c>
      <c r="M43" s="4">
        <f>Input!J44</f>
        <v>10.787468714285751</v>
      </c>
      <c r="N43">
        <f t="shared" si="6"/>
        <v>10.306498714285752</v>
      </c>
      <c r="O43">
        <f t="shared" si="7"/>
        <v>11.518197846175427</v>
      </c>
      <c r="P43">
        <f t="shared" si="8"/>
        <v>1.4682147862221933</v>
      </c>
      <c r="Q43">
        <f t="shared" si="4"/>
        <v>3.8650169137727564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1.1215998520940327</v>
      </c>
      <c r="D44" s="4">
        <f>Input!I45</f>
        <v>584.1036411428571</v>
      </c>
      <c r="E44">
        <f t="shared" si="2"/>
        <v>583.48525114285712</v>
      </c>
      <c r="F44">
        <f t="shared" si="9"/>
        <v>575.94148415912332</v>
      </c>
      <c r="G44">
        <f t="shared" si="5"/>
        <v>56.908420304872209</v>
      </c>
      <c r="H44">
        <f t="shared" si="3"/>
        <v>14630.339949648973</v>
      </c>
      <c r="M44" s="4">
        <f>Input!J45</f>
        <v>9.8942388571427955</v>
      </c>
      <c r="N44">
        <f t="shared" si="6"/>
        <v>9.4132688571427963</v>
      </c>
      <c r="O44">
        <f t="shared" si="7"/>
        <v>10.637355425705486</v>
      </c>
      <c r="P44">
        <f t="shared" si="8"/>
        <v>1.4983879273355813</v>
      </c>
      <c r="Q44">
        <f t="shared" si="4"/>
        <v>1.1507598860005375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1.1949279733410165</v>
      </c>
      <c r="D45" s="4">
        <f>Input!I46</f>
        <v>593.99788000000001</v>
      </c>
      <c r="E45">
        <f t="shared" si="2"/>
        <v>593.37949000000003</v>
      </c>
      <c r="F45">
        <f t="shared" si="9"/>
        <v>585.7126773455667</v>
      </c>
      <c r="G45">
        <f t="shared" si="5"/>
        <v>58.780016278179026</v>
      </c>
      <c r="H45">
        <f t="shared" si="3"/>
        <v>17089.583922194459</v>
      </c>
      <c r="M45" s="4">
        <f>Input!J46</f>
        <v>9.8942388571429092</v>
      </c>
      <c r="N45">
        <f t="shared" si="6"/>
        <v>9.41326885714291</v>
      </c>
      <c r="O45">
        <f t="shared" si="7"/>
        <v>9.7711931864433339</v>
      </c>
      <c r="P45">
        <f t="shared" si="8"/>
        <v>0.12810982550515831</v>
      </c>
      <c r="Q45">
        <f t="shared" si="4"/>
        <v>1.1507598860007813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1.2682560945880004</v>
      </c>
      <c r="D46" s="4">
        <f>Input!I47</f>
        <v>602.861468857143</v>
      </c>
      <c r="E46">
        <f t="shared" si="2"/>
        <v>602.24307885714302</v>
      </c>
      <c r="F46">
        <f t="shared" si="9"/>
        <v>594.64010463759359</v>
      </c>
      <c r="G46">
        <f t="shared" si="5"/>
        <v>57.805216983133171</v>
      </c>
      <c r="H46">
        <f t="shared" si="3"/>
        <v>19503.396872480269</v>
      </c>
      <c r="M46" s="4">
        <f>Input!J47</f>
        <v>8.8635888571429859</v>
      </c>
      <c r="N46">
        <f t="shared" si="6"/>
        <v>8.3826188571429867</v>
      </c>
      <c r="O46">
        <f t="shared" si="7"/>
        <v>8.9274272920268736</v>
      </c>
      <c r="P46">
        <f t="shared" si="8"/>
        <v>0.2968162307206304</v>
      </c>
      <c r="Q46">
        <f t="shared" si="4"/>
        <v>1.7711278359014595E-3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1.341584215834984</v>
      </c>
      <c r="D47" s="4">
        <f>Input!I48</f>
        <v>611.45021771428571</v>
      </c>
      <c r="E47">
        <f t="shared" si="2"/>
        <v>610.83182771428574</v>
      </c>
      <c r="F47">
        <f t="shared" si="9"/>
        <v>602.75288720732942</v>
      </c>
      <c r="G47">
        <f t="shared" si="5"/>
        <v>65.269279714939557</v>
      </c>
      <c r="H47">
        <f t="shared" si="3"/>
        <v>21835.188317010416</v>
      </c>
      <c r="M47" s="4">
        <f>Input!J48</f>
        <v>8.5887488571427184</v>
      </c>
      <c r="N47">
        <f t="shared" si="6"/>
        <v>8.1077788571427192</v>
      </c>
      <c r="O47">
        <f t="shared" si="7"/>
        <v>8.1127825697358169</v>
      </c>
      <c r="P47">
        <f t="shared" si="8"/>
        <v>2.503713971432482E-5</v>
      </c>
      <c r="Q47">
        <f t="shared" si="4"/>
        <v>5.4174997258680795E-2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1.4149123370819678</v>
      </c>
      <c r="D48" s="4">
        <f>Input!I49</f>
        <v>619.9015467142857</v>
      </c>
      <c r="E48">
        <f t="shared" si="2"/>
        <v>619.28315671428572</v>
      </c>
      <c r="F48">
        <f t="shared" si="9"/>
        <v>610.08582742153442</v>
      </c>
      <c r="G48">
        <f t="shared" si="5"/>
        <v>84.590866119301239</v>
      </c>
      <c r="H48">
        <f t="shared" si="3"/>
        <v>24056.09854559644</v>
      </c>
      <c r="M48" s="4">
        <f>Input!J49</f>
        <v>8.451328999999987</v>
      </c>
      <c r="N48">
        <f t="shared" si="6"/>
        <v>7.9703589999999869</v>
      </c>
      <c r="O48">
        <f t="shared" si="7"/>
        <v>7.3329402142049753</v>
      </c>
      <c r="P48">
        <f t="shared" si="8"/>
        <v>0.40630270848438682</v>
      </c>
      <c r="Q48">
        <f t="shared" si="4"/>
        <v>0.13702959540565818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1.4882404583289515</v>
      </c>
      <c r="D49" s="4">
        <f>Input!I50</f>
        <v>628.42158571428558</v>
      </c>
      <c r="E49">
        <f t="shared" si="2"/>
        <v>627.80319571428561</v>
      </c>
      <c r="F49">
        <f t="shared" si="9"/>
        <v>616.67834421109694</v>
      </c>
      <c r="G49">
        <f t="shared" si="5"/>
        <v>123.7623209679991</v>
      </c>
      <c r="H49">
        <f t="shared" si="3"/>
        <v>26144.562294961543</v>
      </c>
      <c r="M49" s="4">
        <f>Input!J50</f>
        <v>8.5200389999998833</v>
      </c>
      <c r="N49">
        <f t="shared" si="6"/>
        <v>8.0390689999998841</v>
      </c>
      <c r="O49">
        <f t="shared" si="7"/>
        <v>6.5925167895624828</v>
      </c>
      <c r="P49">
        <f t="shared" si="8"/>
        <v>2.0925132975213319</v>
      </c>
      <c r="Q49">
        <f t="shared" si="4"/>
        <v>9.0881198981465391E-2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1.5615685795759353</v>
      </c>
      <c r="D50" s="4">
        <f>Input!I51</f>
        <v>635.63613485714279</v>
      </c>
      <c r="E50">
        <f t="shared" si="2"/>
        <v>635.01774485714282</v>
      </c>
      <c r="F50">
        <f t="shared" si="9"/>
        <v>622.57341653472577</v>
      </c>
      <c r="G50">
        <f t="shared" si="5"/>
        <v>154.86130739611116</v>
      </c>
      <c r="H50">
        <f t="shared" si="3"/>
        <v>28085.695699446362</v>
      </c>
      <c r="M50" s="4">
        <f>Input!J51</f>
        <v>7.2145491428572086</v>
      </c>
      <c r="N50">
        <f t="shared" si="6"/>
        <v>6.7335791428572085</v>
      </c>
      <c r="O50">
        <f t="shared" si="7"/>
        <v>5.8950723236288223</v>
      </c>
      <c r="P50">
        <f t="shared" si="8"/>
        <v>0.70309368589250554</v>
      </c>
      <c r="Q50">
        <f t="shared" si="4"/>
        <v>2.5823041941119858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1.6348967008229189</v>
      </c>
      <c r="D51" s="4">
        <f>Input!I52</f>
        <v>642.36971400000004</v>
      </c>
      <c r="E51">
        <f t="shared" si="2"/>
        <v>641.75132400000007</v>
      </c>
      <c r="F51">
        <f t="shared" si="9"/>
        <v>627.81656099259408</v>
      </c>
      <c r="G51">
        <f t="shared" si="5"/>
        <v>194.17762007257045</v>
      </c>
      <c r="H51">
        <f t="shared" si="3"/>
        <v>29870.561134659951</v>
      </c>
      <c r="M51" s="4">
        <f>Input!J52</f>
        <v>6.733579142857252</v>
      </c>
      <c r="N51">
        <f t="shared" si="6"/>
        <v>6.2526091428572519</v>
      </c>
      <c r="O51">
        <f t="shared" si="7"/>
        <v>5.2431444578683273</v>
      </c>
      <c r="P51">
        <f t="shared" si="8"/>
        <v>1.0190189502397888</v>
      </c>
      <c r="Q51">
        <f t="shared" si="4"/>
        <v>4.3594305744615118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1.7082248220699028</v>
      </c>
      <c r="D52" s="4">
        <f>Input!I53</f>
        <v>647.11070342857136</v>
      </c>
      <c r="E52">
        <f t="shared" si="2"/>
        <v>646.49231342857138</v>
      </c>
      <c r="F52">
        <f t="shared" si="9"/>
        <v>632.45486598224988</v>
      </c>
      <c r="G52">
        <f t="shared" si="5"/>
        <v>197.04993080823783</v>
      </c>
      <c r="H52">
        <f t="shared" si="3"/>
        <v>31495.360963590225</v>
      </c>
      <c r="M52" s="4">
        <f>Input!J53</f>
        <v>4.7409894285713108</v>
      </c>
      <c r="N52">
        <f t="shared" si="6"/>
        <v>4.2600194285713107</v>
      </c>
      <c r="O52">
        <f t="shared" si="7"/>
        <v>4.6383049896557891</v>
      </c>
      <c r="P52">
        <f t="shared" si="8"/>
        <v>0.14309996572499864</v>
      </c>
      <c r="Q52">
        <f t="shared" si="4"/>
        <v>16.650599881732091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1.7815529433168864</v>
      </c>
      <c r="D53" s="4">
        <f>Input!I54</f>
        <v>651.9891128571428</v>
      </c>
      <c r="E53">
        <f t="shared" si="2"/>
        <v>651.37072285714282</v>
      </c>
      <c r="F53">
        <f t="shared" si="9"/>
        <v>636.5361007100355</v>
      </c>
      <c r="G53">
        <f t="shared" si="5"/>
        <v>220.06601424744713</v>
      </c>
      <c r="H53">
        <f t="shared" si="3"/>
        <v>32960.605377003558</v>
      </c>
      <c r="M53" s="4">
        <f>Input!J54</f>
        <v>4.8784094285714446</v>
      </c>
      <c r="N53">
        <f t="shared" si="6"/>
        <v>4.3974394285714444</v>
      </c>
      <c r="O53">
        <f t="shared" si="7"/>
        <v>4.081234727785656</v>
      </c>
      <c r="P53">
        <f t="shared" si="8"/>
        <v>9.9985412799029991E-2</v>
      </c>
      <c r="Q53">
        <f t="shared" si="4"/>
        <v>15.54799548927107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1.8548810645638703</v>
      </c>
      <c r="D54" s="4">
        <f>Input!I55</f>
        <v>656.52397242857137</v>
      </c>
      <c r="E54">
        <f t="shared" si="2"/>
        <v>655.90558242857139</v>
      </c>
      <c r="F54">
        <f t="shared" si="9"/>
        <v>640.1079130851607</v>
      </c>
      <c r="G54">
        <f t="shared" si="5"/>
        <v>249.56635668373792</v>
      </c>
      <c r="H54">
        <f t="shared" si="3"/>
        <v>34270.292285448042</v>
      </c>
      <c r="M54" s="4">
        <f>Input!J55</f>
        <v>4.5348595714285693</v>
      </c>
      <c r="N54">
        <f t="shared" si="6"/>
        <v>4.0538895714285692</v>
      </c>
      <c r="O54">
        <f t="shared" si="7"/>
        <v>3.5718123751252504</v>
      </c>
      <c r="P54">
        <f t="shared" si="8"/>
        <v>0.23239842319566856</v>
      </c>
      <c r="Q54">
        <f t="shared" si="4"/>
        <v>18.375321207165452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1.9282091858108539</v>
      </c>
      <c r="D55" s="4">
        <f>Input!I56</f>
        <v>661.12754185714289</v>
      </c>
      <c r="E55">
        <f t="shared" si="2"/>
        <v>660.50915185714291</v>
      </c>
      <c r="F55">
        <f t="shared" si="9"/>
        <v>643.21712622596169</v>
      </c>
      <c r="G55">
        <f t="shared" si="5"/>
        <v>299.01415042942818</v>
      </c>
      <c r="H55">
        <f t="shared" si="3"/>
        <v>35431.129309626871</v>
      </c>
      <c r="M55" s="4">
        <f>Input!J56</f>
        <v>4.6035694285715181</v>
      </c>
      <c r="N55">
        <f t="shared" si="6"/>
        <v>4.122599428571518</v>
      </c>
      <c r="O55">
        <f t="shared" si="7"/>
        <v>3.1092131408010091</v>
      </c>
      <c r="P55">
        <f t="shared" si="8"/>
        <v>1.0269517682412925</v>
      </c>
      <c r="Q55">
        <f t="shared" si="4"/>
        <v>17.790972786990309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2.0015373070578377</v>
      </c>
      <c r="D56" s="4">
        <f>Input!I57</f>
        <v>665.52498128571438</v>
      </c>
      <c r="E56">
        <f t="shared" si="2"/>
        <v>664.9065912857144</v>
      </c>
      <c r="F56">
        <f t="shared" si="9"/>
        <v>645.90913917278499</v>
      </c>
      <c r="G56">
        <f t="shared" si="5"/>
        <v>360.90318678304607</v>
      </c>
      <c r="H56">
        <f t="shared" si="3"/>
        <v>36451.819966942036</v>
      </c>
      <c r="M56" s="4">
        <f>Input!J57</f>
        <v>4.397439428571488</v>
      </c>
      <c r="N56">
        <f t="shared" si="6"/>
        <v>3.9164694285714878</v>
      </c>
      <c r="O56">
        <f t="shared" si="7"/>
        <v>2.6920129468232754</v>
      </c>
      <c r="P56">
        <f t="shared" si="8"/>
        <v>1.4992936756952104</v>
      </c>
      <c r="Q56">
        <f t="shared" si="4"/>
        <v>19.572348106380442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2.0748654283048213</v>
      </c>
      <c r="D57" s="4">
        <f>Input!I58</f>
        <v>669.99113071428576</v>
      </c>
      <c r="E57">
        <f t="shared" si="2"/>
        <v>669.37274071428578</v>
      </c>
      <c r="F57">
        <f t="shared" si="9"/>
        <v>648.22743357564309</v>
      </c>
      <c r="G57">
        <f t="shared" si="5"/>
        <v>447.1240139875336</v>
      </c>
      <c r="H57">
        <f t="shared" si="3"/>
        <v>37342.428669394678</v>
      </c>
      <c r="M57" s="4">
        <f>Input!J58</f>
        <v>4.4661494285713843</v>
      </c>
      <c r="N57">
        <f t="shared" si="6"/>
        <v>3.9851794285713842</v>
      </c>
      <c r="O57">
        <f t="shared" si="7"/>
        <v>2.3182944028581378</v>
      </c>
      <c r="P57">
        <f t="shared" si="8"/>
        <v>2.7785056889470501</v>
      </c>
      <c r="Q57">
        <f t="shared" si="4"/>
        <v>18.969114205051387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2.148193549551805</v>
      </c>
      <c r="D58" s="4">
        <f>Input!I59</f>
        <v>674.3198602857143</v>
      </c>
      <c r="E58">
        <f t="shared" si="2"/>
        <v>673.70147028571432</v>
      </c>
      <c r="F58">
        <f t="shared" si="9"/>
        <v>650.21318472184555</v>
      </c>
      <c r="G58">
        <f t="shared" si="5"/>
        <v>551.6995587298461</v>
      </c>
      <c r="H58">
        <f t="shared" si="3"/>
        <v>38113.832492489935</v>
      </c>
      <c r="M58" s="4">
        <f>Input!J59</f>
        <v>4.3287295714285392</v>
      </c>
      <c r="N58">
        <f t="shared" si="6"/>
        <v>3.8477595714285391</v>
      </c>
      <c r="O58">
        <f t="shared" si="7"/>
        <v>1.9857511462024486</v>
      </c>
      <c r="P58">
        <f t="shared" si="8"/>
        <v>3.4670753756129451</v>
      </c>
      <c r="Q58">
        <f t="shared" si="4"/>
        <v>20.185022852261341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2.221521670798789</v>
      </c>
      <c r="D59" s="4">
        <f>Input!I60</f>
        <v>678.51116985714282</v>
      </c>
      <c r="E59">
        <f t="shared" si="2"/>
        <v>677.89277985714284</v>
      </c>
      <c r="F59">
        <f t="shared" si="9"/>
        <v>651.90497237024613</v>
      </c>
      <c r="G59">
        <f t="shared" si="5"/>
        <v>675.36613797600489</v>
      </c>
      <c r="H59">
        <f t="shared" si="3"/>
        <v>38777.262067188167</v>
      </c>
      <c r="M59" s="4">
        <f>Input!J60</f>
        <v>4.1913095714285191</v>
      </c>
      <c r="N59">
        <f t="shared" si="6"/>
        <v>3.710339571428519</v>
      </c>
      <c r="O59">
        <f t="shared" si="7"/>
        <v>1.6917876484005778</v>
      </c>
      <c r="P59">
        <f t="shared" si="8"/>
        <v>4.0745518659597995</v>
      </c>
      <c r="Q59">
        <f t="shared" si="4"/>
        <v>21.438701256658614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2.2948497920457727</v>
      </c>
      <c r="D60" s="4">
        <f>Input!I61</f>
        <v>682.01537942857146</v>
      </c>
      <c r="E60">
        <f t="shared" si="2"/>
        <v>681.39698942857149</v>
      </c>
      <c r="F60">
        <f t="shared" si="9"/>
        <v>653.33858451238495</v>
      </c>
      <c r="G60">
        <f t="shared" si="5"/>
        <v>787.27408644068055</v>
      </c>
      <c r="H60">
        <f t="shared" si="3"/>
        <v>39343.92948383763</v>
      </c>
      <c r="M60" s="4">
        <f>Input!J61</f>
        <v>3.5042095714286461</v>
      </c>
      <c r="N60">
        <f t="shared" si="6"/>
        <v>3.023239571428646</v>
      </c>
      <c r="O60">
        <f t="shared" si="7"/>
        <v>1.4336121421388079</v>
      </c>
      <c r="P60">
        <f t="shared" si="8"/>
        <v>2.5269153639506188</v>
      </c>
      <c r="Q60">
        <f t="shared" si="4"/>
        <v>28.273620970642721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2.3681779132927563</v>
      </c>
      <c r="D61" s="4">
        <f>Input!I62</f>
        <v>684.96990900000003</v>
      </c>
      <c r="E61">
        <f t="shared" si="2"/>
        <v>684.35151900000005</v>
      </c>
      <c r="F61">
        <f t="shared" si="9"/>
        <v>654.54690540329671</v>
      </c>
      <c r="G61">
        <f t="shared" si="5"/>
        <v>888.31499164879403</v>
      </c>
      <c r="H61">
        <f t="shared" si="3"/>
        <v>39824.737773360699</v>
      </c>
      <c r="M61" s="4">
        <f>Input!J62</f>
        <v>2.9545295714285658</v>
      </c>
      <c r="N61">
        <f t="shared" si="6"/>
        <v>2.4735595714285656</v>
      </c>
      <c r="O61">
        <f t="shared" si="7"/>
        <v>1.2083208909116971</v>
      </c>
      <c r="P61">
        <f t="shared" si="8"/>
        <v>1.6008289186760665</v>
      </c>
      <c r="Q61">
        <f t="shared" si="4"/>
        <v>34.421389972231893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2.4415060345397399</v>
      </c>
      <c r="D62" s="4">
        <f>Input!I63</f>
        <v>687.51217871428582</v>
      </c>
      <c r="E62">
        <f t="shared" si="2"/>
        <v>686.89378871428585</v>
      </c>
      <c r="F62">
        <f t="shared" si="9"/>
        <v>655.55987798509989</v>
      </c>
      <c r="G62">
        <f t="shared" si="5"/>
        <v>981.81396158459495</v>
      </c>
      <c r="H62">
        <f t="shared" si="3"/>
        <v>40230.064265892433</v>
      </c>
      <c r="M62" s="4">
        <f>Input!J63</f>
        <v>2.5422697142857942</v>
      </c>
      <c r="N62">
        <f t="shared" si="6"/>
        <v>2.0612997142857941</v>
      </c>
      <c r="O62">
        <f t="shared" si="7"/>
        <v>1.0129725818032256</v>
      </c>
      <c r="P62">
        <f t="shared" si="8"/>
        <v>1.0989897766991248</v>
      </c>
      <c r="Q62">
        <f t="shared" si="4"/>
        <v>39.428784313755067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2.514834155786724</v>
      </c>
      <c r="D63" s="4">
        <f>Input!I64</f>
        <v>690.05444842857139</v>
      </c>
      <c r="E63">
        <f t="shared" si="2"/>
        <v>689.43605842857141</v>
      </c>
      <c r="F63">
        <f t="shared" si="9"/>
        <v>656.40453013048864</v>
      </c>
      <c r="G63">
        <f t="shared" si="5"/>
        <v>1091.0818617070431</v>
      </c>
      <c r="H63">
        <f t="shared" si="3"/>
        <v>40569.608789580852</v>
      </c>
      <c r="M63" s="4">
        <f>Input!J64</f>
        <v>2.5422697142855668</v>
      </c>
      <c r="N63">
        <f t="shared" si="6"/>
        <v>2.0612997142855667</v>
      </c>
      <c r="O63">
        <f t="shared" si="7"/>
        <v>0.84465214538875677</v>
      </c>
      <c r="P63">
        <f t="shared" si="8"/>
        <v>1.4802313069025179</v>
      </c>
      <c r="Q63">
        <f t="shared" si="4"/>
        <v>39.428784313757923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2.5881622770337076</v>
      </c>
      <c r="D64" s="4">
        <f>Input!I65</f>
        <v>692.1157482857144</v>
      </c>
      <c r="E64">
        <f t="shared" si="2"/>
        <v>691.49735828571443</v>
      </c>
      <c r="F64">
        <f t="shared" si="9"/>
        <v>657.10505390865558</v>
      </c>
      <c r="G64">
        <f t="shared" si="5"/>
        <v>1182.8306003642613</v>
      </c>
      <c r="H64">
        <f t="shared" si="3"/>
        <v>40852.297104299119</v>
      </c>
      <c r="M64" s="4">
        <f>Input!J65</f>
        <v>2.0612998571430126</v>
      </c>
      <c r="N64">
        <f t="shared" si="6"/>
        <v>1.5803298571430124</v>
      </c>
      <c r="O64">
        <f t="shared" si="7"/>
        <v>0.70052377816696187</v>
      </c>
      <c r="P64">
        <f t="shared" si="8"/>
        <v>0.77405873660321256</v>
      </c>
      <c r="Q64">
        <f t="shared" si="4"/>
        <v>45.7003612361368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2.6614903982806912</v>
      </c>
      <c r="D65" s="4">
        <f>Input!I66</f>
        <v>693.4899481428572</v>
      </c>
      <c r="E65">
        <f t="shared" si="2"/>
        <v>692.87155814285722</v>
      </c>
      <c r="F65">
        <f t="shared" si="9"/>
        <v>657.68292725796744</v>
      </c>
      <c r="G65">
        <f t="shared" si="5"/>
        <v>1238.2397435530195</v>
      </c>
      <c r="H65">
        <f t="shared" si="3"/>
        <v>41086.230000551725</v>
      </c>
      <c r="M65" s="4">
        <f>Input!J66</f>
        <v>1.3741998571427985</v>
      </c>
      <c r="N65">
        <f t="shared" si="6"/>
        <v>0.89322985714279846</v>
      </c>
      <c r="O65">
        <f t="shared" si="7"/>
        <v>0.5778733493118936</v>
      </c>
      <c r="P65">
        <f t="shared" si="8"/>
        <v>9.9449727031303559E-2</v>
      </c>
      <c r="Q65">
        <f t="shared" si="4"/>
        <v>55.462340299496589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2.7348185195276753</v>
      </c>
      <c r="D66" s="4">
        <f>Input!I67</f>
        <v>694.58930799999996</v>
      </c>
      <c r="E66">
        <f t="shared" si="2"/>
        <v>693.97091799999998</v>
      </c>
      <c r="F66">
        <f t="shared" si="9"/>
        <v>658.15706796528252</v>
      </c>
      <c r="G66">
        <f t="shared" si="5"/>
        <v>1282.6318543092318</v>
      </c>
      <c r="H66">
        <f t="shared" si="3"/>
        <v>41278.668973220025</v>
      </c>
      <c r="M66" s="4">
        <f>Input!J67</f>
        <v>1.0993598571427583</v>
      </c>
      <c r="N66">
        <f t="shared" si="6"/>
        <v>0.61838985714275829</v>
      </c>
      <c r="O66">
        <f t="shared" si="7"/>
        <v>0.47414070731503133</v>
      </c>
      <c r="P66">
        <f t="shared" si="8"/>
        <v>2.0807817226022023E-2</v>
      </c>
      <c r="Q66">
        <f t="shared" si="4"/>
        <v>59.631511514439971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2" si="11">((B67-$Y$3)/$Z$3)</f>
        <v>2.8081466407746589</v>
      </c>
      <c r="D67" s="4">
        <f>Input!I68</f>
        <v>695.61995785714294</v>
      </c>
      <c r="E67">
        <f t="shared" si="2"/>
        <v>695.00156785714296</v>
      </c>
      <c r="F67">
        <f t="shared" si="9"/>
        <v>658.54401062573538</v>
      </c>
      <c r="G67">
        <f t="shared" si="5"/>
        <v>1329.1534792813588</v>
      </c>
      <c r="H67">
        <f t="shared" si="3"/>
        <v>41436.050159432401</v>
      </c>
      <c r="M67" s="4">
        <f>Input!J68</f>
        <v>1.0306498571429756</v>
      </c>
      <c r="N67">
        <f t="shared" si="6"/>
        <v>0.54967985714297563</v>
      </c>
      <c r="O67">
        <f t="shared" si="7"/>
        <v>0.38694266045288067</v>
      </c>
      <c r="P67">
        <f t="shared" si="8"/>
        <v>2.6483395186550653E-2</v>
      </c>
      <c r="Q67">
        <f t="shared" si="4"/>
        <v>60.697409638672276</v>
      </c>
    </row>
    <row r="68" spans="1:17" x14ac:dyDescent="0.25">
      <c r="A68">
        <f>Input!G69</f>
        <v>65</v>
      </c>
      <c r="B68">
        <f t="shared" ref="B68:B82" si="12">A68-$A$3</f>
        <v>65</v>
      </c>
      <c r="C68">
        <f t="shared" si="11"/>
        <v>2.8814747620216425</v>
      </c>
      <c r="D68" s="4">
        <f>Input!I69</f>
        <v>696.85673771428571</v>
      </c>
      <c r="E68">
        <f t="shared" ref="E68:E82" si="13">D68-$D$3</f>
        <v>696.23834771428574</v>
      </c>
      <c r="F68">
        <f t="shared" si="9"/>
        <v>658.85809821503096</v>
      </c>
      <c r="G68">
        <f t="shared" si="5"/>
        <v>1397.2830526265368</v>
      </c>
      <c r="H68">
        <f t="shared" ref="H68:H82" si="14">(F68-$I$4)^2</f>
        <v>41564.019187844569</v>
      </c>
      <c r="M68" s="4">
        <f>Input!J69</f>
        <v>1.2367798571427784</v>
      </c>
      <c r="N68">
        <f t="shared" si="6"/>
        <v>0.75580985714277837</v>
      </c>
      <c r="O68">
        <f t="shared" si="7"/>
        <v>0.31408758929559893</v>
      </c>
      <c r="P68">
        <f t="shared" si="8"/>
        <v>0.19511856191205534</v>
      </c>
      <c r="Q68">
        <f t="shared" ref="Q68:Q82" si="15">(N68-$R$4)^2</f>
        <v>57.528041650568277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2.9548028832686262</v>
      </c>
      <c r="D69" s="4">
        <f>Input!I70</f>
        <v>698.29964757142864</v>
      </c>
      <c r="E69">
        <f t="shared" si="13"/>
        <v>697.68125757142866</v>
      </c>
      <c r="F69">
        <f t="shared" si="9"/>
        <v>659.11168097939992</v>
      </c>
      <c r="G69">
        <f t="shared" ref="G69:G82" si="16">(E69-F69)^2</f>
        <v>1487.6122384883713</v>
      </c>
      <c r="H69">
        <f t="shared" si="14"/>
        <v>41667.480624843578</v>
      </c>
      <c r="M69" s="4">
        <f>Input!J70</f>
        <v>1.4429098571429222</v>
      </c>
      <c r="N69">
        <f t="shared" ref="N69:N82" si="17">M69-$M$3</f>
        <v>0.96193985714292218</v>
      </c>
      <c r="O69">
        <f t="shared" ref="O69:O82" si="18">$X$3*((1/$Z$3)*(1/SQRT(2*PI()))*EXP(-1*C69*C69/2))</f>
        <v>0.25358276436896432</v>
      </c>
      <c r="P69">
        <f t="shared" ref="P69:P82" si="19">(N69-O69)^2</f>
        <v>0.50176977088317354</v>
      </c>
      <c r="Q69">
        <f t="shared" si="15"/>
        <v>54.443652816259075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3.0281310045156102</v>
      </c>
      <c r="D70" s="4">
        <f>Input!I71</f>
        <v>699.39900742857128</v>
      </c>
      <c r="E70">
        <f t="shared" si="13"/>
        <v>698.7806174285713</v>
      </c>
      <c r="F70">
        <f t="shared" ref="F70:F82" si="20">F69+O70</f>
        <v>659.31531647424185</v>
      </c>
      <c r="G70">
        <f t="shared" si="16"/>
        <v>1557.509979415797</v>
      </c>
      <c r="H70">
        <f t="shared" si="14"/>
        <v>41750.656746911009</v>
      </c>
      <c r="M70" s="4">
        <f>Input!J71</f>
        <v>1.0993598571426446</v>
      </c>
      <c r="N70">
        <f t="shared" si="17"/>
        <v>0.61838985714264461</v>
      </c>
      <c r="O70">
        <f t="shared" si="18"/>
        <v>0.20363549484197138</v>
      </c>
      <c r="P70">
        <f t="shared" si="19"/>
        <v>0.17202118104743808</v>
      </c>
      <c r="Q70">
        <f t="shared" si="15"/>
        <v>59.631511514441726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3.1014591257625939</v>
      </c>
      <c r="D71" s="4">
        <f>Input!I72</f>
        <v>700.42965728571414</v>
      </c>
      <c r="E71">
        <f t="shared" si="13"/>
        <v>699.81126728571417</v>
      </c>
      <c r="F71">
        <f t="shared" si="20"/>
        <v>659.47796570793241</v>
      </c>
      <c r="G71">
        <f t="shared" si="16"/>
        <v>1626.775216164292</v>
      </c>
      <c r="H71">
        <f t="shared" si="14"/>
        <v>41817.151364169164</v>
      </c>
      <c r="M71" s="4">
        <f>Input!J72</f>
        <v>1.0306498571428619</v>
      </c>
      <c r="N71">
        <f t="shared" si="17"/>
        <v>0.54967985714286194</v>
      </c>
      <c r="O71">
        <f t="shared" si="18"/>
        <v>0.16264923369056897</v>
      </c>
      <c r="P71">
        <f t="shared" si="19"/>
        <v>0.14979270348987062</v>
      </c>
      <c r="Q71">
        <f t="shared" si="15"/>
        <v>60.697409638674046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3.1747872470095775</v>
      </c>
      <c r="D72" s="4">
        <f>Input!I73</f>
        <v>701.46030714285723</v>
      </c>
      <c r="E72">
        <f t="shared" si="13"/>
        <v>700.84191714285726</v>
      </c>
      <c r="F72">
        <f t="shared" si="20"/>
        <v>659.60718142899634</v>
      </c>
      <c r="G72">
        <f t="shared" si="16"/>
        <v>1700.3034293919568</v>
      </c>
      <c r="H72">
        <f t="shared" si="14"/>
        <v>41870.015332841256</v>
      </c>
      <c r="M72" s="4">
        <f>Input!J73</f>
        <v>1.0306498571430893</v>
      </c>
      <c r="N72">
        <f t="shared" si="17"/>
        <v>0.54967985714308931</v>
      </c>
      <c r="O72">
        <f t="shared" si="18"/>
        <v>0.12921572106394977</v>
      </c>
      <c r="P72">
        <f t="shared" si="19"/>
        <v>0.17679008972877719</v>
      </c>
      <c r="Q72">
        <f t="shared" si="15"/>
        <v>60.697409638670507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3.2481153682565611</v>
      </c>
      <c r="D73" s="4">
        <f>Input!I74</f>
        <v>702.49095699999998</v>
      </c>
      <c r="E73">
        <f t="shared" si="13"/>
        <v>701.872567</v>
      </c>
      <c r="F73">
        <f t="shared" si="20"/>
        <v>659.70928559965944</v>
      </c>
      <c r="G73">
        <f t="shared" si="16"/>
        <v>1777.7422984443047</v>
      </c>
      <c r="H73">
        <f t="shared" si="14"/>
        <v>41911.811203695266</v>
      </c>
      <c r="M73" s="4">
        <f>Input!J74</f>
        <v>1.0306498571427483</v>
      </c>
      <c r="N73">
        <f t="shared" si="17"/>
        <v>0.54967985714274825</v>
      </c>
      <c r="O73">
        <f t="shared" si="18"/>
        <v>0.10210417066313153</v>
      </c>
      <c r="P73">
        <f t="shared" si="19"/>
        <v>0.20032399512770016</v>
      </c>
      <c r="Q73">
        <f t="shared" si="15"/>
        <v>60.697409638675822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3.3214434895035452</v>
      </c>
      <c r="D74" s="4">
        <f>Input!I75</f>
        <v>703.24676699999998</v>
      </c>
      <c r="E74">
        <f t="shared" si="13"/>
        <v>702.628377</v>
      </c>
      <c r="F74">
        <f t="shared" si="20"/>
        <v>659.78953400325418</v>
      </c>
      <c r="G74">
        <f t="shared" si="16"/>
        <v>1835.1664692998388</v>
      </c>
      <c r="H74">
        <f t="shared" si="14"/>
        <v>41944.675150709183</v>
      </c>
      <c r="M74" s="4">
        <f>Input!J75</f>
        <v>0.75580999999999676</v>
      </c>
      <c r="N74">
        <f t="shared" si="17"/>
        <v>0.27483999999999675</v>
      </c>
      <c r="O74">
        <f t="shared" si="18"/>
        <v>8.0248403594769965E-2</v>
      </c>
      <c r="P74">
        <f t="shared" si="19"/>
        <v>3.7865889391534666E-2</v>
      </c>
      <c r="Q74">
        <f t="shared" si="15"/>
        <v>65.055421113132837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3.3947716107505288</v>
      </c>
      <c r="D75" s="4">
        <f>Input!I76</f>
        <v>703.86515700000007</v>
      </c>
      <c r="E75">
        <f t="shared" si="13"/>
        <v>703.24676700000009</v>
      </c>
      <c r="F75">
        <f t="shared" si="20"/>
        <v>659.85226672260887</v>
      </c>
      <c r="G75">
        <f t="shared" si="16"/>
        <v>1883.0826543245064</v>
      </c>
      <c r="H75">
        <f t="shared" si="14"/>
        <v>41970.374908812519</v>
      </c>
      <c r="M75" s="4">
        <f>Input!J76</f>
        <v>0.61839000000009037</v>
      </c>
      <c r="N75">
        <f t="shared" si="17"/>
        <v>0.13742000000009036</v>
      </c>
      <c r="O75">
        <f t="shared" si="18"/>
        <v>6.2732719354721855E-2</v>
      </c>
      <c r="P75">
        <f t="shared" si="19"/>
        <v>5.5781898902000368E-3</v>
      </c>
      <c r="Q75">
        <f t="shared" si="15"/>
        <v>67.291080732539811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3.4680997319975124</v>
      </c>
      <c r="D76" s="4">
        <f>Input!I77</f>
        <v>704.27741700000013</v>
      </c>
      <c r="E76">
        <f t="shared" si="13"/>
        <v>703.65902700000015</v>
      </c>
      <c r="F76">
        <f t="shared" si="20"/>
        <v>659.90104389479552</v>
      </c>
      <c r="G76">
        <f t="shared" si="16"/>
        <v>1914.7610854353738</v>
      </c>
      <c r="H76">
        <f t="shared" si="14"/>
        <v>41990.3629270417</v>
      </c>
      <c r="M76" s="4">
        <f>Input!J77</f>
        <v>0.41226000000006024</v>
      </c>
      <c r="N76">
        <f t="shared" si="17"/>
        <v>-6.8709999999939764E-2</v>
      </c>
      <c r="O76">
        <f t="shared" si="18"/>
        <v>4.8777172186665031E-2</v>
      </c>
      <c r="P76">
        <f t="shared" si="19"/>
        <v>1.3803235628404922E-2</v>
      </c>
      <c r="Q76">
        <f t="shared" si="15"/>
        <v>70.715386123153039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3.541427853244496</v>
      </c>
      <c r="D77" s="4">
        <f>Input!I78</f>
        <v>704.68967699999996</v>
      </c>
      <c r="E77">
        <f t="shared" si="13"/>
        <v>704.07128699999998</v>
      </c>
      <c r="F77">
        <f t="shared" si="20"/>
        <v>659.93876669441227</v>
      </c>
      <c r="G77">
        <f t="shared" si="16"/>
        <v>1947.6793485231124</v>
      </c>
      <c r="H77">
        <f t="shared" si="14"/>
        <v>42005.824322885885</v>
      </c>
      <c r="M77" s="4">
        <f>Input!J78</f>
        <v>0.41225999999983287</v>
      </c>
      <c r="N77">
        <f t="shared" si="17"/>
        <v>-6.8710000000167137E-2</v>
      </c>
      <c r="O77">
        <f t="shared" si="18"/>
        <v>3.7722799616722258E-2</v>
      </c>
      <c r="P77">
        <f t="shared" si="19"/>
        <v>1.1327940834288931E-2</v>
      </c>
      <c r="Q77">
        <f t="shared" si="15"/>
        <v>70.715386123156861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3.6147559744914801</v>
      </c>
      <c r="D78" s="4">
        <f>Input!I79</f>
        <v>705.0332269999999</v>
      </c>
      <c r="E78">
        <f t="shared" si="13"/>
        <v>704.41483699999992</v>
      </c>
      <c r="F78">
        <f t="shared" si="20"/>
        <v>659.96778392809301</v>
      </c>
      <c r="G78">
        <f t="shared" si="16"/>
        <v>1975.5405267769092</v>
      </c>
      <c r="H78">
        <f t="shared" si="14"/>
        <v>42017.719516116347</v>
      </c>
      <c r="M78" s="4">
        <f>Input!J79</f>
        <v>0.34354999999993652</v>
      </c>
      <c r="N78">
        <f t="shared" si="17"/>
        <v>-0.13742000000006349</v>
      </c>
      <c r="O78">
        <f t="shared" si="18"/>
        <v>2.9017233680736249E-2</v>
      </c>
      <c r="P78">
        <f t="shared" si="19"/>
        <v>2.7701352755317141E-2</v>
      </c>
      <c r="Q78">
        <f t="shared" si="15"/>
        <v>71.875705509759385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3.6880840957384637</v>
      </c>
      <c r="D79" s="4">
        <f>Input!I80</f>
        <v>705.30806699999994</v>
      </c>
      <c r="E79">
        <f t="shared" si="13"/>
        <v>704.68967699999996</v>
      </c>
      <c r="F79">
        <f t="shared" si="20"/>
        <v>659.98998494617274</v>
      </c>
      <c r="G79">
        <f t="shared" si="16"/>
        <v>1998.0624697069843</v>
      </c>
      <c r="H79">
        <f t="shared" si="14"/>
        <v>42026.821637920795</v>
      </c>
      <c r="M79" s="4">
        <f>Input!J80</f>
        <v>0.27484000000004016</v>
      </c>
      <c r="N79">
        <f t="shared" si="17"/>
        <v>-0.20612999999995985</v>
      </c>
      <c r="O79">
        <f t="shared" si="18"/>
        <v>2.2201018079761516E-2</v>
      </c>
      <c r="P79">
        <f t="shared" si="19"/>
        <v>5.2135053817322044E-2</v>
      </c>
      <c r="Q79">
        <f t="shared" si="15"/>
        <v>73.045467024561873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3.7614122169854474</v>
      </c>
      <c r="D80" s="4">
        <f>Input!I81</f>
        <v>705.51419700000019</v>
      </c>
      <c r="E80">
        <f t="shared" si="13"/>
        <v>704.89580700000022</v>
      </c>
      <c r="F80">
        <f t="shared" si="20"/>
        <v>660.00687980497651</v>
      </c>
      <c r="G80">
        <f t="shared" si="16"/>
        <v>2015.0157847201394</v>
      </c>
      <c r="H80">
        <f t="shared" si="14"/>
        <v>42033.748965593339</v>
      </c>
      <c r="M80" s="4">
        <f>Input!J81</f>
        <v>0.2061300000002575</v>
      </c>
      <c r="N80">
        <f t="shared" si="17"/>
        <v>-0.27483999999974251</v>
      </c>
      <c r="O80">
        <f t="shared" si="18"/>
        <v>1.6894858803753045E-2</v>
      </c>
      <c r="P80">
        <f t="shared" si="19"/>
        <v>8.5109227841095481E-2</v>
      </c>
      <c r="Q80">
        <f t="shared" si="15"/>
        <v>74.224670667562378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3.8347403382324314</v>
      </c>
      <c r="D81" s="4">
        <f>Input!I82</f>
        <v>705.72032700000011</v>
      </c>
      <c r="E81">
        <f t="shared" si="13"/>
        <v>705.10193700000013</v>
      </c>
      <c r="F81">
        <f t="shared" si="20"/>
        <v>660.01966775809399</v>
      </c>
      <c r="G81">
        <f t="shared" si="16"/>
        <v>2032.410999999717</v>
      </c>
      <c r="H81">
        <f t="shared" si="14"/>
        <v>42038.992735637585</v>
      </c>
      <c r="M81" s="4">
        <f>Input!J82</f>
        <v>0.20612999999991644</v>
      </c>
      <c r="N81">
        <f t="shared" si="17"/>
        <v>-0.27484000000008357</v>
      </c>
      <c r="O81">
        <f t="shared" si="18"/>
        <v>1.27879531175369E-2</v>
      </c>
      <c r="P81">
        <f t="shared" si="19"/>
        <v>8.2729839414632078E-2</v>
      </c>
      <c r="Q81">
        <f t="shared" si="15"/>
        <v>74.224670667568247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3.9080684594794151</v>
      </c>
      <c r="D82" s="4">
        <f>Input!I83</f>
        <v>705.85774700000002</v>
      </c>
      <c r="E82">
        <f t="shared" si="13"/>
        <v>705.23935700000004</v>
      </c>
      <c r="F82">
        <f t="shared" si="20"/>
        <v>660.02929523082128</v>
      </c>
      <c r="G82">
        <f t="shared" si="16"/>
        <v>2043.9496851729593</v>
      </c>
      <c r="H82">
        <f t="shared" si="14"/>
        <v>42042.940749234098</v>
      </c>
      <c r="M82" s="4">
        <f>Input!J83</f>
        <v>0.13741999999990639</v>
      </c>
      <c r="N82">
        <f t="shared" si="17"/>
        <v>-0.34355000000009361</v>
      </c>
      <c r="O82">
        <f t="shared" si="18"/>
        <v>9.6274727272480463E-3</v>
      </c>
      <c r="P82">
        <f t="shared" si="19"/>
        <v>0.12473432724207217</v>
      </c>
      <c r="Q82">
        <f t="shared" si="15"/>
        <v>75.413316438772696</v>
      </c>
    </row>
    <row r="83" spans="1:17" x14ac:dyDescent="0.25">
      <c r="D83" s="4"/>
      <c r="M83" s="4"/>
    </row>
    <row r="84" spans="1:17" x14ac:dyDescent="0.25">
      <c r="D84" s="4"/>
      <c r="M84" s="4"/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Z4" sqref="Z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0.61839</v>
      </c>
      <c r="D3">
        <f>C3-$C$3</f>
        <v>0</v>
      </c>
      <c r="E3">
        <f>N3</f>
        <v>8.91267681314614</v>
      </c>
      <c r="F3">
        <f>(D3-E3)^2</f>
        <v>79.435807975592837</v>
      </c>
      <c r="G3">
        <f>(E3-$H$4)^2</f>
        <v>194539.67088441842</v>
      </c>
      <c r="H3" s="2" t="s">
        <v>11</v>
      </c>
      <c r="I3" s="23">
        <f>SUM(F3:F167)</f>
        <v>11480347.434762824</v>
      </c>
      <c r="J3">
        <f>1-(I3/I5)</f>
        <v>-0.53879305694357482</v>
      </c>
      <c r="L3">
        <f>Input!J4</f>
        <v>0.48097000000000001</v>
      </c>
      <c r="M3">
        <f>L3-$L$3</f>
        <v>0</v>
      </c>
      <c r="N3">
        <f>2*($X$3/PI())*($Z$3/(4*((B3-$Y$3)^2)+$Z$3*$Z$3))</f>
        <v>8.91267681314614</v>
      </c>
      <c r="O3">
        <f>(L3-N3)^2</f>
        <v>71.093679782855048</v>
      </c>
      <c r="P3">
        <f>(N3-$Q$4)^2</f>
        <v>4.003207983600042E-2</v>
      </c>
      <c r="Q3" s="1" t="s">
        <v>11</v>
      </c>
      <c r="R3" s="23">
        <f>SUM(O3:O167)</f>
        <v>8599.3541366705558</v>
      </c>
      <c r="S3" s="5">
        <f>1-(R3/R5)</f>
        <v>-1.0246047258927606</v>
      </c>
      <c r="V3">
        <f>COUNT(B3:B194)</f>
        <v>81</v>
      </c>
      <c r="X3">
        <v>280</v>
      </c>
      <c r="Y3">
        <v>4</v>
      </c>
      <c r="Z3">
        <v>16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1.0993600000000001</v>
      </c>
      <c r="D4">
        <f t="shared" ref="D4:D67" si="1">C4-$C$3</f>
        <v>0.48097000000000012</v>
      </c>
      <c r="E4">
        <f>N4+E3</f>
        <v>18.679993868648758</v>
      </c>
      <c r="F4">
        <f t="shared" ref="F4:F67" si="2">(D4-E4)^2</f>
        <v>331.20446977164721</v>
      </c>
      <c r="G4">
        <f t="shared" ref="G4:G67" si="3">(E4-$H$4)^2</f>
        <v>186018.99837264282</v>
      </c>
      <c r="H4">
        <f>AVERAGE(C3:C167)</f>
        <v>449.97919207407415</v>
      </c>
      <c r="I4" t="s">
        <v>5</v>
      </c>
      <c r="J4" t="s">
        <v>6</v>
      </c>
      <c r="L4">
        <f>Input!J5</f>
        <v>0.48097000000000012</v>
      </c>
      <c r="M4">
        <f t="shared" ref="M4:M67" si="4">L4-$L$3</f>
        <v>0</v>
      </c>
      <c r="N4">
        <f t="shared" ref="N4:N67" si="5">2*($X$3/PI())*($Z$3/(4*((B4-$Y$3)^2)+$Z$3*$Z$3))</f>
        <v>9.7673170555026179</v>
      </c>
      <c r="O4">
        <f t="shared" ref="O4:O67" si="6">(L4-N4)^2</f>
        <v>86.236241635242123</v>
      </c>
      <c r="P4">
        <f t="shared" ref="P4:P67" si="7">(N4-$Q$4)^2</f>
        <v>1.1124351767536973</v>
      </c>
      <c r="Q4">
        <f>AVERAGE(L3:L167)</f>
        <v>8.7125966296296298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2.1987198571428572</v>
      </c>
      <c r="D5">
        <f t="shared" si="1"/>
        <v>1.5803298571428572</v>
      </c>
      <c r="E5">
        <f t="shared" ref="E5:E68" si="8">N5+E4</f>
        <v>29.165496001761863</v>
      </c>
      <c r="F5">
        <f t="shared" si="2"/>
        <v>760.9413912262346</v>
      </c>
      <c r="G5">
        <f t="shared" si="3"/>
        <v>177084.16680204039</v>
      </c>
      <c r="I5">
        <f>SUM(G3:G167)</f>
        <v>7460618.1662696386</v>
      </c>
      <c r="J5" s="5">
        <f>1-((1-J3)*(V3-1)/(V3-1-1))</f>
        <v>-0.55827145006944301</v>
      </c>
      <c r="L5">
        <f>Input!J6</f>
        <v>1.0993598571428571</v>
      </c>
      <c r="M5">
        <f t="shared" si="4"/>
        <v>0.6183898571428571</v>
      </c>
      <c r="N5">
        <f t="shared" si="5"/>
        <v>10.485502133113105</v>
      </c>
      <c r="O5">
        <f t="shared" si="6"/>
        <v>88.099666824755928</v>
      </c>
      <c r="P5">
        <f t="shared" si="7"/>
        <v>3.1431939242819942</v>
      </c>
      <c r="R5">
        <f>SUM(P3:P167)</f>
        <v>4247.4237201430133</v>
      </c>
      <c r="S5" s="5">
        <f>1-((1-S3)*(V3-1)/(V3-1-1))</f>
        <v>-1.0502326338154537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3.2980797142857141</v>
      </c>
      <c r="D6">
        <f t="shared" si="1"/>
        <v>2.6796897142857139</v>
      </c>
      <c r="E6">
        <f t="shared" si="8"/>
        <v>40.134944387172496</v>
      </c>
      <c r="F6">
        <f t="shared" si="2"/>
        <v>1402.896102610807</v>
      </c>
      <c r="G6">
        <f t="shared" si="3"/>
        <v>167972.3073620424</v>
      </c>
      <c r="L6">
        <f>Input!J7</f>
        <v>1.0993598571428569</v>
      </c>
      <c r="M6">
        <f t="shared" si="4"/>
        <v>0.61838985714285688</v>
      </c>
      <c r="N6">
        <f t="shared" si="5"/>
        <v>10.969448385410633</v>
      </c>
      <c r="O6">
        <f t="shared" si="6"/>
        <v>97.418647555843137</v>
      </c>
      <c r="P6">
        <f t="shared" si="7"/>
        <v>5.0933798475717973</v>
      </c>
      <c r="V6" s="19" t="s">
        <v>17</v>
      </c>
      <c r="W6" s="20">
        <f>SQRT((S5-J5)^2)</f>
        <v>0.49196118374601072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5.4280894285714281</v>
      </c>
      <c r="D7">
        <f t="shared" si="1"/>
        <v>4.8096994285714283</v>
      </c>
      <c r="E7">
        <f t="shared" si="8"/>
        <v>51.275790403605171</v>
      </c>
      <c r="F7">
        <f t="shared" si="2"/>
        <v>2159.0976105001123</v>
      </c>
      <c r="G7">
        <f t="shared" si="3"/>
        <v>158964.40250360331</v>
      </c>
      <c r="L7">
        <f>Input!J8</f>
        <v>2.130009714285714</v>
      </c>
      <c r="M7">
        <f t="shared" si="4"/>
        <v>1.6490397142857138</v>
      </c>
      <c r="N7">
        <f t="shared" si="5"/>
        <v>11.140846016432674</v>
      </c>
      <c r="O7">
        <f t="shared" si="6"/>
        <v>81.195170864089491</v>
      </c>
      <c r="P7">
        <f t="shared" si="7"/>
        <v>5.8963950845093587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9.3445590000000003</v>
      </c>
      <c r="D8">
        <f t="shared" si="1"/>
        <v>8.7261690000000005</v>
      </c>
      <c r="E8">
        <f t="shared" si="8"/>
        <v>62.245238789015801</v>
      </c>
      <c r="F8">
        <f t="shared" si="2"/>
        <v>2864.2908310815437</v>
      </c>
      <c r="G8">
        <f t="shared" si="3"/>
        <v>150337.61853005982</v>
      </c>
      <c r="L8">
        <f>Input!J9</f>
        <v>3.9164695714285722</v>
      </c>
      <c r="M8">
        <f t="shared" si="4"/>
        <v>3.4354995714285721</v>
      </c>
      <c r="N8">
        <f t="shared" si="5"/>
        <v>10.969448385410633</v>
      </c>
      <c r="O8">
        <f t="shared" si="6"/>
        <v>49.744510150479798</v>
      </c>
      <c r="P8">
        <f t="shared" si="7"/>
        <v>5.0933798475717973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15.322328285714287</v>
      </c>
      <c r="D9">
        <f t="shared" si="1"/>
        <v>14.703938285714287</v>
      </c>
      <c r="E9">
        <f t="shared" si="8"/>
        <v>72.730740922128902</v>
      </c>
      <c r="F9">
        <f t="shared" si="2"/>
        <v>3367.109824205414</v>
      </c>
      <c r="G9">
        <f t="shared" si="3"/>
        <v>142316.39389654162</v>
      </c>
      <c r="L9">
        <f>Input!J10</f>
        <v>5.9777692857142863</v>
      </c>
      <c r="M9">
        <f t="shared" si="4"/>
        <v>5.4967992857142862</v>
      </c>
      <c r="N9">
        <f t="shared" si="5"/>
        <v>10.485502133113105</v>
      </c>
      <c r="O9">
        <f t="shared" si="6"/>
        <v>20.31965542351826</v>
      </c>
      <c r="P9">
        <f t="shared" si="7"/>
        <v>3.1431939242819942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24.529467142857147</v>
      </c>
      <c r="D10">
        <f t="shared" si="1"/>
        <v>23.911077142857145</v>
      </c>
      <c r="E10">
        <f t="shared" si="8"/>
        <v>82.498057977631518</v>
      </c>
      <c r="F10">
        <f t="shared" si="2"/>
        <v>3432.4343233342197</v>
      </c>
      <c r="G10">
        <f t="shared" si="3"/>
        <v>135042.38391680765</v>
      </c>
      <c r="L10">
        <f>Input!J11</f>
        <v>9.2071388571428603</v>
      </c>
      <c r="M10">
        <f t="shared" si="4"/>
        <v>8.7261688571428611</v>
      </c>
      <c r="N10">
        <f t="shared" si="5"/>
        <v>9.7673170555026179</v>
      </c>
      <c r="O10">
        <f t="shared" si="6"/>
        <v>0.31379961391758388</v>
      </c>
      <c r="P10">
        <f t="shared" si="7"/>
        <v>1.1124351767536973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36.485005714285712</v>
      </c>
      <c r="D11">
        <f t="shared" si="1"/>
        <v>35.866615714285714</v>
      </c>
      <c r="E11">
        <f t="shared" si="8"/>
        <v>91.410734790777653</v>
      </c>
      <c r="F11">
        <f t="shared" si="2"/>
        <v>3085.1491639835158</v>
      </c>
      <c r="G11">
        <f t="shared" si="3"/>
        <v>128571.33855852322</v>
      </c>
      <c r="L11">
        <f>Input!J12</f>
        <v>11.955538571428566</v>
      </c>
      <c r="M11">
        <f t="shared" si="4"/>
        <v>11.474568571428566</v>
      </c>
      <c r="N11">
        <f t="shared" si="5"/>
        <v>8.91267681314614</v>
      </c>
      <c r="O11">
        <f t="shared" si="6"/>
        <v>9.2590076800176142</v>
      </c>
      <c r="P11">
        <f t="shared" si="7"/>
        <v>4.003207983600042E-2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50.433134142857149</v>
      </c>
      <c r="D12">
        <f t="shared" si="1"/>
        <v>49.814744142857151</v>
      </c>
      <c r="E12">
        <f t="shared" si="8"/>
        <v>99.4221296789989</v>
      </c>
      <c r="F12">
        <f t="shared" si="2"/>
        <v>2460.8926997314056</v>
      </c>
      <c r="G12">
        <f t="shared" si="3"/>
        <v>122890.25399506469</v>
      </c>
      <c r="L12">
        <f>Input!J13</f>
        <v>13.948128428571437</v>
      </c>
      <c r="M12">
        <f t="shared" si="4"/>
        <v>13.467158428571437</v>
      </c>
      <c r="N12">
        <f t="shared" si="5"/>
        <v>8.0113948882212487</v>
      </c>
      <c r="O12">
        <f t="shared" si="6"/>
        <v>35.24480512911888</v>
      </c>
      <c r="P12">
        <f t="shared" si="7"/>
        <v>0.49168388215414616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66.7174022857143</v>
      </c>
      <c r="D13">
        <f t="shared" si="1"/>
        <v>66.099012285714295</v>
      </c>
      <c r="E13">
        <f t="shared" si="8"/>
        <v>106.55227112951582</v>
      </c>
      <c r="F13">
        <f t="shared" si="2"/>
        <v>1636.4661510836061</v>
      </c>
      <c r="G13">
        <f t="shared" si="3"/>
        <v>117942.05002945992</v>
      </c>
      <c r="L13">
        <f>Input!J14</f>
        <v>16.284268142857151</v>
      </c>
      <c r="M13">
        <f t="shared" si="4"/>
        <v>15.803298142857152</v>
      </c>
      <c r="N13">
        <f t="shared" si="5"/>
        <v>7.130141450516911</v>
      </c>
      <c r="O13">
        <f t="shared" si="6"/>
        <v>83.798035499416059</v>
      </c>
      <c r="P13">
        <f t="shared" si="7"/>
        <v>2.504164393900667</v>
      </c>
      <c r="S13" t="s">
        <v>23</v>
      </c>
      <c r="T13">
        <f>_Ac*0.8413</f>
        <v>600.07936242542257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83.482640285714297</v>
      </c>
      <c r="D14">
        <f t="shared" si="1"/>
        <v>82.864250285714292</v>
      </c>
      <c r="E14">
        <f t="shared" si="8"/>
        <v>112.86213082023875</v>
      </c>
      <c r="F14">
        <f t="shared" si="2"/>
        <v>899.87283656360125</v>
      </c>
      <c r="G14">
        <f t="shared" si="3"/>
        <v>113647.91298842221</v>
      </c>
      <c r="L14">
        <f>Input!J15</f>
        <v>16.765237999999997</v>
      </c>
      <c r="M14">
        <f t="shared" si="4"/>
        <v>16.284267999999997</v>
      </c>
      <c r="N14">
        <f t="shared" si="5"/>
        <v>6.3098596907229298</v>
      </c>
      <c r="O14">
        <f t="shared" si="6"/>
        <v>109.31493559010136</v>
      </c>
      <c r="P14">
        <f t="shared" si="7"/>
        <v>5.7731447975867383</v>
      </c>
      <c r="S14" t="s">
        <v>24</v>
      </c>
      <c r="T14">
        <f>_Ac*0.9772</f>
        <v>697.01361341034453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98.461418428571434</v>
      </c>
      <c r="D15">
        <f t="shared" si="1"/>
        <v>97.843028428571429</v>
      </c>
      <c r="E15">
        <f t="shared" si="8"/>
        <v>118.43255382845508</v>
      </c>
      <c r="F15">
        <f t="shared" si="2"/>
        <v>423.92855619245421</v>
      </c>
      <c r="G15">
        <f t="shared" si="3"/>
        <v>109923.1733319714</v>
      </c>
      <c r="L15">
        <f>Input!J16</f>
        <v>14.978778142857138</v>
      </c>
      <c r="M15">
        <f t="shared" si="4"/>
        <v>14.497808142857139</v>
      </c>
      <c r="N15">
        <f t="shared" si="5"/>
        <v>5.5704230082163368</v>
      </c>
      <c r="O15">
        <f t="shared" si="6"/>
        <v>88.517146339521901</v>
      </c>
      <c r="P15">
        <f t="shared" si="7"/>
        <v>9.8732550671055286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111.99728685714287</v>
      </c>
      <c r="D16">
        <f t="shared" si="1"/>
        <v>111.37889685714286</v>
      </c>
      <c r="E16">
        <f t="shared" si="8"/>
        <v>123.34989275984606</v>
      </c>
      <c r="F16">
        <f t="shared" si="2"/>
        <v>143.30474290253667</v>
      </c>
      <c r="G16">
        <f t="shared" si="3"/>
        <v>106686.69917050361</v>
      </c>
      <c r="L16">
        <f>Input!J17</f>
        <v>13.535868428571433</v>
      </c>
      <c r="M16">
        <f t="shared" si="4"/>
        <v>13.054898428571434</v>
      </c>
      <c r="N16">
        <f t="shared" si="5"/>
        <v>4.9173389313909732</v>
      </c>
      <c r="O16">
        <f t="shared" si="6"/>
        <v>74.27905069376969</v>
      </c>
      <c r="P16">
        <f t="shared" si="7"/>
        <v>14.403980996039785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125.7392852857143</v>
      </c>
      <c r="D17">
        <f t="shared" si="1"/>
        <v>125.1208952857143</v>
      </c>
      <c r="E17">
        <f t="shared" si="8"/>
        <v>127.697539985771</v>
      </c>
      <c r="F17">
        <f t="shared" si="2"/>
        <v>6.6390979103303023</v>
      </c>
      <c r="G17">
        <f t="shared" si="3"/>
        <v>103865.46327276606</v>
      </c>
      <c r="L17">
        <f>Input!J18</f>
        <v>13.741998428571435</v>
      </c>
      <c r="M17">
        <f t="shared" si="4"/>
        <v>13.261028428571436</v>
      </c>
      <c r="N17">
        <f t="shared" si="5"/>
        <v>4.3476472259249457</v>
      </c>
      <c r="O17">
        <f t="shared" si="6"/>
        <v>88.253834518665556</v>
      </c>
      <c r="P17">
        <f t="shared" si="7"/>
        <v>19.052783296901879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139.6187035714286</v>
      </c>
      <c r="D18">
        <f t="shared" si="1"/>
        <v>139.00031357142859</v>
      </c>
      <c r="E18">
        <f t="shared" si="8"/>
        <v>131.55167049956393</v>
      </c>
      <c r="F18">
        <f t="shared" si="2"/>
        <v>55.482283612037484</v>
      </c>
      <c r="G18">
        <f t="shared" si="3"/>
        <v>101396.08649608519</v>
      </c>
      <c r="L18">
        <f>Input!J19</f>
        <v>13.879418285714294</v>
      </c>
      <c r="M18">
        <f t="shared" si="4"/>
        <v>13.398448285714295</v>
      </c>
      <c r="N18">
        <f t="shared" si="5"/>
        <v>3.8541305137929252</v>
      </c>
      <c r="O18">
        <f t="shared" si="6"/>
        <v>100.50639490983615</v>
      </c>
      <c r="P18">
        <f t="shared" si="7"/>
        <v>23.604692998733395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153.01715185714286</v>
      </c>
      <c r="D19">
        <f t="shared" si="1"/>
        <v>152.39876185714286</v>
      </c>
      <c r="E19">
        <f t="shared" si="8"/>
        <v>134.97962312000476</v>
      </c>
      <c r="F19">
        <f t="shared" si="2"/>
        <v>303.42639434366504</v>
      </c>
      <c r="G19">
        <f t="shared" si="3"/>
        <v>99224.728441249521</v>
      </c>
      <c r="L19">
        <f>Input!J20</f>
        <v>13.398448285714267</v>
      </c>
      <c r="M19">
        <f t="shared" si="4"/>
        <v>12.917478285714267</v>
      </c>
      <c r="N19">
        <f t="shared" si="5"/>
        <v>3.4279526204408231</v>
      </c>
      <c r="O19">
        <f t="shared" si="6"/>
        <v>99.410783811236513</v>
      </c>
      <c r="P19">
        <f t="shared" si="7"/>
        <v>27.92746230385514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166.0033402857143</v>
      </c>
      <c r="D20">
        <f t="shared" si="1"/>
        <v>165.3849502857143</v>
      </c>
      <c r="E20">
        <f t="shared" si="8"/>
        <v>138.03976966529098</v>
      </c>
      <c r="F20">
        <f t="shared" si="2"/>
        <v>747.75890316357516</v>
      </c>
      <c r="G20">
        <f t="shared" si="3"/>
        <v>97306.20325272526</v>
      </c>
      <c r="L20">
        <f>Input!J21</f>
        <v>12.986188428571438</v>
      </c>
      <c r="M20">
        <f t="shared" si="4"/>
        <v>12.505218428571439</v>
      </c>
      <c r="N20">
        <f t="shared" si="5"/>
        <v>3.0601465452862278</v>
      </c>
      <c r="O20">
        <f t="shared" si="6"/>
        <v>98.526307468732199</v>
      </c>
      <c r="P20">
        <f t="shared" si="7"/>
        <v>31.950191955993727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180.08888871428573</v>
      </c>
      <c r="D21">
        <f t="shared" si="1"/>
        <v>179.47049871428572</v>
      </c>
      <c r="E21">
        <f t="shared" si="8"/>
        <v>140.78213176164363</v>
      </c>
      <c r="F21">
        <f t="shared" si="2"/>
        <v>1496.7897374622892</v>
      </c>
      <c r="G21">
        <f t="shared" si="3"/>
        <v>95602.822105848783</v>
      </c>
      <c r="L21">
        <f>Input!J22</f>
        <v>14.085548428571428</v>
      </c>
      <c r="M21">
        <f t="shared" si="4"/>
        <v>13.604578428571429</v>
      </c>
      <c r="N21">
        <f t="shared" si="5"/>
        <v>2.7423620963526583</v>
      </c>
      <c r="O21">
        <f t="shared" si="6"/>
        <v>128.66787616743474</v>
      </c>
      <c r="P21">
        <f t="shared" si="7"/>
        <v>35.643700382332895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197.47251671428572</v>
      </c>
      <c r="D22">
        <f t="shared" si="1"/>
        <v>196.85412671428571</v>
      </c>
      <c r="E22">
        <f t="shared" si="8"/>
        <v>143.24930873414084</v>
      </c>
      <c r="F22">
        <f t="shared" si="2"/>
        <v>2873.4765106844629</v>
      </c>
      <c r="G22">
        <f t="shared" si="3"/>
        <v>94083.221333729074</v>
      </c>
      <c r="L22">
        <f>Input!J23</f>
        <v>17.383627999999987</v>
      </c>
      <c r="M22">
        <f t="shared" si="4"/>
        <v>16.902657999999988</v>
      </c>
      <c r="N22">
        <f t="shared" si="5"/>
        <v>2.4671769724972012</v>
      </c>
      <c r="O22">
        <f t="shared" si="6"/>
        <v>222.50051125588894</v>
      </c>
      <c r="P22">
        <f t="shared" si="7"/>
        <v>39.005266693696143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216.43647442857144</v>
      </c>
      <c r="D23">
        <f t="shared" si="1"/>
        <v>215.81808442857144</v>
      </c>
      <c r="E23">
        <f t="shared" si="8"/>
        <v>145.47747793742738</v>
      </c>
      <c r="F23">
        <f t="shared" si="2"/>
        <v>4947.8009215419779</v>
      </c>
      <c r="G23">
        <f t="shared" si="3"/>
        <v>92721.293912156165</v>
      </c>
      <c r="L23">
        <f>Input!J24</f>
        <v>18.963957714285726</v>
      </c>
      <c r="M23">
        <f t="shared" si="4"/>
        <v>18.482987714285727</v>
      </c>
      <c r="N23">
        <f t="shared" si="5"/>
        <v>2.228169203286535</v>
      </c>
      <c r="O23">
        <f t="shared" si="6"/>
        <v>280.08661708489257</v>
      </c>
      <c r="P23">
        <f t="shared" si="7"/>
        <v>42.047799047510523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236.431082</v>
      </c>
      <c r="D24">
        <f t="shared" si="1"/>
        <v>235.812692</v>
      </c>
      <c r="E24">
        <f t="shared" si="8"/>
        <v>147.49734803672396</v>
      </c>
      <c r="F24">
        <f t="shared" si="2"/>
        <v>7799.5999793517567</v>
      </c>
      <c r="G24">
        <f t="shared" si="3"/>
        <v>91495.265972235837</v>
      </c>
      <c r="L24">
        <f>Input!J25</f>
        <v>19.99460757142856</v>
      </c>
      <c r="M24">
        <f t="shared" si="4"/>
        <v>19.513637571428561</v>
      </c>
      <c r="N24">
        <f t="shared" si="5"/>
        <v>2.0198700992965755</v>
      </c>
      <c r="O24">
        <f t="shared" si="6"/>
        <v>323.09118719206572</v>
      </c>
      <c r="P24">
        <f t="shared" si="7"/>
        <v>44.792588409823921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257.11278957142861</v>
      </c>
      <c r="D25">
        <f t="shared" si="1"/>
        <v>256.49439957142863</v>
      </c>
      <c r="E25">
        <f t="shared" si="8"/>
        <v>149.33501335902213</v>
      </c>
      <c r="F25">
        <f t="shared" si="2"/>
        <v>11483.134053419697</v>
      </c>
      <c r="G25">
        <f t="shared" si="3"/>
        <v>90386.922195248146</v>
      </c>
      <c r="L25">
        <f>Input!J26</f>
        <v>20.681707571428603</v>
      </c>
      <c r="M25">
        <f t="shared" si="4"/>
        <v>20.200737571428604</v>
      </c>
      <c r="N25">
        <f t="shared" si="5"/>
        <v>1.8376653222981729</v>
      </c>
      <c r="O25">
        <f t="shared" si="6"/>
        <v>355.09792828701268</v>
      </c>
      <c r="P25">
        <f t="shared" si="7"/>
        <v>47.264680480526209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278.82514714285713</v>
      </c>
      <c r="D26">
        <f t="shared" si="1"/>
        <v>278.20675714285716</v>
      </c>
      <c r="E26">
        <f t="shared" si="8"/>
        <v>151.01269370032023</v>
      </c>
      <c r="F26">
        <f t="shared" si="2"/>
        <v>16178.329775024109</v>
      </c>
      <c r="G26">
        <f t="shared" si="3"/>
        <v>89380.967149863791</v>
      </c>
      <c r="L26">
        <f>Input!J27</f>
        <v>21.712357571428527</v>
      </c>
      <c r="M26">
        <f t="shared" si="4"/>
        <v>21.231387571428527</v>
      </c>
      <c r="N26">
        <f t="shared" si="5"/>
        <v>1.6776803412980965</v>
      </c>
      <c r="O26">
        <f t="shared" si="6"/>
        <v>401.38829171550674</v>
      </c>
      <c r="P26">
        <f t="shared" si="7"/>
        <v>49.490047183832324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300.40008457142858</v>
      </c>
      <c r="D27">
        <f t="shared" si="1"/>
        <v>299.7816945714286</v>
      </c>
      <c r="E27">
        <f t="shared" si="8"/>
        <v>152.54936211637991</v>
      </c>
      <c r="F27">
        <f t="shared" si="2"/>
        <v>21677.359720153985</v>
      </c>
      <c r="G27">
        <f t="shared" si="3"/>
        <v>88464.503748662886</v>
      </c>
      <c r="L27">
        <f>Input!J28</f>
        <v>21.574937428571445</v>
      </c>
      <c r="M27">
        <f t="shared" si="4"/>
        <v>21.093967428571446</v>
      </c>
      <c r="N27">
        <f t="shared" si="5"/>
        <v>1.5366684160596791</v>
      </c>
      <c r="O27">
        <f t="shared" si="6"/>
        <v>401.53222501778924</v>
      </c>
      <c r="P27">
        <f t="shared" si="7"/>
        <v>51.493945726309228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322.52470185714282</v>
      </c>
      <c r="D28">
        <f t="shared" si="1"/>
        <v>321.90631185714284</v>
      </c>
      <c r="E28">
        <f t="shared" si="8"/>
        <v>153.96127131450208</v>
      </c>
      <c r="F28">
        <f t="shared" si="2"/>
        <v>28205.536642869247</v>
      </c>
      <c r="G28">
        <f t="shared" si="3"/>
        <v>87626.609410820281</v>
      </c>
      <c r="L28">
        <f>Input!J29</f>
        <v>22.124617285714237</v>
      </c>
      <c r="M28">
        <f t="shared" si="4"/>
        <v>21.643647285714238</v>
      </c>
      <c r="N28">
        <f t="shared" si="5"/>
        <v>1.4119091981221605</v>
      </c>
      <c r="O28">
        <f t="shared" si="6"/>
        <v>429.01627632180225</v>
      </c>
      <c r="P28">
        <f t="shared" si="7"/>
        <v>53.300036972571135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344.03092928571425</v>
      </c>
      <c r="D29">
        <f t="shared" si="1"/>
        <v>343.41253928571427</v>
      </c>
      <c r="E29">
        <f t="shared" si="8"/>
        <v>155.26239201715114</v>
      </c>
      <c r="F29">
        <f t="shared" si="2"/>
        <v>35400.477917181997</v>
      </c>
      <c r="G29">
        <f t="shared" si="3"/>
        <v>86857.99223579235</v>
      </c>
      <c r="L29">
        <f>Input!J30</f>
        <v>21.506227428571435</v>
      </c>
      <c r="M29">
        <f t="shared" si="4"/>
        <v>21.025257428571436</v>
      </c>
      <c r="N29">
        <f t="shared" si="5"/>
        <v>1.3011207026490714</v>
      </c>
      <c r="O29">
        <f t="shared" si="6"/>
        <v>408.24633780591313</v>
      </c>
      <c r="P29">
        <f t="shared" si="7"/>
        <v>54.929975416212329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367.04877657142862</v>
      </c>
      <c r="D30">
        <f t="shared" si="1"/>
        <v>366.43038657142864</v>
      </c>
      <c r="E30">
        <f t="shared" si="8"/>
        <v>156.4647767474238</v>
      </c>
      <c r="F30">
        <f t="shared" si="2"/>
        <v>44085.557308766241</v>
      </c>
      <c r="G30">
        <f t="shared" si="3"/>
        <v>86150.712004545392</v>
      </c>
      <c r="L30">
        <f>Input!J31</f>
        <v>23.017847285714367</v>
      </c>
      <c r="M30">
        <f t="shared" si="4"/>
        <v>22.536877285714368</v>
      </c>
      <c r="N30">
        <f t="shared" si="5"/>
        <v>1.2023847302726662</v>
      </c>
      <c r="O30">
        <f t="shared" si="6"/>
        <v>475.91440650787899</v>
      </c>
      <c r="P30">
        <f t="shared" si="7"/>
        <v>56.403282773242935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387.79919414285712</v>
      </c>
      <c r="D31">
        <f t="shared" si="1"/>
        <v>387.18080414285714</v>
      </c>
      <c r="E31">
        <f t="shared" si="8"/>
        <v>157.57886134906707</v>
      </c>
      <c r="F31">
        <f t="shared" si="2"/>
        <v>52717.052134682846</v>
      </c>
      <c r="G31">
        <f t="shared" si="3"/>
        <v>85497.953408093497</v>
      </c>
      <c r="L31">
        <f>Input!J32</f>
        <v>20.7504175714285</v>
      </c>
      <c r="M31">
        <f t="shared" si="4"/>
        <v>20.269447571428501</v>
      </c>
      <c r="N31">
        <f t="shared" si="5"/>
        <v>1.1140846016432675</v>
      </c>
      <c r="O31">
        <f t="shared" si="6"/>
        <v>385.58557250027457</v>
      </c>
      <c r="P31">
        <f t="shared" si="7"/>
        <v>57.737385039453414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407.93122185714293</v>
      </c>
      <c r="D32">
        <f t="shared" si="1"/>
        <v>407.31283185714295</v>
      </c>
      <c r="E32">
        <f t="shared" si="8"/>
        <v>158.61371497033221</v>
      </c>
      <c r="F32">
        <f t="shared" si="2"/>
        <v>61851.250740279553</v>
      </c>
      <c r="G32">
        <f t="shared" si="3"/>
        <v>84893.841247891149</v>
      </c>
      <c r="L32">
        <f>Input!J33</f>
        <v>20.132027714285812</v>
      </c>
      <c r="M32">
        <f t="shared" si="4"/>
        <v>19.651057714285812</v>
      </c>
      <c r="N32">
        <f t="shared" si="5"/>
        <v>1.034853621265154</v>
      </c>
      <c r="O32">
        <f t="shared" si="6"/>
        <v>364.7020583391394</v>
      </c>
      <c r="P32">
        <f t="shared" si="7"/>
        <v>58.94773770248959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426.27678957142854</v>
      </c>
      <c r="D33">
        <f t="shared" si="1"/>
        <v>425.65839957142856</v>
      </c>
      <c r="E33">
        <f t="shared" si="8"/>
        <v>159.57724759878045</v>
      </c>
      <c r="F33">
        <f t="shared" si="2"/>
        <v>70799.179435091457</v>
      </c>
      <c r="G33">
        <f t="shared" si="3"/>
        <v>84333.289355031564</v>
      </c>
      <c r="L33">
        <f>Input!J34</f>
        <v>18.345567714285608</v>
      </c>
      <c r="M33">
        <f t="shared" si="4"/>
        <v>17.864597714285608</v>
      </c>
      <c r="N33">
        <f t="shared" si="5"/>
        <v>0.96353262844823129</v>
      </c>
      <c r="O33">
        <f t="shared" si="6"/>
        <v>302.13514372528158</v>
      </c>
      <c r="P33">
        <f t="shared" si="7"/>
        <v>60.047992894405468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444.48493742857141</v>
      </c>
      <c r="D34">
        <f t="shared" si="1"/>
        <v>443.86654742857144</v>
      </c>
      <c r="E34">
        <f t="shared" si="8"/>
        <v>160.4763827123387</v>
      </c>
      <c r="F34">
        <f t="shared" si="2"/>
        <v>80309.985457893519</v>
      </c>
      <c r="G34">
        <f t="shared" si="3"/>
        <v>83811.876628337341</v>
      </c>
      <c r="L34">
        <f>Input!J35</f>
        <v>18.208147857142876</v>
      </c>
      <c r="M34">
        <f t="shared" si="4"/>
        <v>17.727177857142877</v>
      </c>
      <c r="N34">
        <f t="shared" si="5"/>
        <v>0.8991351135582486</v>
      </c>
      <c r="O34">
        <f t="shared" si="6"/>
        <v>299.60192215757502</v>
      </c>
      <c r="P34">
        <f t="shared" si="7"/>
        <v>61.050180863128489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462.14340542857138</v>
      </c>
      <c r="D35">
        <f t="shared" si="1"/>
        <v>461.52501542857141</v>
      </c>
      <c r="E35">
        <f t="shared" si="8"/>
        <v>161.31720127961665</v>
      </c>
      <c r="F35">
        <f t="shared" si="2"/>
        <v>90124.731676093361</v>
      </c>
      <c r="G35">
        <f t="shared" si="3"/>
        <v>83325.744929419467</v>
      </c>
      <c r="L35">
        <f>Input!J36</f>
        <v>17.658467999999971</v>
      </c>
      <c r="M35">
        <f t="shared" si="4"/>
        <v>17.177497999999972</v>
      </c>
      <c r="N35">
        <f t="shared" si="5"/>
        <v>0.84081856727793758</v>
      </c>
      <c r="O35">
        <f t="shared" si="6"/>
        <v>282.83333244193568</v>
      </c>
      <c r="P35">
        <f t="shared" si="7"/>
        <v>61.964889862921368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479.3209034285714</v>
      </c>
      <c r="D36">
        <f t="shared" si="1"/>
        <v>478.70251342857142</v>
      </c>
      <c r="E36">
        <f t="shared" si="8"/>
        <v>162.10506221337542</v>
      </c>
      <c r="F36">
        <f t="shared" si="2"/>
        <v>100233.94611595839</v>
      </c>
      <c r="G36">
        <f t="shared" si="3"/>
        <v>82871.514643054456</v>
      </c>
      <c r="L36">
        <f>Input!J37</f>
        <v>17.177498000000014</v>
      </c>
      <c r="M36">
        <f t="shared" si="4"/>
        <v>16.696528000000015</v>
      </c>
      <c r="N36">
        <f t="shared" si="5"/>
        <v>0.78786093375877475</v>
      </c>
      <c r="O36">
        <f t="shared" si="6"/>
        <v>268.62020316310873</v>
      </c>
      <c r="P36">
        <f t="shared" si="7"/>
        <v>62.801435849409728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494.91807157142858</v>
      </c>
      <c r="D37">
        <f t="shared" si="1"/>
        <v>494.29968157142861</v>
      </c>
      <c r="E37">
        <f t="shared" si="8"/>
        <v>162.84470344268215</v>
      </c>
      <c r="F37">
        <f t="shared" si="2"/>
        <v>109862.4025263278</v>
      </c>
      <c r="G37">
        <f t="shared" si="3"/>
        <v>82446.214561610977</v>
      </c>
      <c r="L37">
        <f>Input!J38</f>
        <v>15.597168142857186</v>
      </c>
      <c r="M37">
        <f t="shared" si="4"/>
        <v>15.116198142857186</v>
      </c>
      <c r="N37">
        <f t="shared" si="5"/>
        <v>0.73964122930673348</v>
      </c>
      <c r="O37">
        <f t="shared" si="6"/>
        <v>220.74610598687599</v>
      </c>
      <c r="P37">
        <f t="shared" si="7"/>
        <v>63.568017815538035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510.44652971428576</v>
      </c>
      <c r="D38">
        <f t="shared" si="1"/>
        <v>509.82813971428578</v>
      </c>
      <c r="E38">
        <f t="shared" si="8"/>
        <v>163.54032699883012</v>
      </c>
      <c r="F38">
        <f t="shared" si="2"/>
        <v>119915.24923525448</v>
      </c>
      <c r="G38">
        <f t="shared" si="3"/>
        <v>82047.223425593867</v>
      </c>
      <c r="L38">
        <f>Input!J39</f>
        <v>15.528458142857176</v>
      </c>
      <c r="M38">
        <f t="shared" si="4"/>
        <v>15.047488142857176</v>
      </c>
      <c r="N38">
        <f t="shared" si="5"/>
        <v>0.69562355614799132</v>
      </c>
      <c r="O38">
        <f t="shared" si="6"/>
        <v>220.01298187667624</v>
      </c>
      <c r="P38">
        <f t="shared" si="7"/>
        <v>64.271857260929636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524.94433800000002</v>
      </c>
      <c r="D39">
        <f t="shared" si="1"/>
        <v>524.32594800000004</v>
      </c>
      <c r="E39">
        <f t="shared" si="8"/>
        <v>164.1956708821497</v>
      </c>
      <c r="F39">
        <f t="shared" si="2"/>
        <v>129693.81649697971</v>
      </c>
      <c r="G39">
        <f t="shared" si="3"/>
        <v>81672.220984855143</v>
      </c>
      <c r="L39">
        <f>Input!J40</f>
        <v>14.497808285714257</v>
      </c>
      <c r="M39">
        <f t="shared" si="4"/>
        <v>14.016838285714257</v>
      </c>
      <c r="N39">
        <f t="shared" si="5"/>
        <v>0.65534388331956905</v>
      </c>
      <c r="O39">
        <f t="shared" si="6"/>
        <v>191.61382073156412</v>
      </c>
      <c r="P39">
        <f t="shared" si="7"/>
        <v>64.919321817921016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539.23601642857136</v>
      </c>
      <c r="D40">
        <f t="shared" si="1"/>
        <v>538.61762642857138</v>
      </c>
      <c r="E40">
        <f t="shared" si="8"/>
        <v>164.81406996719019</v>
      </c>
      <c r="F40">
        <f t="shared" si="2"/>
        <v>139729.09882317699</v>
      </c>
      <c r="G40">
        <f t="shared" si="3"/>
        <v>81319.146866234019</v>
      </c>
      <c r="L40">
        <f>Input!J41</f>
        <v>14.291678428571345</v>
      </c>
      <c r="M40">
        <f t="shared" si="4"/>
        <v>13.810708428571346</v>
      </c>
      <c r="N40">
        <f t="shared" si="5"/>
        <v>0.61839908504049534</v>
      </c>
      <c r="O40">
        <f t="shared" si="6"/>
        <v>186.95856800622741</v>
      </c>
      <c r="P40">
        <f t="shared" si="7"/>
        <v>65.516033890832773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552.35962485714288</v>
      </c>
      <c r="D41">
        <f t="shared" si="1"/>
        <v>551.7412348571429</v>
      </c>
      <c r="E41">
        <f t="shared" si="8"/>
        <v>165.39850779100306</v>
      </c>
      <c r="F41">
        <f t="shared" si="2"/>
        <v>149260.70275690182</v>
      </c>
      <c r="G41">
        <f t="shared" si="3"/>
        <v>80986.165867020987</v>
      </c>
      <c r="L41">
        <f>Input!J42</f>
        <v>13.123608428571515</v>
      </c>
      <c r="M41">
        <f t="shared" si="4"/>
        <v>12.642638428571516</v>
      </c>
      <c r="N41">
        <f t="shared" si="5"/>
        <v>0.58443782381286158</v>
      </c>
      <c r="O41">
        <f t="shared" si="6"/>
        <v>157.23079945524353</v>
      </c>
      <c r="P41">
        <f t="shared" si="7"/>
        <v>66.066965572576677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563.42193357142855</v>
      </c>
      <c r="D42">
        <f t="shared" si="1"/>
        <v>562.80354357142858</v>
      </c>
      <c r="E42">
        <f t="shared" si="8"/>
        <v>165.9516607351859</v>
      </c>
      <c r="F42">
        <f t="shared" si="2"/>
        <v>157491.4169106709</v>
      </c>
      <c r="G42">
        <f t="shared" si="3"/>
        <v>80671.63855846315</v>
      </c>
      <c r="L42">
        <f>Input!J43</f>
        <v>11.062308714285678</v>
      </c>
      <c r="M42">
        <f t="shared" si="4"/>
        <v>10.581338714285678</v>
      </c>
      <c r="N42">
        <f t="shared" si="5"/>
        <v>0.55315294418284799</v>
      </c>
      <c r="O42">
        <f t="shared" si="6"/>
        <v>110.44235500028559</v>
      </c>
      <c r="P42">
        <f t="shared" si="7"/>
        <v>66.576521255977354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574.2094022857143</v>
      </c>
      <c r="D43">
        <f t="shared" si="1"/>
        <v>573.59101228571433</v>
      </c>
      <c r="E43">
        <f t="shared" si="8"/>
        <v>166.47593584184156</v>
      </c>
      <c r="F43">
        <f t="shared" si="2"/>
        <v>165742.68546790039</v>
      </c>
      <c r="G43">
        <f t="shared" si="3"/>
        <v>80374.096294278948</v>
      </c>
      <c r="L43">
        <f>Input!J44</f>
        <v>10.787468714285751</v>
      </c>
      <c r="M43">
        <f t="shared" si="4"/>
        <v>10.306498714285752</v>
      </c>
      <c r="N43">
        <f t="shared" si="5"/>
        <v>0.52427510665565524</v>
      </c>
      <c r="O43">
        <f t="shared" si="6"/>
        <v>105.33314302769928</v>
      </c>
      <c r="P43">
        <f t="shared" si="7"/>
        <v>67.048609363598842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584.1036411428571</v>
      </c>
      <c r="D44">
        <f t="shared" si="1"/>
        <v>583.48525114285712</v>
      </c>
      <c r="E44">
        <f t="shared" si="8"/>
        <v>166.9735032843061</v>
      </c>
      <c r="F44">
        <f t="shared" si="2"/>
        <v>173482.03610418519</v>
      </c>
      <c r="G44">
        <f t="shared" si="3"/>
        <v>80092.219887371044</v>
      </c>
      <c r="L44">
        <f>Input!J45</f>
        <v>9.8942388571427955</v>
      </c>
      <c r="M44">
        <f t="shared" si="4"/>
        <v>9.4132688571427963</v>
      </c>
      <c r="N44">
        <f t="shared" si="5"/>
        <v>0.49756744246454365</v>
      </c>
      <c r="O44">
        <f t="shared" si="6"/>
        <v>88.297433675431378</v>
      </c>
      <c r="P44">
        <f t="shared" si="7"/>
        <v>67.486704545974263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593.99788000000001</v>
      </c>
      <c r="D45">
        <f t="shared" si="1"/>
        <v>593.37949000000003</v>
      </c>
      <c r="E45">
        <f t="shared" si="8"/>
        <v>167.44632433540139</v>
      </c>
      <c r="F45">
        <f t="shared" si="2"/>
        <v>181419.06161306641</v>
      </c>
      <c r="G45">
        <f t="shared" si="3"/>
        <v>79824.821352638348</v>
      </c>
      <c r="L45">
        <f>Input!J46</f>
        <v>9.8942388571429092</v>
      </c>
      <c r="M45">
        <f t="shared" si="4"/>
        <v>9.41326885714291</v>
      </c>
      <c r="N45">
        <f t="shared" si="5"/>
        <v>0.47282105109528588</v>
      </c>
      <c r="O45">
        <f t="shared" si="6"/>
        <v>88.763113476111215</v>
      </c>
      <c r="P45">
        <f t="shared" si="7"/>
        <v>67.893901584610987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602.861468857143</v>
      </c>
      <c r="D46">
        <f t="shared" si="1"/>
        <v>602.24307885714302</v>
      </c>
      <c r="E46">
        <f t="shared" si="8"/>
        <v>167.8961755310176</v>
      </c>
      <c r="F46">
        <f t="shared" si="2"/>
        <v>188657.23242899452</v>
      </c>
      <c r="G46">
        <f t="shared" si="3"/>
        <v>79570.828222030308</v>
      </c>
      <c r="L46">
        <f>Input!J47</f>
        <v>8.8635888571429859</v>
      </c>
      <c r="M46">
        <f t="shared" si="4"/>
        <v>8.3826188571429867</v>
      </c>
      <c r="N46">
        <f t="shared" si="5"/>
        <v>0.44985119561620895</v>
      </c>
      <c r="O46">
        <f t="shared" si="6"/>
        <v>70.790981436994088</v>
      </c>
      <c r="P46">
        <f t="shared" si="7"/>
        <v>68.272962107309638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611.45021771428571</v>
      </c>
      <c r="D47">
        <f t="shared" si="1"/>
        <v>610.83182771428574</v>
      </c>
      <c r="E47">
        <f t="shared" si="8"/>
        <v>168.32466960857272</v>
      </c>
      <c r="F47">
        <f t="shared" si="2"/>
        <v>195812.5849747945</v>
      </c>
      <c r="G47">
        <f t="shared" si="3"/>
        <v>79329.270025269652</v>
      </c>
      <c r="L47">
        <f>Input!J48</f>
        <v>8.5887488571427184</v>
      </c>
      <c r="M47">
        <f t="shared" si="4"/>
        <v>8.1077788571427192</v>
      </c>
      <c r="N47">
        <f t="shared" si="5"/>
        <v>0.42849407755510288</v>
      </c>
      <c r="O47">
        <f t="shared" si="6"/>
        <v>66.589758067782526</v>
      </c>
      <c r="P47">
        <f t="shared" si="7"/>
        <v>68.6263550932877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619.9015467142857</v>
      </c>
      <c r="D48">
        <f t="shared" si="1"/>
        <v>619.28315671428572</v>
      </c>
      <c r="E48">
        <f t="shared" si="8"/>
        <v>168.7332737031582</v>
      </c>
      <c r="F48">
        <f t="shared" si="2"/>
        <v>202995.19708134068</v>
      </c>
      <c r="G48">
        <f t="shared" si="3"/>
        <v>79099.266600299918</v>
      </c>
      <c r="L48">
        <f>Input!J49</f>
        <v>8.451328999999987</v>
      </c>
      <c r="M48">
        <f t="shared" si="4"/>
        <v>7.9703589999999869</v>
      </c>
      <c r="N48">
        <f t="shared" si="5"/>
        <v>0.40860409458549629</v>
      </c>
      <c r="O48">
        <f t="shared" si="6"/>
        <v>64.685423904174542</v>
      </c>
      <c r="P48">
        <f t="shared" si="7"/>
        <v>68.956292022068709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628.42158571428558</v>
      </c>
      <c r="D49">
        <f t="shared" si="1"/>
        <v>627.80319571428561</v>
      </c>
      <c r="E49">
        <f t="shared" si="8"/>
        <v>169.12332520482761</v>
      </c>
      <c r="F49">
        <f t="shared" si="2"/>
        <v>210387.22361057316</v>
      </c>
      <c r="G49">
        <f t="shared" si="3"/>
        <v>78880.017954875933</v>
      </c>
      <c r="L49">
        <f>Input!J50</f>
        <v>8.5200389999998833</v>
      </c>
      <c r="M49">
        <f t="shared" si="4"/>
        <v>8.0390689999998841</v>
      </c>
      <c r="N49">
        <f t="shared" si="5"/>
        <v>0.39005150166941527</v>
      </c>
      <c r="O49">
        <f t="shared" si="6"/>
        <v>66.0966967230097</v>
      </c>
      <c r="P49">
        <f t="shared" si="7"/>
        <v>69.264757406934308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635.63613485714279</v>
      </c>
      <c r="D50">
        <f t="shared" si="1"/>
        <v>635.01774485714282</v>
      </c>
      <c r="E50">
        <f t="shared" si="8"/>
        <v>169.49604561520488</v>
      </c>
      <c r="F50">
        <f t="shared" si="2"/>
        <v>216710.45246510132</v>
      </c>
      <c r="G50">
        <f t="shared" si="3"/>
        <v>78670.795447467506</v>
      </c>
      <c r="L50">
        <f>Input!J51</f>
        <v>7.2145491428572086</v>
      </c>
      <c r="M50">
        <f t="shared" si="4"/>
        <v>6.7335791428572085</v>
      </c>
      <c r="N50">
        <f t="shared" si="5"/>
        <v>0.37272041037725617</v>
      </c>
      <c r="O50">
        <f t="shared" si="6"/>
        <v>46.810620404588235</v>
      </c>
      <c r="P50">
        <f t="shared" si="7"/>
        <v>69.553535352451249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642.36971400000004</v>
      </c>
      <c r="D51">
        <f t="shared" si="1"/>
        <v>641.75132400000007</v>
      </c>
      <c r="E51">
        <f t="shared" si="8"/>
        <v>169.85255268773074</v>
      </c>
      <c r="F51">
        <f t="shared" si="2"/>
        <v>222688.45036602946</v>
      </c>
      <c r="G51">
        <f t="shared" si="3"/>
        <v>78470.934093886492</v>
      </c>
      <c r="L51">
        <f>Input!J52</f>
        <v>6.733579142857252</v>
      </c>
      <c r="M51">
        <f t="shared" si="4"/>
        <v>6.2526091428572519</v>
      </c>
      <c r="N51">
        <f t="shared" si="5"/>
        <v>0.35650707252584557</v>
      </c>
      <c r="O51">
        <f t="shared" si="6"/>
        <v>40.667048190200894</v>
      </c>
      <c r="P51">
        <f t="shared" si="7"/>
        <v>69.824232686338917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647.11070342857136</v>
      </c>
      <c r="D52">
        <f t="shared" si="1"/>
        <v>646.49231342857138</v>
      </c>
      <c r="E52">
        <f t="shared" si="8"/>
        <v>170.19387109129784</v>
      </c>
      <c r="F52">
        <f t="shared" si="2"/>
        <v>226860.20617291305</v>
      </c>
      <c r="G52">
        <f t="shared" si="3"/>
        <v>78279.825837435157</v>
      </c>
      <c r="L52">
        <f>Input!J53</f>
        <v>4.7409894285713108</v>
      </c>
      <c r="M52">
        <f t="shared" si="4"/>
        <v>4.2600194285713107</v>
      </c>
      <c r="N52">
        <f t="shared" si="5"/>
        <v>0.34131840356710919</v>
      </c>
      <c r="O52">
        <f t="shared" si="6"/>
        <v>19.357105128261527</v>
      </c>
      <c r="P52">
        <f t="shared" si="7"/>
        <v>70.078299138148452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651.9891128571428</v>
      </c>
      <c r="D53">
        <f t="shared" si="1"/>
        <v>651.37072285714282</v>
      </c>
      <c r="E53">
        <f t="shared" si="8"/>
        <v>170.52094180003715</v>
      </c>
      <c r="F53">
        <f t="shared" si="2"/>
        <v>231216.51194266649</v>
      </c>
      <c r="G53">
        <f t="shared" si="3"/>
        <v>78096.913646226312</v>
      </c>
      <c r="L53">
        <f>Input!J54</f>
        <v>4.8784094285714446</v>
      </c>
      <c r="M53">
        <f t="shared" si="4"/>
        <v>4.3974394285714444</v>
      </c>
      <c r="N53">
        <f t="shared" si="5"/>
        <v>0.32707070873930788</v>
      </c>
      <c r="O53">
        <f t="shared" si="6"/>
        <v>20.714684142643229</v>
      </c>
      <c r="P53">
        <f t="shared" si="7"/>
        <v>70.317044969923472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656.52397242857137</v>
      </c>
      <c r="D54">
        <f t="shared" si="1"/>
        <v>655.90558242857139</v>
      </c>
      <c r="E54">
        <f t="shared" si="8"/>
        <v>170.83463038123014</v>
      </c>
      <c r="F54">
        <f t="shared" si="2"/>
        <v>235293.82852011407</v>
      </c>
      <c r="G54">
        <f t="shared" si="3"/>
        <v>77921.686322690017</v>
      </c>
      <c r="L54">
        <f>Input!J55</f>
        <v>4.5348595714285693</v>
      </c>
      <c r="M54">
        <f t="shared" si="4"/>
        <v>4.0538895714285692</v>
      </c>
      <c r="N54">
        <f t="shared" si="5"/>
        <v>0.31368858119300097</v>
      </c>
      <c r="O54">
        <f t="shared" si="6"/>
        <v>17.818284528806327</v>
      </c>
      <c r="P54">
        <f t="shared" si="7"/>
        <v>70.541656406093594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661.12754185714289</v>
      </c>
      <c r="D55">
        <f t="shared" si="1"/>
        <v>660.50915185714291</v>
      </c>
      <c r="E55">
        <f t="shared" si="8"/>
        <v>171.13573432762021</v>
      </c>
      <c r="F55">
        <f t="shared" si="2"/>
        <v>239486.34178452459</v>
      </c>
      <c r="G55">
        <f t="shared" si="3"/>
        <v>77753.673927998461</v>
      </c>
      <c r="L55">
        <f>Input!J56</f>
        <v>4.6035694285715181</v>
      </c>
      <c r="M55">
        <f t="shared" si="4"/>
        <v>4.122599428571518</v>
      </c>
      <c r="N55">
        <f t="shared" si="5"/>
        <v>0.30110394639007226</v>
      </c>
      <c r="O55">
        <f t="shared" si="6"/>
        <v>18.511209225362819</v>
      </c>
      <c r="P55">
        <f t="shared" si="7"/>
        <v>70.753209160192625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665.52498128571438</v>
      </c>
      <c r="D56">
        <f t="shared" si="1"/>
        <v>664.9065912857144</v>
      </c>
      <c r="E56">
        <f t="shared" si="8"/>
        <v>171.42498955887851</v>
      </c>
      <c r="F56">
        <f t="shared" si="2"/>
        <v>243524.09124288347</v>
      </c>
      <c r="G56">
        <f t="shared" si="3"/>
        <v>77592.443738876624</v>
      </c>
      <c r="L56">
        <f>Input!J57</f>
        <v>4.397439428571488</v>
      </c>
      <c r="M56">
        <f t="shared" si="4"/>
        <v>3.9164694285714878</v>
      </c>
      <c r="N56">
        <f t="shared" si="5"/>
        <v>0.28925523125829256</v>
      </c>
      <c r="O56">
        <f t="shared" si="6"/>
        <v>16.877177399053867</v>
      </c>
      <c r="P56">
        <f t="shared" si="7"/>
        <v>70.952680313516382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669.99113071428576</v>
      </c>
      <c r="D57">
        <f t="shared" si="1"/>
        <v>669.37274071428578</v>
      </c>
      <c r="E57">
        <f t="shared" si="8"/>
        <v>171.70307619891426</v>
      </c>
      <c r="F57">
        <f t="shared" si="2"/>
        <v>247675.09497884248</v>
      </c>
      <c r="G57">
        <f t="shared" si="3"/>
        <v>77437.596666565427</v>
      </c>
      <c r="L57">
        <f>Input!J58</f>
        <v>4.4661494285713843</v>
      </c>
      <c r="M57">
        <f t="shared" si="4"/>
        <v>3.9851794285713842</v>
      </c>
      <c r="N57">
        <f t="shared" si="5"/>
        <v>0.278086640035761</v>
      </c>
      <c r="O57">
        <f t="shared" si="6"/>
        <v>17.539869920716779</v>
      </c>
      <c r="P57">
        <f t="shared" si="7"/>
        <v>71.140958764558761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674.3198602857143</v>
      </c>
      <c r="D58">
        <f t="shared" si="1"/>
        <v>673.70147028571432</v>
      </c>
      <c r="E58">
        <f t="shared" si="8"/>
        <v>171.97062372050965</v>
      </c>
      <c r="F58">
        <f t="shared" si="2"/>
        <v>251733.84239503695</v>
      </c>
      <c r="G58">
        <f t="shared" si="3"/>
        <v>77288.764077998538</v>
      </c>
      <c r="L58">
        <f>Input!J59</f>
        <v>4.3287295714285392</v>
      </c>
      <c r="M58">
        <f t="shared" si="4"/>
        <v>3.8477595714285391</v>
      </c>
      <c r="N58">
        <f t="shared" si="5"/>
        <v>0.26754752159538125</v>
      </c>
      <c r="O58">
        <f t="shared" si="6"/>
        <v>16.493199641887049</v>
      </c>
      <c r="P58">
        <f t="shared" si="7"/>
        <v>71.318854437110062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678.51116985714282</v>
      </c>
      <c r="D59">
        <f t="shared" si="1"/>
        <v>677.89277985714284</v>
      </c>
      <c r="E59">
        <f t="shared" si="8"/>
        <v>172.22821553591851</v>
      </c>
      <c r="F59">
        <f t="shared" si="2"/>
        <v>255696.65161017366</v>
      </c>
      <c r="G59">
        <f t="shared" si="3"/>
        <v>77145.604967899097</v>
      </c>
      <c r="L59">
        <f>Input!J60</f>
        <v>4.1913095714285191</v>
      </c>
      <c r="M59">
        <f t="shared" si="4"/>
        <v>3.710339571428519</v>
      </c>
      <c r="N59">
        <f t="shared" si="5"/>
        <v>0.25759181540884796</v>
      </c>
      <c r="O59">
        <f t="shared" si="6"/>
        <v>15.474135384024436</v>
      </c>
      <c r="P59">
        <f t="shared" si="7"/>
        <v>71.487106408496601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682.01537942857146</v>
      </c>
      <c r="D60">
        <f t="shared" si="1"/>
        <v>681.39698942857149</v>
      </c>
      <c r="E60">
        <f t="shared" si="8"/>
        <v>172.47639310119928</v>
      </c>
      <c r="F60">
        <f t="shared" si="2"/>
        <v>259000.17336620812</v>
      </c>
      <c r="G60">
        <f t="shared" si="3"/>
        <v>77007.803437779803</v>
      </c>
      <c r="L60">
        <f>Input!J61</f>
        <v>3.5042095714286461</v>
      </c>
      <c r="M60">
        <f t="shared" si="4"/>
        <v>3.023239571428646</v>
      </c>
      <c r="N60">
        <f t="shared" si="5"/>
        <v>0.24817756528078355</v>
      </c>
      <c r="O60">
        <f t="shared" si="6"/>
        <v>10.601744425059273</v>
      </c>
      <c r="P60">
        <f t="shared" si="7"/>
        <v>71.646390096912185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684.96990900000003</v>
      </c>
      <c r="D61">
        <f t="shared" si="1"/>
        <v>684.35151900000005</v>
      </c>
      <c r="E61">
        <f t="shared" si="8"/>
        <v>172.71565959282736</v>
      </c>
      <c r="F61">
        <f t="shared" si="2"/>
        <v>261771.25263131617</v>
      </c>
      <c r="G61">
        <f t="shared" si="3"/>
        <v>76875.066443979391</v>
      </c>
      <c r="L61">
        <f>Input!J62</f>
        <v>2.9545295714285658</v>
      </c>
      <c r="M61">
        <f t="shared" si="4"/>
        <v>2.4735595714285656</v>
      </c>
      <c r="N61">
        <f t="shared" si="5"/>
        <v>0.23926649162808425</v>
      </c>
      <c r="O61">
        <f t="shared" si="6"/>
        <v>7.3726535925275964</v>
      </c>
      <c r="P61">
        <f t="shared" si="7"/>
        <v>71.797323627565277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687.51217871428582</v>
      </c>
      <c r="D62">
        <f t="shared" si="1"/>
        <v>686.89378871428585</v>
      </c>
      <c r="E62">
        <f t="shared" si="8"/>
        <v>172.94648320728243</v>
      </c>
      <c r="F62">
        <f t="shared" si="2"/>
        <v>264141.83283790911</v>
      </c>
      <c r="G62">
        <f t="shared" si="3"/>
        <v>76747.121782072587</v>
      </c>
      <c r="L62">
        <f>Input!J63</f>
        <v>2.5422697142857942</v>
      </c>
      <c r="M62">
        <f t="shared" si="4"/>
        <v>2.0612997142857941</v>
      </c>
      <c r="N62">
        <f t="shared" si="5"/>
        <v>0.2308236144550635</v>
      </c>
      <c r="O62">
        <f t="shared" si="6"/>
        <v>5.3427830724226952</v>
      </c>
      <c r="P62">
        <f t="shared" si="7"/>
        <v>71.940473480943453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690.05444842857139</v>
      </c>
      <c r="D63">
        <f t="shared" si="1"/>
        <v>689.43605842857141</v>
      </c>
      <c r="E63">
        <f t="shared" si="8"/>
        <v>173.16930012761108</v>
      </c>
      <c r="F63">
        <f t="shared" si="2"/>
        <v>266531.36572658218</v>
      </c>
      <c r="G63">
        <f t="shared" si="3"/>
        <v>76623.716279412547</v>
      </c>
      <c r="L63">
        <f>Input!J64</f>
        <v>2.5422697142855668</v>
      </c>
      <c r="M63">
        <f t="shared" si="4"/>
        <v>2.0612997142855667</v>
      </c>
      <c r="N63">
        <f t="shared" si="5"/>
        <v>0.22281692032865347</v>
      </c>
      <c r="O63">
        <f t="shared" si="6"/>
        <v>5.3798612633945311</v>
      </c>
      <c r="P63">
        <f t="shared" si="7"/>
        <v>72.076359512458566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692.1157482857144</v>
      </c>
      <c r="D64">
        <f t="shared" si="1"/>
        <v>691.49735828571443</v>
      </c>
      <c r="E64">
        <f t="shared" si="8"/>
        <v>173.38451719523911</v>
      </c>
      <c r="F64">
        <f t="shared" si="2"/>
        <v>268440.91610284412</v>
      </c>
      <c r="G64">
        <f t="shared" si="3"/>
        <v>76504.614171328445</v>
      </c>
      <c r="L64">
        <f>Input!J65</f>
        <v>2.0612998571430126</v>
      </c>
      <c r="M64">
        <f t="shared" si="4"/>
        <v>1.5803298571430124</v>
      </c>
      <c r="N64">
        <f t="shared" si="5"/>
        <v>0.21521706762803836</v>
      </c>
      <c r="O64">
        <f t="shared" si="6"/>
        <v>3.4080216657433891</v>
      </c>
      <c r="P64">
        <f t="shared" si="7"/>
        <v>72.205459420722349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693.4899481428572</v>
      </c>
      <c r="D65">
        <f t="shared" si="1"/>
        <v>692.87155814285722</v>
      </c>
      <c r="E65">
        <f t="shared" si="8"/>
        <v>173.59251432040006</v>
      </c>
      <c r="F65">
        <f t="shared" si="2"/>
        <v>269650.72535316541</v>
      </c>
      <c r="G65">
        <f t="shared" si="3"/>
        <v>76389.595639713298</v>
      </c>
      <c r="L65">
        <f>Input!J66</f>
        <v>1.3741998571427985</v>
      </c>
      <c r="M65">
        <f t="shared" si="4"/>
        <v>0.89322985714279846</v>
      </c>
      <c r="N65">
        <f t="shared" si="5"/>
        <v>0.20799712516093671</v>
      </c>
      <c r="O65">
        <f t="shared" si="6"/>
        <v>1.3600288120819581</v>
      </c>
      <c r="P65">
        <f t="shared" si="7"/>
        <v>72.328212731409138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694.58930799999996</v>
      </c>
      <c r="D66">
        <f t="shared" si="1"/>
        <v>693.97091799999998</v>
      </c>
      <c r="E66">
        <f t="shared" si="8"/>
        <v>173.79364666033001</v>
      </c>
      <c r="F66">
        <f t="shared" si="2"/>
        <v>270584.39361838455</v>
      </c>
      <c r="G66">
        <f t="shared" si="3"/>
        <v>76278.455495487331</v>
      </c>
      <c r="L66">
        <f>Input!J67</f>
        <v>1.0993598571427583</v>
      </c>
      <c r="M66">
        <f t="shared" si="4"/>
        <v>0.61838985714275829</v>
      </c>
      <c r="N66">
        <f t="shared" si="5"/>
        <v>0.20113233992995516</v>
      </c>
      <c r="O66">
        <f t="shared" si="6"/>
        <v>0.80681267267827661</v>
      </c>
      <c r="P66">
        <f t="shared" si="7"/>
        <v>72.445024354832782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695.61995785714294</v>
      </c>
      <c r="D67">
        <f t="shared" si="1"/>
        <v>695.00156785714296</v>
      </c>
      <c r="E67">
        <f t="shared" si="8"/>
        <v>173.98824659074805</v>
      </c>
      <c r="F67">
        <f t="shared" si="2"/>
        <v>271454.88093703962</v>
      </c>
      <c r="G67">
        <f t="shared" si="3"/>
        <v>76171.001988780263</v>
      </c>
      <c r="L67">
        <f>Input!J68</f>
        <v>1.0306498571429756</v>
      </c>
      <c r="M67">
        <f t="shared" si="4"/>
        <v>0.54967985714297563</v>
      </c>
      <c r="N67">
        <f t="shared" si="5"/>
        <v>0.19459993041803797</v>
      </c>
      <c r="O67">
        <f t="shared" si="6"/>
        <v>0.69897947997677368</v>
      </c>
      <c r="P67">
        <f t="shared" si="7"/>
        <v>72.556267767779573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696.85673771428571</v>
      </c>
      <c r="D68">
        <f t="shared" ref="D68:D83" si="10">C68-$C$3</f>
        <v>696.23834771428574</v>
      </c>
      <c r="E68">
        <f t="shared" si="8"/>
        <v>174.17662549300741</v>
      </c>
      <c r="F68">
        <f t="shared" ref="F68:F83" si="11">(D68-E68)^2</f>
        <v>272548.44180864724</v>
      </c>
      <c r="G68">
        <f t="shared" ref="G68:G83" si="12">(E68-$H$4)^2</f>
        <v>76067.055732703753</v>
      </c>
      <c r="L68">
        <f>Input!J69</f>
        <v>1.2367798571427784</v>
      </c>
      <c r="M68">
        <f t="shared" ref="M68:M83" si="13">L68-$L$3</f>
        <v>0.75580985714277837</v>
      </c>
      <c r="N68">
        <f t="shared" ref="N68:N83" si="14">2*($X$3/PI())*($Z$3/(4*((B68-$Y$3)^2)+$Z$3*$Z$3))</f>
        <v>0.18837890225936357</v>
      </c>
      <c r="O68">
        <f t="shared" ref="O68:O83" si="15">(L68-N68)^2</f>
        <v>1.0991445622004559</v>
      </c>
      <c r="P68">
        <f t="shared" ref="P68:P83" si="16">(N68-$Q$4)^2</f>
        <v>72.6622878636135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698.29964757142864</v>
      </c>
      <c r="D69">
        <f t="shared" si="10"/>
        <v>697.68125757142866</v>
      </c>
      <c r="E69">
        <f t="shared" ref="E69:E83" si="17">N69+E68</f>
        <v>174.35907537659278</v>
      </c>
      <c r="F69">
        <f t="shared" si="11"/>
        <v>273866.10637716507</v>
      </c>
      <c r="G69">
        <f t="shared" si="12"/>
        <v>75966.448728333242</v>
      </c>
      <c r="L69">
        <f>Input!J70</f>
        <v>1.4429098571429222</v>
      </c>
      <c r="M69">
        <f t="shared" si="13"/>
        <v>0.96193985714292218</v>
      </c>
      <c r="N69">
        <f t="shared" si="14"/>
        <v>0.18244988358538666</v>
      </c>
      <c r="O69">
        <f t="shared" si="15"/>
        <v>1.588759344940663</v>
      </c>
      <c r="P69">
        <f t="shared" si="16"/>
        <v>72.763403509049198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699.39900742857128</v>
      </c>
      <c r="D70">
        <f t="shared" si="10"/>
        <v>698.7806174285713</v>
      </c>
      <c r="E70">
        <f t="shared" si="17"/>
        <v>174.5358703542897</v>
      </c>
      <c r="F70">
        <f t="shared" si="11"/>
        <v>274832.55483497749</v>
      </c>
      <c r="G70">
        <f t="shared" si="12"/>
        <v>75869.023480028671</v>
      </c>
      <c r="L70">
        <f>Input!J71</f>
        <v>1.0993598571426446</v>
      </c>
      <c r="M70">
        <f t="shared" si="13"/>
        <v>0.61838985714264461</v>
      </c>
      <c r="N70">
        <f t="shared" si="14"/>
        <v>0.17679497769692318</v>
      </c>
      <c r="O70">
        <f t="shared" si="15"/>
        <v>0.85112595678669845</v>
      </c>
      <c r="P70">
        <f t="shared" si="16"/>
        <v>72.85990984113711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700.42965728571414</v>
      </c>
      <c r="D71">
        <f t="shared" si="10"/>
        <v>699.81126728571417</v>
      </c>
      <c r="E71">
        <f t="shared" si="17"/>
        <v>174.70726798531174</v>
      </c>
      <c r="F71">
        <f t="shared" si="11"/>
        <v>275734.21008127701</v>
      </c>
      <c r="G71">
        <f t="shared" si="12"/>
        <v>75774.632191529352</v>
      </c>
      <c r="L71">
        <f>Input!J72</f>
        <v>1.0306498571428619</v>
      </c>
      <c r="M71">
        <f t="shared" si="13"/>
        <v>0.54967985714286194</v>
      </c>
      <c r="N71">
        <f t="shared" si="14"/>
        <v>0.17139763102204114</v>
      </c>
      <c r="O71">
        <f t="shared" si="15"/>
        <v>0.73831438809358629</v>
      </c>
      <c r="P71">
        <f t="shared" si="16"/>
        <v>72.952080333815289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701.46030714285723</v>
      </c>
      <c r="D72">
        <f t="shared" si="10"/>
        <v>700.84191714285726</v>
      </c>
      <c r="E72">
        <f t="shared" si="17"/>
        <v>174.87351049989596</v>
      </c>
      <c r="F72">
        <f t="shared" si="11"/>
        <v>276642.76478653552</v>
      </c>
      <c r="G72">
        <f t="shared" si="12"/>
        <v>75683.136034393145</v>
      </c>
      <c r="L72">
        <f>Input!J73</f>
        <v>1.0306498571430893</v>
      </c>
      <c r="M72">
        <f t="shared" si="13"/>
        <v>0.54967985714308931</v>
      </c>
      <c r="N72">
        <f t="shared" si="14"/>
        <v>0.16624251458421335</v>
      </c>
      <c r="O72">
        <f t="shared" si="15"/>
        <v>0.7472000538696979</v>
      </c>
      <c r="P72">
        <f t="shared" si="16"/>
        <v>73.040168659753718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702.49095699999998</v>
      </c>
      <c r="D73">
        <f t="shared" si="10"/>
        <v>701.872567</v>
      </c>
      <c r="E73">
        <f t="shared" si="17"/>
        <v>175.03482591732848</v>
      </c>
      <c r="F73">
        <f t="shared" si="11"/>
        <v>277558.00542909204</v>
      </c>
      <c r="G73">
        <f t="shared" si="12"/>
        <v>75594.404481334641</v>
      </c>
      <c r="L73">
        <f>Input!J74</f>
        <v>1.0306498571427483</v>
      </c>
      <c r="M73">
        <f t="shared" si="13"/>
        <v>0.54967985714274825</v>
      </c>
      <c r="N73">
        <f t="shared" si="14"/>
        <v>0.16131541743250932</v>
      </c>
      <c r="O73">
        <f t="shared" si="15"/>
        <v>0.75574236806631501</v>
      </c>
      <c r="P73">
        <f t="shared" si="16"/>
        <v>73.124410370075438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703.24676699999998</v>
      </c>
      <c r="D74">
        <f t="shared" si="10"/>
        <v>702.628377</v>
      </c>
      <c r="E74">
        <f t="shared" si="17"/>
        <v>175.19142906800971</v>
      </c>
      <c r="F74">
        <f t="shared" si="11"/>
        <v>278189.73404381302</v>
      </c>
      <c r="G74">
        <f t="shared" si="12"/>
        <v>75508.314697877038</v>
      </c>
      <c r="L74">
        <f>Input!J75</f>
        <v>0.75580999999999676</v>
      </c>
      <c r="M74">
        <f t="shared" si="13"/>
        <v>0.27483999999999675</v>
      </c>
      <c r="N74">
        <f t="shared" si="14"/>
        <v>0.1566031506812412</v>
      </c>
      <c r="O74">
        <f t="shared" si="15"/>
        <v>0.35904884827050981</v>
      </c>
      <c r="P74">
        <f t="shared" si="16"/>
        <v>73.205024411807358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703.86515700000007</v>
      </c>
      <c r="D75">
        <f t="shared" si="10"/>
        <v>703.24676700000009</v>
      </c>
      <c r="E75">
        <f t="shared" si="17"/>
        <v>175.34352252898489</v>
      </c>
      <c r="F75">
        <f t="shared" si="11"/>
        <v>278681.83552302449</v>
      </c>
      <c r="G75">
        <f t="shared" si="12"/>
        <v>75424.750986479485</v>
      </c>
      <c r="L75">
        <f>Input!J76</f>
        <v>0.61839000000009037</v>
      </c>
      <c r="M75">
        <f t="shared" si="13"/>
        <v>0.13742000000009036</v>
      </c>
      <c r="N75">
        <f t="shared" si="14"/>
        <v>0.15209346097519008</v>
      </c>
      <c r="O75">
        <f t="shared" si="15"/>
        <v>0.21743246230660038</v>
      </c>
      <c r="P75">
        <f t="shared" si="16"/>
        <v>73.282214500542707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704.27741700000013</v>
      </c>
      <c r="D76">
        <f t="shared" si="10"/>
        <v>703.65902700000015</v>
      </c>
      <c r="E76">
        <f t="shared" si="17"/>
        <v>175.49129748132722</v>
      </c>
      <c r="F76">
        <f t="shared" si="11"/>
        <v>278961.15050491004</v>
      </c>
      <c r="G76">
        <f t="shared" si="12"/>
        <v>75343.604277958933</v>
      </c>
      <c r="L76">
        <f>Input!J77</f>
        <v>0.41226000000006024</v>
      </c>
      <c r="M76">
        <f t="shared" si="13"/>
        <v>-6.8709999999939764E-2</v>
      </c>
      <c r="N76">
        <f t="shared" si="14"/>
        <v>0.14777495234231941</v>
      </c>
      <c r="O76">
        <f t="shared" si="15"/>
        <v>6.9952340434517438E-2</v>
      </c>
      <c r="P76">
        <f t="shared" si="16"/>
        <v>73.356170363730627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704.68967699999996</v>
      </c>
      <c r="D77">
        <f t="shared" si="10"/>
        <v>704.07128699999998</v>
      </c>
      <c r="E77">
        <f t="shared" si="17"/>
        <v>175.63493449684933</v>
      </c>
      <c r="F77">
        <f t="shared" si="11"/>
        <v>279244.97864683403</v>
      </c>
      <c r="G77">
        <f t="shared" si="12"/>
        <v>75264.771665598673</v>
      </c>
      <c r="L77">
        <f>Input!J78</f>
        <v>0.41225999999983287</v>
      </c>
      <c r="M77">
        <f t="shared" si="13"/>
        <v>-6.8710000000167137E-2</v>
      </c>
      <c r="N77">
        <f t="shared" si="14"/>
        <v>0.14363701552209732</v>
      </c>
      <c r="O77">
        <f t="shared" si="15"/>
        <v>7.2158307789725776E-2</v>
      </c>
      <c r="P77">
        <f t="shared" si="16"/>
        <v>73.427068868205907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705.0332269999999</v>
      </c>
      <c r="D78">
        <f t="shared" si="10"/>
        <v>704.41483699999992</v>
      </c>
      <c r="E78">
        <f t="shared" si="17"/>
        <v>175.77460426081635</v>
      </c>
      <c r="F78">
        <f t="shared" si="11"/>
        <v>279460.49567053822</v>
      </c>
      <c r="G78">
        <f t="shared" si="12"/>
        <v>75188.155977838629</v>
      </c>
      <c r="L78">
        <f>Input!J79</f>
        <v>0.34354999999993652</v>
      </c>
      <c r="M78">
        <f t="shared" si="13"/>
        <v>-0.13742000000006349</v>
      </c>
      <c r="N78">
        <f t="shared" si="14"/>
        <v>0.13966976396703057</v>
      </c>
      <c r="O78">
        <f t="shared" si="15"/>
        <v>4.1567150644833441E-2</v>
      </c>
      <c r="P78">
        <f t="shared" si="16"/>
        <v>73.495075043999549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705.30806699999994</v>
      </c>
      <c r="D79">
        <f t="shared" si="10"/>
        <v>704.68967699999996</v>
      </c>
      <c r="E79">
        <f t="shared" si="17"/>
        <v>175.91046823662651</v>
      </c>
      <c r="F79">
        <f t="shared" si="11"/>
        <v>279607.45162041922</v>
      </c>
      <c r="G79">
        <f t="shared" si="12"/>
        <v>75113.665385887143</v>
      </c>
      <c r="L79">
        <f>Input!J80</f>
        <v>0.27484000000004016</v>
      </c>
      <c r="M79">
        <f t="shared" si="13"/>
        <v>-0.20612999999995985</v>
      </c>
      <c r="N79">
        <f t="shared" si="14"/>
        <v>0.13586397581015455</v>
      </c>
      <c r="O79">
        <f t="shared" si="15"/>
        <v>1.9314335299627672E-2</v>
      </c>
      <c r="P79">
        <f t="shared" si="16"/>
        <v>73.560343015093252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705.51419700000019</v>
      </c>
      <c r="D80">
        <f t="shared" si="10"/>
        <v>704.89580700000022</v>
      </c>
      <c r="E80">
        <f t="shared" si="17"/>
        <v>176.04267927780057</v>
      </c>
      <c r="F80">
        <f t="shared" si="11"/>
        <v>279685.63070155313</v>
      </c>
      <c r="G80">
        <f t="shared" si="12"/>
        <v>75041.213042982956</v>
      </c>
      <c r="L80">
        <f>Input!J81</f>
        <v>0.2061300000002575</v>
      </c>
      <c r="M80">
        <f t="shared" si="13"/>
        <v>-0.27483999999974251</v>
      </c>
      <c r="N80">
        <f t="shared" si="14"/>
        <v>0.13221104117405733</v>
      </c>
      <c r="O80">
        <f t="shared" si="15"/>
        <v>5.4640124739494759E-3</v>
      </c>
      <c r="P80">
        <f t="shared" si="16"/>
        <v>73.623016846576078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705.72032700000011</v>
      </c>
      <c r="D81">
        <f t="shared" si="10"/>
        <v>705.10193700000013</v>
      </c>
      <c r="E81">
        <f t="shared" si="17"/>
        <v>176.17138219206984</v>
      </c>
      <c r="F81">
        <f t="shared" si="11"/>
        <v>279767.53180942498</v>
      </c>
      <c r="G81">
        <f t="shared" si="12"/>
        <v>74970.716752379827</v>
      </c>
      <c r="L81">
        <f>Input!J82</f>
        <v>0.20612999999991644</v>
      </c>
      <c r="M81">
        <f t="shared" si="13"/>
        <v>-0.27484000000008357</v>
      </c>
      <c r="N81">
        <f t="shared" si="14"/>
        <v>0.12870291426925831</v>
      </c>
      <c r="O81">
        <f t="shared" si="15"/>
        <v>5.9949536047426829E-3</v>
      </c>
      <c r="P81">
        <f t="shared" si="16"/>
        <v>73.683231316603283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705.85774700000002</v>
      </c>
      <c r="D82">
        <f t="shared" si="10"/>
        <v>705.23935700000004</v>
      </c>
      <c r="E82">
        <f t="shared" si="17"/>
        <v>176.29671426186272</v>
      </c>
      <c r="F82">
        <f t="shared" si="11"/>
        <v>279780.3193068048</v>
      </c>
      <c r="G82">
        <f t="shared" si="12"/>
        <v>74902.098661431621</v>
      </c>
      <c r="L82">
        <f>Input!J83</f>
        <v>0.13741999999990639</v>
      </c>
      <c r="M82">
        <f t="shared" si="13"/>
        <v>-0.34355000000009361</v>
      </c>
      <c r="N82">
        <f t="shared" si="14"/>
        <v>0.12533206979287942</v>
      </c>
      <c r="O82">
        <f t="shared" si="15"/>
        <v>1.4611805668995523E-4</v>
      </c>
      <c r="P82">
        <f t="shared" si="16"/>
        <v>73.741112620628257</v>
      </c>
    </row>
    <row r="83" spans="1:16" x14ac:dyDescent="0.25">
      <c r="A83">
        <f>Input!G84</f>
        <v>0</v>
      </c>
      <c r="B83">
        <f t="shared" si="9"/>
        <v>0</v>
      </c>
      <c r="C83" s="4">
        <f>Input!I84</f>
        <v>0</v>
      </c>
      <c r="D83">
        <f t="shared" si="10"/>
        <v>-0.61839</v>
      </c>
      <c r="E83">
        <f t="shared" si="17"/>
        <v>185.20939107500885</v>
      </c>
      <c r="F83">
        <f t="shared" si="11"/>
        <v>34531.964219261419</v>
      </c>
      <c r="G83">
        <f t="shared" si="12"/>
        <v>70103.047521084634</v>
      </c>
      <c r="L83">
        <f>Input!J84</f>
        <v>0</v>
      </c>
      <c r="M83">
        <f t="shared" si="13"/>
        <v>-0.48097000000000001</v>
      </c>
      <c r="N83">
        <f t="shared" si="14"/>
        <v>8.91267681314614</v>
      </c>
      <c r="O83">
        <f t="shared" si="15"/>
        <v>79.435807975592837</v>
      </c>
      <c r="P83">
        <f t="shared" si="16"/>
        <v>4.003207983600042E-2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0.61839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130230.33370443243</v>
      </c>
      <c r="J3" s="2" t="s">
        <v>11</v>
      </c>
      <c r="K3" s="23">
        <f>SUM(H3:H167)</f>
        <v>8908021.3410190381</v>
      </c>
      <c r="L3">
        <f>1-(K3/K5)</f>
        <v>-1.0583952350193182</v>
      </c>
      <c r="N3">
        <f>Input!J4</f>
        <v>0.48097000000000001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48.822780113811085</v>
      </c>
      <c r="S3" s="1" t="s">
        <v>11</v>
      </c>
      <c r="T3" s="23">
        <f>SUM(Q3:Q167)</f>
        <v>5489.1305032766741</v>
      </c>
      <c r="U3" s="5">
        <f>1-(T3/T5)</f>
        <v>-2.064666121394553</v>
      </c>
      <c r="X3">
        <f>COUNT(B3:B500)</f>
        <v>81</v>
      </c>
      <c r="Z3">
        <v>275.69641789418341</v>
      </c>
      <c r="AA3">
        <v>2.6374225225184171E-2</v>
      </c>
      <c r="AB3">
        <v>2.6552574636707598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2.6374225225184171E-2</v>
      </c>
      <c r="D4">
        <f t="shared" ref="D4:D67" si="2">POWER(C4,$AB$3)</f>
        <v>6.4242974762807484E-5</v>
      </c>
      <c r="E4" s="4">
        <f>Input!I5</f>
        <v>1.0993600000000001</v>
      </c>
      <c r="F4">
        <f t="shared" ref="F4:F67" si="3">E4-$E$3</f>
        <v>0.48097000000000012</v>
      </c>
      <c r="G4">
        <f t="shared" ref="G4:G67" si="4">$Z$3*(1-EXP(-1*D4))</f>
        <v>1.7710989107581412E-2</v>
      </c>
      <c r="H4">
        <f t="shared" ref="H4:H67" si="5">(F4-G4)^2</f>
        <v>0.21460891117302214</v>
      </c>
      <c r="I4">
        <f t="shared" ref="I4:I67" si="6">(G4-$J$4)^2</f>
        <v>130217.55113292095</v>
      </c>
      <c r="J4">
        <f>AVERAGE(E3:E167)</f>
        <v>360.8744015643565</v>
      </c>
      <c r="K4" t="s">
        <v>5</v>
      </c>
      <c r="L4" t="s">
        <v>6</v>
      </c>
      <c r="N4">
        <f>Input!J5</f>
        <v>0.48097000000000012</v>
      </c>
      <c r="O4">
        <f t="shared" ref="O4:O67" si="7">N4-$N$3</f>
        <v>0</v>
      </c>
      <c r="P4">
        <f t="shared" ref="P4:P67" si="8">POWER(C4,$AB$3)*EXP(-D4)*$Z$3*$AA$3*$AB$3</f>
        <v>1.2402670743502737E-3</v>
      </c>
      <c r="Q4">
        <f t="shared" ref="Q4:Q67" si="9">(O4-P4)^2</f>
        <v>1.5382624157173874E-6</v>
      </c>
      <c r="R4">
        <f t="shared" ref="R4:R67" si="10">(P4-$S$4)^2</f>
        <v>48.805449341473938</v>
      </c>
      <c r="S4">
        <f>AVERAGE(N3:N167)</f>
        <v>6.9873299702970293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5.2748450450368342E-2</v>
      </c>
      <c r="D5">
        <f t="shared" si="2"/>
        <v>4.047042689220497E-4</v>
      </c>
      <c r="E5" s="4">
        <f>Input!I6</f>
        <v>2.1987198571428572</v>
      </c>
      <c r="F5">
        <f t="shared" si="3"/>
        <v>1.5803298571428572</v>
      </c>
      <c r="G5">
        <f t="shared" si="4"/>
        <v>0.11155294274965911</v>
      </c>
      <c r="H5">
        <f t="shared" si="5"/>
        <v>2.1573056242544042</v>
      </c>
      <c r="I5">
        <f t="shared" si="6"/>
        <v>130149.83294557642</v>
      </c>
      <c r="K5">
        <f>SUM(I3:I167)</f>
        <v>4327653.4989333255</v>
      </c>
      <c r="L5" s="5">
        <f>1-((1-L3)*(X3-1)/(X3-1-1))</f>
        <v>-1.0844508709056386</v>
      </c>
      <c r="N5">
        <f>Input!J6</f>
        <v>1.0993598571428571</v>
      </c>
      <c r="O5">
        <f t="shared" si="7"/>
        <v>0.6183898571428571</v>
      </c>
      <c r="P5">
        <f t="shared" si="8"/>
        <v>7.8105118718678895E-3</v>
      </c>
      <c r="Q5">
        <f t="shared" si="9"/>
        <v>0.37280713687154987</v>
      </c>
      <c r="R5">
        <f t="shared" si="10"/>
        <v>48.713691870535463</v>
      </c>
      <c r="T5">
        <f>SUM(R3:R167)</f>
        <v>1791.1022884211893</v>
      </c>
      <c r="U5" s="5">
        <f>1-((1-U3)*(X3-1)/(X3-1-1))</f>
        <v>-2.1034593634375218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7.9122675675552506E-2</v>
      </c>
      <c r="D6">
        <f t="shared" si="2"/>
        <v>1.1876963323525964E-3</v>
      </c>
      <c r="E6" s="4">
        <f>Input!I7</f>
        <v>3.2980797142857141</v>
      </c>
      <c r="F6">
        <f t="shared" si="3"/>
        <v>2.6796897142857139</v>
      </c>
      <c r="G6">
        <f t="shared" si="4"/>
        <v>0.32724924954017393</v>
      </c>
      <c r="H6">
        <f t="shared" si="5"/>
        <v>5.5339761401722116</v>
      </c>
      <c r="I6">
        <f t="shared" si="6"/>
        <v>129994.24904232338</v>
      </c>
      <c r="N6">
        <f>Input!J7</f>
        <v>1.0993598571428569</v>
      </c>
      <c r="O6">
        <f t="shared" si="7"/>
        <v>0.61838985714285688</v>
      </c>
      <c r="P6">
        <f t="shared" si="8"/>
        <v>2.2903775472707732E-2</v>
      </c>
      <c r="Q6">
        <f t="shared" si="9"/>
        <v>0.35460367346286753</v>
      </c>
      <c r="R6">
        <f t="shared" si="10"/>
        <v>48.50323222315518</v>
      </c>
      <c r="X6" s="19" t="s">
        <v>17</v>
      </c>
      <c r="Y6" s="25">
        <f>SQRT((U5-L5)^2)</f>
        <v>1.0190084925318832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0.10549690090073668</v>
      </c>
      <c r="D7">
        <f t="shared" si="2"/>
        <v>2.549470130990137E-3</v>
      </c>
      <c r="E7" s="4">
        <f>Input!I8</f>
        <v>5.4280894285714281</v>
      </c>
      <c r="F7">
        <f t="shared" si="3"/>
        <v>4.8096994285714283</v>
      </c>
      <c r="G7">
        <f t="shared" si="4"/>
        <v>0.70198455808078497</v>
      </c>
      <c r="H7">
        <f t="shared" si="5"/>
        <v>16.873321457249965</v>
      </c>
      <c r="I7">
        <f t="shared" si="6"/>
        <v>129724.16997214258</v>
      </c>
      <c r="N7">
        <f>Input!J8</f>
        <v>2.130009714285714</v>
      </c>
      <c r="O7">
        <f t="shared" si="7"/>
        <v>1.6490397142857138</v>
      </c>
      <c r="P7">
        <f t="shared" si="8"/>
        <v>4.9097590536404112E-2</v>
      </c>
      <c r="Q7">
        <f t="shared" si="9"/>
        <v>2.5598147993474512</v>
      </c>
      <c r="R7">
        <f t="shared" si="10"/>
        <v>48.139068555558786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0.13187112612592086</v>
      </c>
      <c r="D8">
        <f t="shared" si="2"/>
        <v>4.6107435095732252E-3</v>
      </c>
      <c r="E8" s="4">
        <f>Input!I9</f>
        <v>9.3445590000000003</v>
      </c>
      <c r="F8">
        <f t="shared" si="3"/>
        <v>8.7261690000000005</v>
      </c>
      <c r="G8">
        <f t="shared" si="4"/>
        <v>1.2682394592042388</v>
      </c>
      <c r="H8">
        <f t="shared" si="5"/>
        <v>55.620713035474083</v>
      </c>
      <c r="I8">
        <f t="shared" si="6"/>
        <v>129316.59182399703</v>
      </c>
      <c r="N8">
        <f>Input!J9</f>
        <v>3.9164695714285722</v>
      </c>
      <c r="O8">
        <f t="shared" si="7"/>
        <v>3.4354995714285721</v>
      </c>
      <c r="P8">
        <f t="shared" si="8"/>
        <v>8.8610668979431678E-2</v>
      </c>
      <c r="Q8">
        <f t="shared" si="9"/>
        <v>11.201665325337213</v>
      </c>
      <c r="R8">
        <f t="shared" si="10"/>
        <v>47.592327998371957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0.15824535135110501</v>
      </c>
      <c r="D9">
        <f t="shared" si="2"/>
        <v>7.4819974893882398E-3</v>
      </c>
      <c r="E9" s="4">
        <f>Input!I10</f>
        <v>15.322328285714287</v>
      </c>
      <c r="F9">
        <f t="shared" si="3"/>
        <v>14.703938285714287</v>
      </c>
      <c r="G9">
        <f t="shared" si="4"/>
        <v>2.0550623339999663</v>
      </c>
      <c r="H9">
        <f t="shared" si="5"/>
        <v>159.99406284185685</v>
      </c>
      <c r="I9">
        <f t="shared" si="6"/>
        <v>128751.31820570969</v>
      </c>
      <c r="N9">
        <f>Input!J10</f>
        <v>5.9777692857142863</v>
      </c>
      <c r="O9">
        <f t="shared" si="7"/>
        <v>5.4967992857142862</v>
      </c>
      <c r="P9">
        <f t="shared" si="8"/>
        <v>0.14337903072539865</v>
      </c>
      <c r="Q9">
        <f t="shared" si="9"/>
        <v>28.659108426525286</v>
      </c>
      <c r="R9">
        <f t="shared" si="10"/>
        <v>46.839664463263404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0.18461957657628919</v>
      </c>
      <c r="D10">
        <f t="shared" si="2"/>
        <v>1.1266227609759812E-2</v>
      </c>
      <c r="E10" s="4">
        <f>Input!I11</f>
        <v>24.529467142857147</v>
      </c>
      <c r="F10">
        <f t="shared" si="3"/>
        <v>23.911077142857145</v>
      </c>
      <c r="G10">
        <f t="shared" si="4"/>
        <v>3.088627336561562</v>
      </c>
      <c r="H10">
        <f t="shared" si="5"/>
        <v>433.57441593569899</v>
      </c>
      <c r="I10">
        <f t="shared" si="6"/>
        <v>128010.66023978266</v>
      </c>
      <c r="N10">
        <f>Input!J11</f>
        <v>9.2071388571428603</v>
      </c>
      <c r="O10">
        <f t="shared" si="7"/>
        <v>8.7261688571428611</v>
      </c>
      <c r="P10">
        <f t="shared" si="8"/>
        <v>0.21508153767722599</v>
      </c>
      <c r="Q10">
        <f t="shared" si="9"/>
        <v>72.438607359568721</v>
      </c>
      <c r="R10">
        <f t="shared" si="10"/>
        <v>45.863348833121385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0.21099380180147337</v>
      </c>
      <c r="D11">
        <f t="shared" si="2"/>
        <v>1.6060611285676346E-2</v>
      </c>
      <c r="E11" s="4">
        <f>Input!I12</f>
        <v>36.485005714285712</v>
      </c>
      <c r="F11">
        <f t="shared" si="3"/>
        <v>35.866615714285714</v>
      </c>
      <c r="G11">
        <f t="shared" si="4"/>
        <v>4.3924855816437391</v>
      </c>
      <c r="H11">
        <f t="shared" si="5"/>
        <v>990.62086760648151</v>
      </c>
      <c r="I11">
        <f t="shared" si="6"/>
        <v>127079.3564227059</v>
      </c>
      <c r="N11">
        <f>Input!J12</f>
        <v>11.955538571428566</v>
      </c>
      <c r="O11">
        <f t="shared" si="7"/>
        <v>11.474568571428566</v>
      </c>
      <c r="P11">
        <f t="shared" si="8"/>
        <v>0.30514377057189146</v>
      </c>
      <c r="Q11">
        <f t="shared" si="9"/>
        <v>124.75605038199217</v>
      </c>
      <c r="R11">
        <f t="shared" si="10"/>
        <v>44.651612407797074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0.23736802702665755</v>
      </c>
      <c r="D12">
        <f t="shared" si="2"/>
        <v>2.1957616114322138E-2</v>
      </c>
      <c r="E12" s="4">
        <f>Input!I13</f>
        <v>50.433134142857149</v>
      </c>
      <c r="F12">
        <f t="shared" si="3"/>
        <v>49.814744142857151</v>
      </c>
      <c r="G12">
        <f t="shared" si="4"/>
        <v>5.9876581876112311</v>
      </c>
      <c r="H12">
        <f t="shared" si="5"/>
        <v>1920.8134633285142</v>
      </c>
      <c r="I12">
        <f t="shared" si="6"/>
        <v>125944.60062455184</v>
      </c>
      <c r="N12">
        <f>Input!J13</f>
        <v>13.948128428571437</v>
      </c>
      <c r="O12">
        <f t="shared" si="7"/>
        <v>13.467158428571437</v>
      </c>
      <c r="P12">
        <f t="shared" si="8"/>
        <v>0.41473108579433743</v>
      </c>
      <c r="Q12">
        <f t="shared" si="9"/>
        <v>170.36585953847529</v>
      </c>
      <c r="R12">
        <f t="shared" si="10"/>
        <v>43.199056096566025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0.26374225225184172</v>
      </c>
      <c r="D13">
        <f t="shared" si="2"/>
        <v>2.9045784198480251E-2</v>
      </c>
      <c r="E13" s="4">
        <f>Input!I14</f>
        <v>66.7174022857143</v>
      </c>
      <c r="F13">
        <f t="shared" si="3"/>
        <v>66.099012285714295</v>
      </c>
      <c r="G13">
        <f t="shared" si="4"/>
        <v>7.8926398193257468</v>
      </c>
      <c r="H13">
        <f t="shared" si="5"/>
        <v>3387.981795695955</v>
      </c>
      <c r="I13">
        <f t="shared" si="6"/>
        <v>124596.12412462567</v>
      </c>
      <c r="N13">
        <f>Input!J14</f>
        <v>16.284268142857151</v>
      </c>
      <c r="O13">
        <f t="shared" si="7"/>
        <v>15.803298142857152</v>
      </c>
      <c r="P13">
        <f t="shared" si="8"/>
        <v>0.54473609697368919</v>
      </c>
      <c r="Q13">
        <f t="shared" si="9"/>
        <v>232.8237157080753</v>
      </c>
      <c r="R13">
        <f t="shared" si="10"/>
        <v>41.50701581658344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0.2901164774770259</v>
      </c>
      <c r="D14">
        <f t="shared" si="2"/>
        <v>3.7410313064666585E-2</v>
      </c>
      <c r="E14" s="4">
        <f>Input!I15</f>
        <v>83.482640285714297</v>
      </c>
      <c r="F14">
        <f t="shared" si="3"/>
        <v>82.864250285714292</v>
      </c>
      <c r="G14">
        <f t="shared" si="4"/>
        <v>10.123349826366242</v>
      </c>
      <c r="H14">
        <f t="shared" si="5"/>
        <v>5291.2385996367821</v>
      </c>
      <c r="I14">
        <f t="shared" si="6"/>
        <v>123026.30029530634</v>
      </c>
      <c r="N14">
        <f>Input!J15</f>
        <v>16.765237999999997</v>
      </c>
      <c r="O14">
        <f t="shared" si="7"/>
        <v>16.284267999999997</v>
      </c>
      <c r="P14">
        <f t="shared" si="8"/>
        <v>0.69576362894980437</v>
      </c>
      <c r="Q14">
        <f t="shared" si="9"/>
        <v>243.00146852625099</v>
      </c>
      <c r="R14">
        <f t="shared" si="10"/>
        <v>39.5838070275733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0.31649070270221002</v>
      </c>
      <c r="D15">
        <f t="shared" si="2"/>
        <v>4.7133501136882208E-2</v>
      </c>
      <c r="E15" s="4">
        <f>Input!I16</f>
        <v>98.461418428571434</v>
      </c>
      <c r="F15">
        <f t="shared" si="3"/>
        <v>97.843028428571429</v>
      </c>
      <c r="G15">
        <f t="shared" si="4"/>
        <v>12.69305361247004</v>
      </c>
      <c r="H15">
        <f t="shared" si="5"/>
        <v>7250.5182111827007</v>
      </c>
      <c r="I15">
        <f t="shared" si="6"/>
        <v>121230.25106159261</v>
      </c>
      <c r="N15">
        <f>Input!J16</f>
        <v>14.978778142857138</v>
      </c>
      <c r="O15">
        <f t="shared" si="7"/>
        <v>14.497808142857139</v>
      </c>
      <c r="P15">
        <f t="shared" si="8"/>
        <v>0.86811518648395347</v>
      </c>
      <c r="Q15">
        <f t="shared" si="9"/>
        <v>185.76853008500882</v>
      </c>
      <c r="R15">
        <f t="shared" si="10"/>
        <v>37.444789570436512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0.3428649279273942</v>
      </c>
      <c r="D16">
        <f t="shared" si="2"/>
        <v>5.829509884239218E-2</v>
      </c>
      <c r="E16" s="4">
        <f>Input!I17</f>
        <v>111.99728685714287</v>
      </c>
      <c r="F16">
        <f t="shared" si="3"/>
        <v>111.37889685714286</v>
      </c>
      <c r="G16">
        <f t="shared" si="4"/>
        <v>15.612269496550768</v>
      </c>
      <c r="H16">
        <f t="shared" si="5"/>
        <v>9171.2469160225064</v>
      </c>
      <c r="I16">
        <f t="shared" si="6"/>
        <v>119205.93984000693</v>
      </c>
      <c r="N16">
        <f>Input!J17</f>
        <v>13.535868428571433</v>
      </c>
      <c r="O16">
        <f t="shared" si="7"/>
        <v>13.054898428571434</v>
      </c>
      <c r="P16">
        <f t="shared" si="8"/>
        <v>1.0617744621972574</v>
      </c>
      <c r="Q16">
        <f t="shared" si="9"/>
        <v>143.83502247281865</v>
      </c>
      <c r="R16">
        <f t="shared" si="10"/>
        <v>35.112208079571552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0.36923915315257838</v>
      </c>
      <c r="D17">
        <f t="shared" si="2"/>
        <v>7.0972591558087453E-2</v>
      </c>
      <c r="E17" s="4">
        <f>Input!I18</f>
        <v>125.7392852857143</v>
      </c>
      <c r="F17">
        <f t="shared" si="3"/>
        <v>125.1208952857143</v>
      </c>
      <c r="G17">
        <f t="shared" si="4"/>
        <v>18.888672225947172</v>
      </c>
      <c r="H17">
        <f t="shared" si="5"/>
        <v>11285.285216220118</v>
      </c>
      <c r="I17">
        <f t="shared" si="6"/>
        <v>116954.23907112377</v>
      </c>
      <c r="N17">
        <f>Input!J18</f>
        <v>13.741998428571435</v>
      </c>
      <c r="O17">
        <f t="shared" si="7"/>
        <v>13.261028428571436</v>
      </c>
      <c r="P17">
        <f t="shared" si="8"/>
        <v>1.2763951081993865</v>
      </c>
      <c r="Q17">
        <f t="shared" si="9"/>
        <v>143.63143582377197</v>
      </c>
      <c r="R17">
        <f t="shared" si="10"/>
        <v>32.614776999122228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0.39561337837776256</v>
      </c>
      <c r="D18">
        <f t="shared" si="2"/>
        <v>8.5241431860172912E-2</v>
      </c>
      <c r="E18" s="4">
        <f>Input!I19</f>
        <v>139.6187035714286</v>
      </c>
      <c r="F18">
        <f t="shared" si="3"/>
        <v>139.00031357142859</v>
      </c>
      <c r="G18">
        <f t="shared" si="4"/>
        <v>22.527001835089539</v>
      </c>
      <c r="H18">
        <f t="shared" si="5"/>
        <v>13566.032346830418</v>
      </c>
      <c r="I18">
        <f t="shared" si="6"/>
        <v>114478.96290355636</v>
      </c>
      <c r="N18">
        <f>Input!J19</f>
        <v>13.879418285714294</v>
      </c>
      <c r="O18">
        <f t="shared" si="7"/>
        <v>13.398448285714295</v>
      </c>
      <c r="P18">
        <f t="shared" si="8"/>
        <v>1.5112917966499844</v>
      </c>
      <c r="Q18">
        <f t="shared" si="9"/>
        <v>141.30448939550374</v>
      </c>
      <c r="R18">
        <f t="shared" si="10"/>
        <v>29.986994079239665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0.42198760360294674</v>
      </c>
      <c r="D19">
        <f t="shared" si="2"/>
        <v>0.10117523313341072</v>
      </c>
      <c r="E19" s="4">
        <f>Input!I20</f>
        <v>153.01715185714286</v>
      </c>
      <c r="F19">
        <f t="shared" si="3"/>
        <v>152.39876185714286</v>
      </c>
      <c r="G19">
        <f t="shared" si="4"/>
        <v>26.528984927120494</v>
      </c>
      <c r="H19">
        <f t="shared" si="5"/>
        <v>15843.200744413591</v>
      </c>
      <c r="I19">
        <f t="shared" si="6"/>
        <v>111786.85762632692</v>
      </c>
      <c r="N19">
        <f>Input!J20</f>
        <v>13.398448285714267</v>
      </c>
      <c r="O19">
        <f t="shared" si="7"/>
        <v>12.917478285714267</v>
      </c>
      <c r="P19">
        <f t="shared" si="8"/>
        <v>1.7654354401212473</v>
      </c>
      <c r="Q19">
        <f t="shared" si="9"/>
        <v>124.36805962994245</v>
      </c>
      <c r="R19">
        <f t="shared" si="10"/>
        <v>27.268182484279752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0.44836182882813091</v>
      </c>
      <c r="D20">
        <f t="shared" si="2"/>
        <v>0.11884593311438776</v>
      </c>
      <c r="E20" s="4">
        <f>Input!I21</f>
        <v>166.0033402857143</v>
      </c>
      <c r="F20">
        <f t="shared" si="3"/>
        <v>165.3849502857143</v>
      </c>
      <c r="G20">
        <f t="shared" si="4"/>
        <v>30.893274292926769</v>
      </c>
      <c r="H20">
        <f t="shared" si="5"/>
        <v>18088.010911348938</v>
      </c>
      <c r="I20">
        <f t="shared" si="6"/>
        <v>108887.54435532351</v>
      </c>
      <c r="N20">
        <f>Input!J21</f>
        <v>12.986188428571438</v>
      </c>
      <c r="O20">
        <f t="shared" si="7"/>
        <v>12.505218428571439</v>
      </c>
      <c r="P20">
        <f t="shared" si="8"/>
        <v>2.037453304474834</v>
      </c>
      <c r="Q20">
        <f t="shared" si="9"/>
        <v>109.57410669325321</v>
      </c>
      <c r="R20">
        <f t="shared" si="10"/>
        <v>24.501279006851053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0.47473605405331509</v>
      </c>
      <c r="D21">
        <f t="shared" si="2"/>
        <v>0.13832393362273715</v>
      </c>
      <c r="E21" s="4">
        <f>Input!I22</f>
        <v>180.08888871428573</v>
      </c>
      <c r="F21">
        <f t="shared" si="3"/>
        <v>179.47049871428572</v>
      </c>
      <c r="G21">
        <f t="shared" si="4"/>
        <v>35.615411855163295</v>
      </c>
      <c r="H21">
        <f t="shared" si="5"/>
        <v>20694.286015245656</v>
      </c>
      <c r="I21">
        <f t="shared" si="6"/>
        <v>105793.41038664505</v>
      </c>
      <c r="N21">
        <f>Input!J22</f>
        <v>14.085548428571428</v>
      </c>
      <c r="O21">
        <f t="shared" si="7"/>
        <v>13.604578428571429</v>
      </c>
      <c r="P21">
        <f t="shared" si="8"/>
        <v>2.3256346098607414</v>
      </c>
      <c r="Q21">
        <f t="shared" si="9"/>
        <v>127.214573665632</v>
      </c>
      <c r="R21">
        <f t="shared" si="10"/>
        <v>21.73140363351321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0.50111027927849927</v>
      </c>
      <c r="D22">
        <f t="shared" si="2"/>
        <v>0.15967822114172389</v>
      </c>
      <c r="E22" s="4">
        <f>Input!I23</f>
        <v>197.47251671428572</v>
      </c>
      <c r="F22">
        <f t="shared" si="3"/>
        <v>196.85412671428571</v>
      </c>
      <c r="G22">
        <f t="shared" si="4"/>
        <v>40.687819112103043</v>
      </c>
      <c r="H22">
        <f t="shared" si="5"/>
        <v>24387.915630099531</v>
      </c>
      <c r="I22">
        <f t="shared" si="6"/>
        <v>102519.44758245369</v>
      </c>
      <c r="N22">
        <f>Input!J23</f>
        <v>17.383627999999987</v>
      </c>
      <c r="O22">
        <f t="shared" si="7"/>
        <v>16.902657999999988</v>
      </c>
      <c r="P22">
        <f t="shared" si="8"/>
        <v>2.6279420715013306</v>
      </c>
      <c r="Q22">
        <f t="shared" si="9"/>
        <v>203.7675148393333</v>
      </c>
      <c r="R22">
        <f t="shared" si="10"/>
        <v>19.004262852166381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0.52748450450368345</v>
      </c>
      <c r="D23">
        <f t="shared" si="2"/>
        <v>0.18297647178877116</v>
      </c>
      <c r="E23" s="4">
        <f>Input!I24</f>
        <v>216.43647442857144</v>
      </c>
      <c r="F23">
        <f t="shared" si="3"/>
        <v>215.81808442857144</v>
      </c>
      <c r="G23">
        <f t="shared" si="4"/>
        <v>46.099818487382883</v>
      </c>
      <c r="H23">
        <f t="shared" si="5"/>
        <v>28804.289794084001</v>
      </c>
      <c r="I23">
        <f t="shared" si="6"/>
        <v>99083.03815128257</v>
      </c>
      <c r="N23">
        <f>Input!J24</f>
        <v>18.963957714285726</v>
      </c>
      <c r="O23">
        <f t="shared" si="7"/>
        <v>18.482987714285727</v>
      </c>
      <c r="P23">
        <f t="shared" si="8"/>
        <v>2.9420296775870929</v>
      </c>
      <c r="Q23">
        <f t="shared" si="9"/>
        <v>241.52137669842784</v>
      </c>
      <c r="R23">
        <f t="shared" si="10"/>
        <v>16.364454458199098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0.55385872972886763</v>
      </c>
      <c r="D24">
        <f t="shared" si="2"/>
        <v>0.20828514341007665</v>
      </c>
      <c r="E24" s="4">
        <f>Input!I25</f>
        <v>236.431082</v>
      </c>
      <c r="F24">
        <f t="shared" si="3"/>
        <v>235.812692</v>
      </c>
      <c r="G24">
        <f t="shared" si="4"/>
        <v>51.837688227284502</v>
      </c>
      <c r="H24">
        <f t="shared" si="5"/>
        <v>33846.80201317068</v>
      </c>
      <c r="I24">
        <f t="shared" si="6"/>
        <v>95503.690190179623</v>
      </c>
      <c r="N24">
        <f>Input!J25</f>
        <v>19.99460757142856</v>
      </c>
      <c r="O24">
        <f t="shared" si="7"/>
        <v>19.513637571428561</v>
      </c>
      <c r="P24">
        <f t="shared" si="8"/>
        <v>3.2652668361663375</v>
      </c>
      <c r="Q24">
        <f t="shared" si="9"/>
        <v>264.00955155052588</v>
      </c>
      <c r="R24">
        <f t="shared" si="10"/>
        <v>13.853753974454788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0.5802329549540518</v>
      </c>
      <c r="D25">
        <f t="shared" si="2"/>
        <v>0.23566955694190631</v>
      </c>
      <c r="E25" s="4">
        <f>Input!I26</f>
        <v>257.11278957142861</v>
      </c>
      <c r="F25">
        <f t="shared" si="3"/>
        <v>256.49439957142863</v>
      </c>
      <c r="G25">
        <f t="shared" si="4"/>
        <v>57.884752706525411</v>
      </c>
      <c r="H25">
        <f t="shared" si="5"/>
        <v>39445.791827801564</v>
      </c>
      <c r="I25">
        <f t="shared" si="6"/>
        <v>91802.727314991775</v>
      </c>
      <c r="N25">
        <f>Input!J26</f>
        <v>20.681707571428603</v>
      </c>
      <c r="O25">
        <f t="shared" si="7"/>
        <v>20.200737571428604</v>
      </c>
      <c r="P25">
        <f t="shared" si="8"/>
        <v>3.5947688476610282</v>
      </c>
      <c r="Q25">
        <f t="shared" si="9"/>
        <v>275.7581972547469</v>
      </c>
      <c r="R25">
        <f t="shared" si="10"/>
        <v>11.509470970821244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0.60660718017923598</v>
      </c>
      <c r="D26">
        <f t="shared" si="2"/>
        <v>0.26519396873966861</v>
      </c>
      <c r="E26" s="4">
        <f>Input!I27</f>
        <v>278.82514714285713</v>
      </c>
      <c r="F26">
        <f t="shared" si="3"/>
        <v>278.20675714285716</v>
      </c>
      <c r="G26">
        <f t="shared" si="4"/>
        <v>64.221509198756806</v>
      </c>
      <c r="H26">
        <f t="shared" si="5"/>
        <v>45789.686337698113</v>
      </c>
      <c r="I26">
        <f t="shared" si="6"/>
        <v>88002.938548876089</v>
      </c>
      <c r="N26">
        <f>Input!J27</f>
        <v>21.712357571428527</v>
      </c>
      <c r="O26">
        <f t="shared" si="7"/>
        <v>21.231387571428527</v>
      </c>
      <c r="P26">
        <f t="shared" si="8"/>
        <v>3.927433477407638</v>
      </c>
      <c r="Q26">
        <f t="shared" si="9"/>
        <v>299.42682728798223</v>
      </c>
      <c r="R26">
        <f t="shared" si="10"/>
        <v>9.3629665471967964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0.63298140540442005</v>
      </c>
      <c r="D27">
        <f t="shared" si="2"/>
        <v>0.29692163524130238</v>
      </c>
      <c r="E27" s="4">
        <f>Input!I28</f>
        <v>300.40008457142858</v>
      </c>
      <c r="F27">
        <f t="shared" si="3"/>
        <v>299.7816945714286</v>
      </c>
      <c r="G27">
        <f t="shared" si="4"/>
        <v>70.825791340103578</v>
      </c>
      <c r="H27">
        <f t="shared" si="5"/>
        <v>52420.805624471861</v>
      </c>
      <c r="I27">
        <f t="shared" si="6"/>
        <v>84128.196293020592</v>
      </c>
      <c r="N27">
        <f>Input!J28</f>
        <v>21.574937428571445</v>
      </c>
      <c r="O27">
        <f t="shared" si="7"/>
        <v>21.093967428571446</v>
      </c>
      <c r="P27">
        <f t="shared" si="8"/>
        <v>4.2599832174004133</v>
      </c>
      <c r="Q27">
        <f t="shared" si="9"/>
        <v>283.38302442195561</v>
      </c>
      <c r="R27">
        <f t="shared" si="10"/>
        <v>7.4384203105357152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0.65935563062960423</v>
      </c>
      <c r="D28">
        <f t="shared" si="2"/>
        <v>0.33091487107441947</v>
      </c>
      <c r="E28" s="4">
        <f>Input!I29</f>
        <v>322.52470185714282</v>
      </c>
      <c r="F28">
        <f t="shared" si="3"/>
        <v>321.90631185714284</v>
      </c>
      <c r="G28">
        <f t="shared" si="4"/>
        <v>77.672968670650647</v>
      </c>
      <c r="H28">
        <f t="shared" si="5"/>
        <v>59649.925924050869</v>
      </c>
      <c r="I28">
        <f t="shared" si="6"/>
        <v>80203.051593048163</v>
      </c>
      <c r="N28">
        <f>Input!J29</f>
        <v>22.124617285714237</v>
      </c>
      <c r="O28">
        <f t="shared" si="7"/>
        <v>21.643647285714238</v>
      </c>
      <c r="P28">
        <f t="shared" si="8"/>
        <v>4.5890126430895037</v>
      </c>
      <c r="Q28">
        <f t="shared" si="9"/>
        <v>290.86056279341568</v>
      </c>
      <c r="R28">
        <f t="shared" si="10"/>
        <v>5.7519260019838487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0.68572985585478841</v>
      </c>
      <c r="D29">
        <f t="shared" si="2"/>
        <v>0.36723510151661543</v>
      </c>
      <c r="E29" s="4">
        <f>Input!I30</f>
        <v>344.03092928571425</v>
      </c>
      <c r="F29">
        <f t="shared" si="3"/>
        <v>343.41253928571427</v>
      </c>
      <c r="G29">
        <f t="shared" si="4"/>
        <v>84.736180792119612</v>
      </c>
      <c r="H29">
        <f t="shared" si="5"/>
        <v>66913.458443506694</v>
      </c>
      <c r="I29">
        <f t="shared" si="6"/>
        <v>76252.31697125663</v>
      </c>
      <c r="N29">
        <f>Input!J30</f>
        <v>21.506227428571435</v>
      </c>
      <c r="O29">
        <f t="shared" si="7"/>
        <v>21.025257428571436</v>
      </c>
      <c r="P29">
        <f t="shared" si="8"/>
        <v>4.9110400951701605</v>
      </c>
      <c r="Q29">
        <f t="shared" si="9"/>
        <v>259.66800026809011</v>
      </c>
      <c r="R29">
        <f t="shared" si="10"/>
        <v>4.3109796455543483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0.71210408107997258</v>
      </c>
      <c r="D30">
        <f t="shared" si="2"/>
        <v>0.4059429100609569</v>
      </c>
      <c r="E30" s="4">
        <f>Input!I31</f>
        <v>367.04877657142862</v>
      </c>
      <c r="F30">
        <f t="shared" si="3"/>
        <v>366.43038657142864</v>
      </c>
      <c r="G30">
        <f t="shared" si="4"/>
        <v>91.986603845956424</v>
      </c>
      <c r="H30">
        <f t="shared" si="5"/>
        <v>75319.389876666202</v>
      </c>
      <c r="I30">
        <f t="shared" si="6"/>
        <v>72300.647761851229</v>
      </c>
      <c r="N30">
        <f>Input!J31</f>
        <v>23.017847285714367</v>
      </c>
      <c r="O30">
        <f t="shared" si="7"/>
        <v>22.536877285714368</v>
      </c>
      <c r="P30">
        <f t="shared" si="8"/>
        <v>5.2225627536671473</v>
      </c>
      <c r="Q30">
        <f t="shared" si="9"/>
        <v>299.78548771466154</v>
      </c>
      <c r="R30">
        <f t="shared" si="10"/>
        <v>3.1144033288915809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0.73847830630515676</v>
      </c>
      <c r="D31">
        <f t="shared" si="2"/>
        <v>0.44709808171348464</v>
      </c>
      <c r="E31" s="4">
        <f>Input!I32</f>
        <v>387.79919414285712</v>
      </c>
      <c r="F31">
        <f t="shared" si="3"/>
        <v>387.18080414285714</v>
      </c>
      <c r="G31">
        <f t="shared" si="4"/>
        <v>99.393746212950575</v>
      </c>
      <c r="H31">
        <f t="shared" si="5"/>
        <v>82821.39071195139</v>
      </c>
      <c r="I31">
        <f t="shared" si="6"/>
        <v>68372.13312300072</v>
      </c>
      <c r="N31">
        <f>Input!J32</f>
        <v>20.7504175714285</v>
      </c>
      <c r="O31">
        <f t="shared" si="7"/>
        <v>20.269447571428501</v>
      </c>
      <c r="P31">
        <f t="shared" si="8"/>
        <v>5.5201140282384458</v>
      </c>
      <c r="Q31">
        <f t="shared" si="9"/>
        <v>217.54283996827129</v>
      </c>
      <c r="R31">
        <f t="shared" si="10"/>
        <v>2.1527226206308567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0.76485253153034094</v>
      </c>
      <c r="D32">
        <f t="shared" si="2"/>
        <v>0.49075964254910281</v>
      </c>
      <c r="E32" s="4">
        <f>Input!I33</f>
        <v>407.93122185714293</v>
      </c>
      <c r="F32">
        <f t="shared" si="3"/>
        <v>407.31283185714295</v>
      </c>
      <c r="G32">
        <f t="shared" si="4"/>
        <v>106.92576958306466</v>
      </c>
      <c r="H32">
        <f t="shared" si="5"/>
        <v>90232.387181650993</v>
      </c>
      <c r="I32">
        <f t="shared" si="6"/>
        <v>64489.907685169601</v>
      </c>
      <c r="N32">
        <f>Input!J33</f>
        <v>20.132027714285812</v>
      </c>
      <c r="O32">
        <f t="shared" si="7"/>
        <v>19.651057714285812</v>
      </c>
      <c r="P32">
        <f t="shared" si="8"/>
        <v>5.8003220702755707</v>
      </c>
      <c r="Q32">
        <f t="shared" si="9"/>
        <v>191.84287788025583</v>
      </c>
      <c r="R32">
        <f t="shared" si="10"/>
        <v>1.4089877547133531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0.79122675675552512</v>
      </c>
      <c r="D33">
        <f t="shared" si="2"/>
        <v>0.53698589597086765</v>
      </c>
      <c r="E33" s="4">
        <f>Input!I34</f>
        <v>426.27678957142854</v>
      </c>
      <c r="F33">
        <f t="shared" si="3"/>
        <v>425.65839957142856</v>
      </c>
      <c r="G33">
        <f t="shared" si="4"/>
        <v>114.54983086256237</v>
      </c>
      <c r="H33">
        <f t="shared" si="5"/>
        <v>96788.541524079308</v>
      </c>
      <c r="I33">
        <f t="shared" si="6"/>
        <v>60675.794131423172</v>
      </c>
      <c r="N33">
        <f>Input!J34</f>
        <v>18.345567714285608</v>
      </c>
      <c r="O33">
        <f t="shared" si="7"/>
        <v>17.864597714285608</v>
      </c>
      <c r="P33">
        <f t="shared" si="8"/>
        <v>6.0599681243772858</v>
      </c>
      <c r="Q33">
        <f t="shared" si="9"/>
        <v>139.34927975493915</v>
      </c>
      <c r="R33">
        <f t="shared" si="10"/>
        <v>0.85999999326767407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0.8176009819807093</v>
      </c>
      <c r="D34">
        <f t="shared" si="2"/>
        <v>0.58583445605127082</v>
      </c>
      <c r="E34" s="4">
        <f>Input!I35</f>
        <v>444.48493742857141</v>
      </c>
      <c r="F34">
        <f t="shared" si="3"/>
        <v>443.86654742857144</v>
      </c>
      <c r="G34">
        <f t="shared" si="4"/>
        <v>122.23243979453802</v>
      </c>
      <c r="H34">
        <f t="shared" si="5"/>
        <v>103448.49919354098</v>
      </c>
      <c r="I34">
        <f t="shared" si="6"/>
        <v>56949.985917347498</v>
      </c>
      <c r="N34">
        <f>Input!J35</f>
        <v>18.208147857142876</v>
      </c>
      <c r="O34">
        <f t="shared" si="7"/>
        <v>17.727177857142877</v>
      </c>
      <c r="P34">
        <f t="shared" si="8"/>
        <v>6.2960433836902059</v>
      </c>
      <c r="Q34">
        <f t="shared" si="9"/>
        <v>130.67083535015809</v>
      </c>
      <c r="R34">
        <f t="shared" si="10"/>
        <v>0.47787714482251314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0.84397520720589347</v>
      </c>
      <c r="D35">
        <f t="shared" si="2"/>
        <v>0.63736227827949288</v>
      </c>
      <c r="E35" s="4">
        <f>Input!I36</f>
        <v>462.14340542857138</v>
      </c>
      <c r="F35">
        <f t="shared" si="3"/>
        <v>461.52501542857141</v>
      </c>
      <c r="G35">
        <f t="shared" si="4"/>
        <v>129.9398266869805</v>
      </c>
      <c r="H35">
        <f t="shared" si="5"/>
        <v>109948.73739279647</v>
      </c>
      <c r="I35">
        <f t="shared" si="6"/>
        <v>53330.777873794388</v>
      </c>
      <c r="N35">
        <f>Input!J36</f>
        <v>17.658467999999971</v>
      </c>
      <c r="O35">
        <f t="shared" si="7"/>
        <v>17.177497999999972</v>
      </c>
      <c r="P35">
        <f t="shared" si="8"/>
        <v>6.5058029990168604</v>
      </c>
      <c r="Q35">
        <f t="shared" si="9"/>
        <v>113.8850741940079</v>
      </c>
      <c r="R35">
        <f t="shared" si="10"/>
        <v>0.23186822407025257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0.87034943243107765</v>
      </c>
      <c r="D36">
        <f t="shared" si="2"/>
        <v>0.69162568799336277</v>
      </c>
      <c r="E36" s="4">
        <f>Input!I37</f>
        <v>479.3209034285714</v>
      </c>
      <c r="F36">
        <f t="shared" si="3"/>
        <v>478.70251342857142</v>
      </c>
      <c r="G36">
        <f t="shared" si="4"/>
        <v>137.63831428576961</v>
      </c>
      <c r="H36">
        <f t="shared" si="5"/>
        <v>116324.78793692079</v>
      </c>
      <c r="I36">
        <f t="shared" si="6"/>
        <v>49834.350663452868</v>
      </c>
      <c r="N36">
        <f>Input!J37</f>
        <v>17.177498000000014</v>
      </c>
      <c r="O36">
        <f t="shared" si="7"/>
        <v>16.696528000000015</v>
      </c>
      <c r="P36">
        <f t="shared" si="8"/>
        <v>6.6868159178396454</v>
      </c>
      <c r="Q36">
        <f t="shared" si="9"/>
        <v>100.19433596774728</v>
      </c>
      <c r="R36">
        <f t="shared" si="10"/>
        <v>9.0308695724359303E-2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0.89672365765626183</v>
      </c>
      <c r="D37">
        <f t="shared" si="2"/>
        <v>0.74868040673705627</v>
      </c>
      <c r="E37" s="4">
        <f>Input!I38</f>
        <v>494.91807157142858</v>
      </c>
      <c r="F37">
        <f t="shared" si="3"/>
        <v>494.29968157142861</v>
      </c>
      <c r="G37">
        <f t="shared" si="4"/>
        <v>145.29468761176739</v>
      </c>
      <c r="H37">
        <f t="shared" si="5"/>
        <v>121804.48580878314</v>
      </c>
      <c r="I37">
        <f t="shared" si="6"/>
        <v>46474.613067880149</v>
      </c>
      <c r="N37">
        <f>Input!J38</f>
        <v>15.597168142857186</v>
      </c>
      <c r="O37">
        <f t="shared" si="7"/>
        <v>15.116198142857186</v>
      </c>
      <c r="P37">
        <f t="shared" si="8"/>
        <v>6.8370092974437346</v>
      </c>
      <c r="Q37">
        <f t="shared" si="9"/>
        <v>68.544967938018502</v>
      </c>
      <c r="R37">
        <f t="shared" si="10"/>
        <v>2.2596304687067234E-2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0.92309788288144601</v>
      </c>
      <c r="D38">
        <f t="shared" si="2"/>
        <v>0.80858157675394404</v>
      </c>
      <c r="E38" s="4">
        <f>Input!I39</f>
        <v>510.44652971428576</v>
      </c>
      <c r="F38">
        <f t="shared" si="3"/>
        <v>509.82813971428578</v>
      </c>
      <c r="G38">
        <f t="shared" si="4"/>
        <v>152.8765555110532</v>
      </c>
      <c r="H38">
        <f t="shared" si="5"/>
        <v>127414.43346519745</v>
      </c>
      <c r="I38">
        <f t="shared" si="6"/>
        <v>43263.103962813664</v>
      </c>
      <c r="N38">
        <f>Input!J39</f>
        <v>15.528458142857176</v>
      </c>
      <c r="O38">
        <f t="shared" si="7"/>
        <v>15.047488142857176</v>
      </c>
      <c r="P38">
        <f t="shared" si="8"/>
        <v>6.9547063455572875</v>
      </c>
      <c r="Q38">
        <f t="shared" si="9"/>
        <v>65.49311721870842</v>
      </c>
      <c r="R38">
        <f t="shared" si="10"/>
        <v>1.0643008911594923E-3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0.94947210810663019</v>
      </c>
      <c r="D39">
        <f t="shared" si="2"/>
        <v>0.87138378379733672</v>
      </c>
      <c r="E39" s="4">
        <f>Input!I40</f>
        <v>524.94433800000002</v>
      </c>
      <c r="F39">
        <f t="shared" si="3"/>
        <v>524.32594800000004</v>
      </c>
      <c r="G39">
        <f t="shared" si="4"/>
        <v>160.35269775080545</v>
      </c>
      <c r="H39">
        <f t="shared" si="5"/>
        <v>132476.52689696284</v>
      </c>
      <c r="I39">
        <f t="shared" si="6"/>
        <v>40208.953700289494</v>
      </c>
      <c r="N39">
        <f>Input!J40</f>
        <v>14.497808285714257</v>
      </c>
      <c r="O39">
        <f t="shared" si="7"/>
        <v>14.016838285714257</v>
      </c>
      <c r="P39">
        <f t="shared" si="8"/>
        <v>7.0386565901829581</v>
      </c>
      <c r="Q39">
        <f t="shared" si="9"/>
        <v>48.695019775848081</v>
      </c>
      <c r="R39">
        <f t="shared" si="10"/>
        <v>2.6344219089146212E-3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0.97584633333181436</v>
      </c>
      <c r="D40">
        <f t="shared" si="2"/>
        <v>0.93714107841926886</v>
      </c>
      <c r="E40" s="4">
        <f>Input!I41</f>
        <v>539.23601642857136</v>
      </c>
      <c r="F40">
        <f t="shared" si="3"/>
        <v>538.61762642857138</v>
      </c>
      <c r="G40">
        <f t="shared" si="4"/>
        <v>167.69339173120542</v>
      </c>
      <c r="H40">
        <f t="shared" si="5"/>
        <v>137584.7878858266</v>
      </c>
      <c r="I40">
        <f t="shared" si="6"/>
        <v>37318.902560156013</v>
      </c>
      <c r="N40">
        <f>Input!J41</f>
        <v>14.291678428571345</v>
      </c>
      <c r="O40">
        <f t="shared" si="7"/>
        <v>13.810708428571346</v>
      </c>
      <c r="P40">
        <f t="shared" si="8"/>
        <v>7.0880577638034374</v>
      </c>
      <c r="Q40">
        <f t="shared" si="9"/>
        <v>45.194031960504397</v>
      </c>
      <c r="R40">
        <f t="shared" si="10"/>
        <v>1.0146088384669599E-2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1.0022205585569985</v>
      </c>
      <c r="D41">
        <f t="shared" si="2"/>
        <v>1.0059069958782012</v>
      </c>
      <c r="E41" s="4">
        <f>Input!I42</f>
        <v>552.35962485714288</v>
      </c>
      <c r="F41">
        <f t="shared" si="3"/>
        <v>551.7412348571429</v>
      </c>
      <c r="G41">
        <f t="shared" si="4"/>
        <v>174.8707132720875</v>
      </c>
      <c r="H41">
        <f t="shared" si="5"/>
        <v>142031.39003979167</v>
      </c>
      <c r="I41">
        <f t="shared" si="6"/>
        <v>34597.372058327572</v>
      </c>
      <c r="N41">
        <f>Input!J42</f>
        <v>13.123608428571515</v>
      </c>
      <c r="O41">
        <f t="shared" si="7"/>
        <v>12.642638428571516</v>
      </c>
      <c r="P41">
        <f t="shared" si="8"/>
        <v>7.1025687006354294</v>
      </c>
      <c r="Q41">
        <f t="shared" si="9"/>
        <v>30.692372590393823</v>
      </c>
      <c r="R41">
        <f t="shared" si="10"/>
        <v>1.3279964970006507E-2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1.0285947837821827</v>
      </c>
      <c r="D42">
        <f t="shared" si="2"/>
        <v>1.0777345747900364</v>
      </c>
      <c r="E42" s="4">
        <f>Input!I43</f>
        <v>563.42193357142855</v>
      </c>
      <c r="F42">
        <f t="shared" si="3"/>
        <v>562.80354357142858</v>
      </c>
      <c r="G42">
        <f t="shared" si="4"/>
        <v>181.85880646308522</v>
      </c>
      <c r="H42">
        <f t="shared" si="5"/>
        <v>145118.89273054485</v>
      </c>
      <c r="I42">
        <f t="shared" si="6"/>
        <v>32046.583289462305</v>
      </c>
      <c r="N42">
        <f>Input!J43</f>
        <v>11.062308714285678</v>
      </c>
      <c r="O42">
        <f t="shared" si="7"/>
        <v>10.581338714285678</v>
      </c>
      <c r="P42">
        <f t="shared" si="8"/>
        <v>7.0823128824658195</v>
      </c>
      <c r="Q42">
        <f t="shared" si="9"/>
        <v>12.243181771742655</v>
      </c>
      <c r="R42">
        <f t="shared" si="10"/>
        <v>9.0217536040641099E-3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1.0549690090073669</v>
      </c>
      <c r="D43">
        <f t="shared" si="2"/>
        <v>1.1526763746326647</v>
      </c>
      <c r="E43" s="4">
        <f>Input!I44</f>
        <v>574.2094022857143</v>
      </c>
      <c r="F43">
        <f t="shared" si="3"/>
        <v>573.59101228571433</v>
      </c>
      <c r="G43">
        <f t="shared" si="4"/>
        <v>188.63411822425874</v>
      </c>
      <c r="H43">
        <f t="shared" si="5"/>
        <v>148191.81028544277</v>
      </c>
      <c r="I43">
        <f t="shared" si="6"/>
        <v>29666.715205077158</v>
      </c>
      <c r="N43">
        <f>Input!J44</f>
        <v>10.787468714285751</v>
      </c>
      <c r="O43">
        <f t="shared" si="7"/>
        <v>10.306498714285752</v>
      </c>
      <c r="P43">
        <f t="shared" si="8"/>
        <v>7.0278725210994928</v>
      </c>
      <c r="Q43">
        <f t="shared" si="9"/>
        <v>10.749389714647021</v>
      </c>
      <c r="R43">
        <f t="shared" si="10"/>
        <v>1.6436984255703334E-3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1.0813432342325511</v>
      </c>
      <c r="D44">
        <f t="shared" si="2"/>
        <v>1.230784492202021</v>
      </c>
      <c r="E44" s="4">
        <f>Input!I45</f>
        <v>584.1036411428571</v>
      </c>
      <c r="F44">
        <f t="shared" si="3"/>
        <v>583.48525114285712</v>
      </c>
      <c r="G44">
        <f t="shared" si="4"/>
        <v>195.17559399282999</v>
      </c>
      <c r="H44">
        <f t="shared" si="5"/>
        <v>150784.38983597161</v>
      </c>
      <c r="I44">
        <f t="shared" si="6"/>
        <v>27456.094830625774</v>
      </c>
      <c r="N44">
        <f>Input!J45</f>
        <v>9.8942388571427955</v>
      </c>
      <c r="O44">
        <f t="shared" si="7"/>
        <v>9.4132688571427963</v>
      </c>
      <c r="P44">
        <f t="shared" si="8"/>
        <v>6.9402733250244202</v>
      </c>
      <c r="Q44">
        <f t="shared" si="9"/>
        <v>6.1157069018774504</v>
      </c>
      <c r="R44">
        <f t="shared" si="10"/>
        <v>2.2143278643121651E-3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1.1077174594577353</v>
      </c>
      <c r="D45">
        <f t="shared" si="2"/>
        <v>1.3121105771070256</v>
      </c>
      <c r="E45" s="4">
        <f>Input!I46</f>
        <v>593.99788000000001</v>
      </c>
      <c r="F45">
        <f t="shared" si="3"/>
        <v>593.37949000000003</v>
      </c>
      <c r="G45">
        <f t="shared" si="4"/>
        <v>201.46483180913188</v>
      </c>
      <c r="H45">
        <f t="shared" si="5"/>
        <v>153597.09930486503</v>
      </c>
      <c r="I45">
        <f t="shared" si="6"/>
        <v>25411.410929545826</v>
      </c>
      <c r="N45">
        <f>Input!J46</f>
        <v>9.8942388571429092</v>
      </c>
      <c r="O45">
        <f t="shared" si="7"/>
        <v>9.41326885714291</v>
      </c>
      <c r="P45">
        <f t="shared" si="8"/>
        <v>6.8209603555176193</v>
      </c>
      <c r="Q45">
        <f t="shared" si="9"/>
        <v>6.72006336759876</v>
      </c>
      <c r="R45">
        <f t="shared" si="10"/>
        <v>2.7678848721849291E-2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1.1340916846829194</v>
      </c>
      <c r="D46">
        <f t="shared" si="2"/>
        <v>1.3967058463815489</v>
      </c>
      <c r="E46" s="4">
        <f>Input!I47</f>
        <v>602.861468857143</v>
      </c>
      <c r="F46">
        <f t="shared" si="3"/>
        <v>602.24307885714302</v>
      </c>
      <c r="G46">
        <f t="shared" si="4"/>
        <v>207.48619299655272</v>
      </c>
      <c r="H46">
        <f t="shared" si="5"/>
        <v>155832.99893435108</v>
      </c>
      <c r="I46">
        <f t="shared" si="6"/>
        <v>23527.942527640076</v>
      </c>
      <c r="N46">
        <f>Input!J47</f>
        <v>8.8635888571429859</v>
      </c>
      <c r="O46">
        <f t="shared" si="7"/>
        <v>8.3826188571429867</v>
      </c>
      <c r="P46">
        <f t="shared" si="8"/>
        <v>6.671765623931031</v>
      </c>
      <c r="Q46">
        <f t="shared" si="9"/>
        <v>2.9270187855918026</v>
      </c>
      <c r="R46">
        <f t="shared" si="10"/>
        <v>9.9580856697399731E-2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1.1604659099081036</v>
      </c>
      <c r="D47">
        <f t="shared" si="2"/>
        <v>1.4846210982834869</v>
      </c>
      <c r="E47" s="4">
        <f>Input!I48</f>
        <v>611.45021771428571</v>
      </c>
      <c r="F47">
        <f t="shared" si="3"/>
        <v>610.83182771428574</v>
      </c>
      <c r="G47">
        <f t="shared" si="4"/>
        <v>213.22686858927284</v>
      </c>
      <c r="H47">
        <f t="shared" si="5"/>
        <v>158089.70352080319</v>
      </c>
      <c r="I47">
        <f t="shared" si="6"/>
        <v>21799.793993628417</v>
      </c>
      <c r="N47">
        <f>Input!J48</f>
        <v>8.5887488571427184</v>
      </c>
      <c r="O47">
        <f t="shared" si="7"/>
        <v>8.1077788571427192</v>
      </c>
      <c r="P47">
        <f t="shared" si="8"/>
        <v>6.4948683084524275</v>
      </c>
      <c r="Q47">
        <f t="shared" si="9"/>
        <v>2.6014804380764178</v>
      </c>
      <c r="R47">
        <f t="shared" si="10"/>
        <v>0.24251848838674697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1.1868401351332878</v>
      </c>
      <c r="D48">
        <f t="shared" si="2"/>
        <v>1.5759067253439702</v>
      </c>
      <c r="E48" s="4">
        <f>Input!I49</f>
        <v>619.9015467142857</v>
      </c>
      <c r="F48">
        <f t="shared" si="3"/>
        <v>619.28315671428572</v>
      </c>
      <c r="G48">
        <f t="shared" si="4"/>
        <v>218.67690162985377</v>
      </c>
      <c r="H48">
        <f t="shared" si="5"/>
        <v>160485.37161277296</v>
      </c>
      <c r="I48">
        <f t="shared" si="6"/>
        <v>20220.128987622906</v>
      </c>
      <c r="N48">
        <f>Input!J49</f>
        <v>8.451328999999987</v>
      </c>
      <c r="O48">
        <f t="shared" si="7"/>
        <v>7.9703589999999869</v>
      </c>
      <c r="P48">
        <f t="shared" si="8"/>
        <v>6.2927486670546147</v>
      </c>
      <c r="Q48">
        <f t="shared" si="9"/>
        <v>2.8143764292050828</v>
      </c>
      <c r="R48">
        <f t="shared" si="10"/>
        <v>0.48244318681393117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1.213214360358472</v>
      </c>
      <c r="D49">
        <f t="shared" si="2"/>
        <v>1.6706127267235267</v>
      </c>
      <c r="E49" s="4">
        <f>Input!I50</f>
        <v>628.42158571428558</v>
      </c>
      <c r="F49">
        <f t="shared" si="3"/>
        <v>627.80319571428561</v>
      </c>
      <c r="G49">
        <f t="shared" si="4"/>
        <v>223.82916640790594</v>
      </c>
      <c r="H49">
        <f t="shared" si="5"/>
        <v>163195.01635403169</v>
      </c>
      <c r="I49">
        <f t="shared" si="6"/>
        <v>18781.396479086834</v>
      </c>
      <c r="N49">
        <f>Input!J50</f>
        <v>8.5200389999998833</v>
      </c>
      <c r="O49">
        <f t="shared" si="7"/>
        <v>8.0390689999998841</v>
      </c>
      <c r="P49">
        <f t="shared" si="8"/>
        <v>6.0681368864935887</v>
      </c>
      <c r="Q49">
        <f t="shared" si="9"/>
        <v>3.8845733960503925</v>
      </c>
      <c r="R49">
        <f t="shared" si="10"/>
        <v>0.84491592531207893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1.2395885855836561</v>
      </c>
      <c r="D50">
        <f t="shared" si="2"/>
        <v>1.7687887199265508</v>
      </c>
      <c r="E50" s="4">
        <f>Input!I51</f>
        <v>635.63613485714279</v>
      </c>
      <c r="F50">
        <f t="shared" si="3"/>
        <v>635.01774485714282</v>
      </c>
      <c r="G50">
        <f t="shared" si="4"/>
        <v>228.6793066136197</v>
      </c>
      <c r="H50">
        <f t="shared" si="5"/>
        <v>165110.92639418546</v>
      </c>
      <c r="I50">
        <f t="shared" si="6"/>
        <v>17475.543129034319</v>
      </c>
      <c r="N50">
        <f>Input!J51</f>
        <v>7.2145491428572086</v>
      </c>
      <c r="O50">
        <f t="shared" si="7"/>
        <v>6.7335791428572085</v>
      </c>
      <c r="P50">
        <f t="shared" si="8"/>
        <v>5.8239582293291994</v>
      </c>
      <c r="Q50">
        <f t="shared" si="9"/>
        <v>0.82741020632752982</v>
      </c>
      <c r="R50">
        <f t="shared" si="10"/>
        <v>1.3534338076825196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1.2659628108088401</v>
      </c>
      <c r="D51">
        <f t="shared" si="2"/>
        <v>1.8704839519205898</v>
      </c>
      <c r="E51" s="4">
        <f>Input!I52</f>
        <v>642.36971400000004</v>
      </c>
      <c r="F51">
        <f t="shared" si="3"/>
        <v>641.75132400000007</v>
      </c>
      <c r="G51">
        <f t="shared" si="4"/>
        <v>233.22563521019799</v>
      </c>
      <c r="H51">
        <f t="shared" si="5"/>
        <v>166893.23840118223</v>
      </c>
      <c r="I51">
        <f t="shared" si="6"/>
        <v>16294.207551738549</v>
      </c>
      <c r="N51">
        <f>Input!J52</f>
        <v>6.733579142857252</v>
      </c>
      <c r="O51">
        <f t="shared" si="7"/>
        <v>6.2526091428572519</v>
      </c>
      <c r="P51">
        <f t="shared" si="8"/>
        <v>5.5632759178897757</v>
      </c>
      <c r="Q51">
        <f t="shared" si="9"/>
        <v>0.47518029504406112</v>
      </c>
      <c r="R51">
        <f t="shared" si="10"/>
        <v>2.0279299441775209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1.2923370360340243</v>
      </c>
      <c r="D52">
        <f t="shared" si="2"/>
        <v>1.9757473097026814</v>
      </c>
      <c r="E52" s="4">
        <f>Input!I53</f>
        <v>647.11070342857136</v>
      </c>
      <c r="F52">
        <f t="shared" si="3"/>
        <v>646.49231342857138</v>
      </c>
      <c r="G52">
        <f t="shared" si="4"/>
        <v>237.4689995642577</v>
      </c>
      <c r="H52">
        <f t="shared" si="5"/>
        <v>167300.07128454483</v>
      </c>
      <c r="I52">
        <f t="shared" si="6"/>
        <v>15228.893242805989</v>
      </c>
      <c r="N52">
        <f>Input!J53</f>
        <v>4.7409894285713108</v>
      </c>
      <c r="O52">
        <f t="shared" si="7"/>
        <v>4.2600194285713107</v>
      </c>
      <c r="P52">
        <f t="shared" si="8"/>
        <v>5.2892332235742314</v>
      </c>
      <c r="Q52">
        <f t="shared" si="9"/>
        <v>1.0592810358243141</v>
      </c>
      <c r="R52">
        <f t="shared" si="10"/>
        <v>2.8835325612305498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1.3187112612592085</v>
      </c>
      <c r="D53">
        <f t="shared" si="2"/>
        <v>2.0846273303511444</v>
      </c>
      <c r="E53" s="4">
        <f>Input!I54</f>
        <v>651.9891128571428</v>
      </c>
      <c r="F53">
        <f t="shared" si="3"/>
        <v>651.37072285714282</v>
      </c>
      <c r="G53">
        <f t="shared" si="4"/>
        <v>241.41261599373775</v>
      </c>
      <c r="H53">
        <f t="shared" si="5"/>
        <v>168065.64938302705</v>
      </c>
      <c r="I53">
        <f t="shared" si="6"/>
        <v>14271.118211720495</v>
      </c>
      <c r="N53">
        <f>Input!J54</f>
        <v>4.8784094285714446</v>
      </c>
      <c r="O53">
        <f t="shared" si="7"/>
        <v>4.3974394285714444</v>
      </c>
      <c r="P53">
        <f t="shared" si="8"/>
        <v>5.0049962114922009</v>
      </c>
      <c r="Q53">
        <f t="shared" si="9"/>
        <v>0.36912524447301914</v>
      </c>
      <c r="R53">
        <f t="shared" si="10"/>
        <v>3.9296471312972798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1.3450854864843926</v>
      </c>
      <c r="D54">
        <f t="shared" si="2"/>
        <v>2.1971722105978628</v>
      </c>
      <c r="E54" s="4">
        <f>Input!I55</f>
        <v>656.52397242857137</v>
      </c>
      <c r="F54">
        <f t="shared" si="3"/>
        <v>655.90558242857139</v>
      </c>
      <c r="G54">
        <f t="shared" si="4"/>
        <v>245.0618783836957</v>
      </c>
      <c r="H54">
        <f t="shared" si="5"/>
        <v>168792.54915331342</v>
      </c>
      <c r="I54">
        <f t="shared" si="6"/>
        <v>13412.540525471097</v>
      </c>
      <c r="N54">
        <f>Input!J55</f>
        <v>4.5348595714285693</v>
      </c>
      <c r="O54">
        <f t="shared" si="7"/>
        <v>4.0538895714285692</v>
      </c>
      <c r="P54">
        <f t="shared" si="8"/>
        <v>4.7136985257238102</v>
      </c>
      <c r="Q54">
        <f t="shared" si="9"/>
        <v>0.43534785616817945</v>
      </c>
      <c r="R54">
        <f t="shared" si="10"/>
        <v>5.1693999457521027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1.3714597117095768</v>
      </c>
      <c r="D55">
        <f t="shared" si="2"/>
        <v>2.3134298159530262</v>
      </c>
      <c r="E55" s="4">
        <f>Input!I56</f>
        <v>661.12754185714289</v>
      </c>
      <c r="F55">
        <f t="shared" si="3"/>
        <v>660.50915185714291</v>
      </c>
      <c r="G55">
        <f t="shared" si="4"/>
        <v>248.42414587126595</v>
      </c>
      <c r="H55">
        <f t="shared" si="5"/>
        <v>169814.05215838022</v>
      </c>
      <c r="I55">
        <f t="shared" si="6"/>
        <v>12645.060005441444</v>
      </c>
      <c r="N55">
        <f>Input!J56</f>
        <v>4.6035694285715181</v>
      </c>
      <c r="O55">
        <f t="shared" si="7"/>
        <v>4.122599428571518</v>
      </c>
      <c r="P55">
        <f t="shared" si="8"/>
        <v>4.4183894928200251</v>
      </c>
      <c r="Q55">
        <f t="shared" si="9"/>
        <v>8.7491762108136001E-2</v>
      </c>
      <c r="R55">
        <f t="shared" si="10"/>
        <v>6.5994551768197782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1.397833936934761</v>
      </c>
      <c r="D56">
        <f t="shared" si="2"/>
        <v>2.4334476894116071</v>
      </c>
      <c r="E56" s="4">
        <f>Input!I57</f>
        <v>665.52498128571438</v>
      </c>
      <c r="F56">
        <f t="shared" si="3"/>
        <v>664.9065912857144</v>
      </c>
      <c r="G56">
        <f t="shared" si="4"/>
        <v>251.50851480669593</v>
      </c>
      <c r="H56">
        <f t="shared" si="5"/>
        <v>170897.96963655241</v>
      </c>
      <c r="I56">
        <f t="shared" si="6"/>
        <v>11960.897186289438</v>
      </c>
      <c r="N56">
        <f>Input!J57</f>
        <v>4.397439428571488</v>
      </c>
      <c r="O56">
        <f t="shared" si="7"/>
        <v>3.9164694285714878</v>
      </c>
      <c r="P56">
        <f t="shared" si="8"/>
        <v>4.1219866756140169</v>
      </c>
      <c r="Q56">
        <f t="shared" si="9"/>
        <v>4.2237338831939912E-2</v>
      </c>
      <c r="R56">
        <f t="shared" si="10"/>
        <v>8.2101921963849005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1.4242081621599452</v>
      </c>
      <c r="D57">
        <f t="shared" si="2"/>
        <v>2.5572730597684035</v>
      </c>
      <c r="E57" s="4">
        <f>Input!I58</f>
        <v>669.99113071428576</v>
      </c>
      <c r="F57">
        <f t="shared" si="3"/>
        <v>669.37274071428578</v>
      </c>
      <c r="G57">
        <f t="shared" si="4"/>
        <v>254.32558025755822</v>
      </c>
      <c r="H57">
        <f t="shared" si="5"/>
        <v>172264.14540319255</v>
      </c>
      <c r="I57">
        <f t="shared" si="6"/>
        <v>11352.651321868032</v>
      </c>
      <c r="N57">
        <f>Input!J58</f>
        <v>4.4661494285713843</v>
      </c>
      <c r="O57">
        <f t="shared" si="7"/>
        <v>3.9851794285713842</v>
      </c>
      <c r="P57">
        <f t="shared" si="8"/>
        <v>3.8272338324424582</v>
      </c>
      <c r="Q57">
        <f t="shared" si="9"/>
        <v>2.4946811336521806E-2</v>
      </c>
      <c r="R57">
        <f t="shared" si="10"/>
        <v>9.9862076004833771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1.4505823873851293</v>
      </c>
      <c r="D58">
        <f t="shared" si="2"/>
        <v>2.6849528495662693</v>
      </c>
      <c r="E58" s="4">
        <f>Input!I59</f>
        <v>674.3198602857143</v>
      </c>
      <c r="F58">
        <f t="shared" si="3"/>
        <v>673.70147028571432</v>
      </c>
      <c r="G58">
        <f t="shared" si="4"/>
        <v>256.88719224269443</v>
      </c>
      <c r="H58">
        <f t="shared" si="5"/>
        <v>173734.1423805239</v>
      </c>
      <c r="I58">
        <f t="shared" si="6"/>
        <v>10813.339702507164</v>
      </c>
      <c r="N58">
        <f>Input!J59</f>
        <v>4.3287295714285392</v>
      </c>
      <c r="O58">
        <f t="shared" si="7"/>
        <v>3.8477595714285391</v>
      </c>
      <c r="P58">
        <f t="shared" si="8"/>
        <v>3.536665036046597</v>
      </c>
      <c r="Q58">
        <f t="shared" si="9"/>
        <v>9.6779809944506426E-2</v>
      </c>
      <c r="R58">
        <f t="shared" si="10"/>
        <v>11.90708848846554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1.4769566126103135</v>
      </c>
      <c r="D59">
        <f t="shared" si="2"/>
        <v>2.8165336827002085</v>
      </c>
      <c r="E59" s="4">
        <f>Input!I60</f>
        <v>678.51116985714282</v>
      </c>
      <c r="F59">
        <f t="shared" si="3"/>
        <v>677.89277985714284</v>
      </c>
      <c r="G59">
        <f t="shared" si="4"/>
        <v>259.20621167049092</v>
      </c>
      <c r="H59">
        <f t="shared" si="5"/>
        <v>175298.44237991594</v>
      </c>
      <c r="I59">
        <f t="shared" si="6"/>
        <v>10336.420836295112</v>
      </c>
      <c r="N59">
        <f>Input!J60</f>
        <v>4.1913095714285191</v>
      </c>
      <c r="O59">
        <f t="shared" si="7"/>
        <v>3.710339571428519</v>
      </c>
      <c r="P59">
        <f t="shared" si="8"/>
        <v>3.2525754900288448</v>
      </c>
      <c r="Q59">
        <f t="shared" si="9"/>
        <v>0.20954795421968753</v>
      </c>
      <c r="R59">
        <f t="shared" si="10"/>
        <v>13.948391027883277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1.5033308378354977</v>
      </c>
      <c r="D60">
        <f t="shared" si="2"/>
        <v>2.9520618916981873</v>
      </c>
      <c r="E60" s="4">
        <f>Input!I61</f>
        <v>682.01537942857146</v>
      </c>
      <c r="F60">
        <f t="shared" si="3"/>
        <v>681.39698942857149</v>
      </c>
      <c r="G60">
        <f t="shared" si="4"/>
        <v>261.29627062609387</v>
      </c>
      <c r="H60">
        <f t="shared" si="5"/>
        <v>176484.61393835838</v>
      </c>
      <c r="I60">
        <f t="shared" si="6"/>
        <v>9915.8041611577773</v>
      </c>
      <c r="N60">
        <f>Input!J61</f>
        <v>3.5042095714286461</v>
      </c>
      <c r="O60">
        <f t="shared" si="7"/>
        <v>3.023239571428646</v>
      </c>
      <c r="P60">
        <f t="shared" si="8"/>
        <v>2.9769993574087108</v>
      </c>
      <c r="Q60">
        <f t="shared" si="9"/>
        <v>2.1381573926094089E-3</v>
      </c>
      <c r="R60">
        <f t="shared" si="10"/>
        <v>16.082751624669196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1.5297050630606819</v>
      </c>
      <c r="D61">
        <f t="shared" si="2"/>
        <v>3.0915835246979406</v>
      </c>
      <c r="E61" s="4">
        <f>Input!I62</f>
        <v>684.96990900000003</v>
      </c>
      <c r="F61">
        <f t="shared" si="3"/>
        <v>684.35151900000005</v>
      </c>
      <c r="G61">
        <f t="shared" si="4"/>
        <v>263.17154122086799</v>
      </c>
      <c r="H61">
        <f t="shared" si="5"/>
        <v>177392.57368203017</v>
      </c>
      <c r="I61">
        <f t="shared" si="6"/>
        <v>9545.8489192992201</v>
      </c>
      <c r="N61">
        <f>Input!J62</f>
        <v>2.9545295714285658</v>
      </c>
      <c r="O61">
        <f t="shared" si="7"/>
        <v>2.4735595714285656</v>
      </c>
      <c r="P61">
        <f t="shared" si="8"/>
        <v>2.7116946941126319</v>
      </c>
      <c r="Q61">
        <f t="shared" si="9"/>
        <v>5.6708336655755275E-2</v>
      </c>
      <c r="R61">
        <f t="shared" si="10"/>
        <v>18.281057014952427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1.5560792882858661</v>
      </c>
      <c r="D62">
        <f t="shared" si="2"/>
        <v>3.235144352137544</v>
      </c>
      <c r="E62" s="4">
        <f>Input!I63</f>
        <v>687.51217871428582</v>
      </c>
      <c r="F62">
        <f t="shared" si="3"/>
        <v>686.89378871428585</v>
      </c>
      <c r="G62">
        <f t="shared" si="4"/>
        <v>264.84651670409221</v>
      </c>
      <c r="H62">
        <f t="shared" si="5"/>
        <v>178123.89981124637</v>
      </c>
      <c r="I62">
        <f t="shared" si="6"/>
        <v>9221.3546707361766</v>
      </c>
      <c r="N62">
        <f>Input!J63</f>
        <v>2.5422697142857942</v>
      </c>
      <c r="O62">
        <f t="shared" si="7"/>
        <v>2.0612997142857941</v>
      </c>
      <c r="P62">
        <f t="shared" si="8"/>
        <v>2.4581353682574218</v>
      </c>
      <c r="Q62">
        <f t="shared" si="9"/>
        <v>0.1574785362630895</v>
      </c>
      <c r="R62">
        <f t="shared" si="10"/>
        <v>20.513603743144721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1.5824535135110502</v>
      </c>
      <c r="D63">
        <f t="shared" si="2"/>
        <v>3.3827898731762405</v>
      </c>
      <c r="E63" s="4">
        <f>Input!I64</f>
        <v>690.05444842857139</v>
      </c>
      <c r="F63">
        <f t="shared" si="3"/>
        <v>689.43605842857141</v>
      </c>
      <c r="G63">
        <f t="shared" si="4"/>
        <v>266.33580796255211</v>
      </c>
      <c r="H63">
        <f t="shared" si="5"/>
        <v>179013.82194440826</v>
      </c>
      <c r="I63">
        <f t="shared" si="6"/>
        <v>8937.5456802071312</v>
      </c>
      <c r="N63">
        <f>Input!J64</f>
        <v>2.5422697142855668</v>
      </c>
      <c r="O63">
        <f t="shared" si="7"/>
        <v>2.0612997142855667</v>
      </c>
      <c r="P63">
        <f t="shared" si="8"/>
        <v>2.2175096511593471</v>
      </c>
      <c r="Q63">
        <f t="shared" si="9"/>
        <v>2.440154437811045E-2</v>
      </c>
      <c r="R63">
        <f t="shared" si="10"/>
        <v>22.751185876858706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1.6088277387362344</v>
      </c>
      <c r="D64">
        <f t="shared" si="2"/>
        <v>3.5345653218607516</v>
      </c>
      <c r="E64" s="4">
        <f>Input!I65</f>
        <v>692.1157482857144</v>
      </c>
      <c r="F64">
        <f t="shared" si="3"/>
        <v>691.49735828571443</v>
      </c>
      <c r="G64">
        <f t="shared" si="4"/>
        <v>267.65395792010469</v>
      </c>
      <c r="H64">
        <f t="shared" si="5"/>
        <v>179643.22803348256</v>
      </c>
      <c r="I64">
        <f t="shared" si="6"/>
        <v>8690.0511132311294</v>
      </c>
      <c r="N64">
        <f>Input!J65</f>
        <v>2.0612998571430126</v>
      </c>
      <c r="O64">
        <f t="shared" si="7"/>
        <v>1.5803298571430124</v>
      </c>
      <c r="P64">
        <f t="shared" si="8"/>
        <v>1.990724994341716</v>
      </c>
      <c r="Q64">
        <f t="shared" si="9"/>
        <v>0.16842416863634274</v>
      </c>
      <c r="R64">
        <f t="shared" si="10"/>
        <v>24.9660612857414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1.6352019639614186</v>
      </c>
      <c r="D65">
        <f t="shared" si="2"/>
        <v>3.690515673051241</v>
      </c>
      <c r="E65" s="4">
        <f>Input!I66</f>
        <v>693.4899481428572</v>
      </c>
      <c r="F65">
        <f t="shared" si="3"/>
        <v>692.87155814285722</v>
      </c>
      <c r="G65">
        <f t="shared" si="4"/>
        <v>268.81527571813308</v>
      </c>
      <c r="H65">
        <f t="shared" si="5"/>
        <v>179823.73066387742</v>
      </c>
      <c r="I65">
        <f t="shared" si="6"/>
        <v>8474.8826515708024</v>
      </c>
      <c r="N65">
        <f>Input!J66</f>
        <v>1.3741998571427985</v>
      </c>
      <c r="O65">
        <f t="shared" si="7"/>
        <v>0.89322985714279846</v>
      </c>
      <c r="P65">
        <f t="shared" si="8"/>
        <v>1.7784183633245683</v>
      </c>
      <c r="Q65">
        <f t="shared" si="9"/>
        <v>0.78355869147631307</v>
      </c>
      <c r="R65">
        <f t="shared" si="10"/>
        <v>27.132760129252429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1.6615761891866028</v>
      </c>
      <c r="D66">
        <f t="shared" si="2"/>
        <v>3.8506856481200735</v>
      </c>
      <c r="E66" s="4">
        <f>Input!I67</f>
        <v>694.58930799999996</v>
      </c>
      <c r="F66">
        <f t="shared" si="3"/>
        <v>693.97091799999998</v>
      </c>
      <c r="G66">
        <f t="shared" si="4"/>
        <v>269.83369192981434</v>
      </c>
      <c r="H66">
        <f t="shared" si="5"/>
        <v>179892.38653851175</v>
      </c>
      <c r="I66">
        <f t="shared" si="6"/>
        <v>8288.4108107610191</v>
      </c>
      <c r="N66">
        <f>Input!J67</f>
        <v>1.0993598571427583</v>
      </c>
      <c r="O66">
        <f t="shared" si="7"/>
        <v>0.61838985714275829</v>
      </c>
      <c r="P66">
        <f t="shared" si="8"/>
        <v>1.5809713870930118</v>
      </c>
      <c r="Q66">
        <f t="shared" si="9"/>
        <v>0.92656320180137075</v>
      </c>
      <c r="R66">
        <f t="shared" si="10"/>
        <v>29.228713130183753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1.6879504144117869</v>
      </c>
      <c r="D67">
        <f t="shared" si="2"/>
        <v>4.0151197204355906</v>
      </c>
      <c r="E67" s="4">
        <f>Input!I68</f>
        <v>695.61995785714294</v>
      </c>
      <c r="F67">
        <f t="shared" si="3"/>
        <v>695.00156785714296</v>
      </c>
      <c r="G67">
        <f t="shared" si="4"/>
        <v>270.72263545536015</v>
      </c>
      <c r="H67">
        <f t="shared" si="5"/>
        <v>180012.61247999658</v>
      </c>
      <c r="I67">
        <f t="shared" si="6"/>
        <v>8127.3409325711837</v>
      </c>
      <c r="N67">
        <f>Input!J68</f>
        <v>1.0306498571429756</v>
      </c>
      <c r="O67">
        <f t="shared" si="7"/>
        <v>0.54967985714297563</v>
      </c>
      <c r="P67">
        <f t="shared" si="8"/>
        <v>1.3985295037496634</v>
      </c>
      <c r="Q67">
        <f t="shared" si="9"/>
        <v>0.72054572254429883</v>
      </c>
      <c r="R67">
        <f t="shared" si="10"/>
        <v>31.234690654880058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1.7143246396369711</v>
      </c>
      <c r="D68">
        <f t="shared" ref="D68:D83" si="13">POWER(C68,$AB$3)</f>
        <v>4.183862120642301</v>
      </c>
      <c r="E68" s="4">
        <f>Input!I69</f>
        <v>696.85673771428571</v>
      </c>
      <c r="F68">
        <f t="shared" ref="F68:F83" si="14">E68-$E$3</f>
        <v>696.23834771428574</v>
      </c>
      <c r="G68">
        <f t="shared" ref="G68:G83" si="15">$Z$3*(1-EXP(-1*D68))</f>
        <v>271.49493217862857</v>
      </c>
      <c r="H68">
        <f t="shared" ref="H68:H83" si="16">(F68-G68)^2</f>
        <v>180406.96904089593</v>
      </c>
      <c r="I68">
        <f t="shared" ref="I68:I83" si="17">(G68-$J$4)^2</f>
        <v>7988.6895476742766</v>
      </c>
      <c r="N68">
        <f>Input!J69</f>
        <v>1.2367798571427784</v>
      </c>
      <c r="O68">
        <f t="shared" ref="O68:O83" si="18">N68-$N$3</f>
        <v>0.75580985714277837</v>
      </c>
      <c r="P68">
        <f t="shared" ref="P68:P83" si="19">POWER(C68,$AB$3)*EXP(-D68)*$Z$3*$AA$3*$AB$3</f>
        <v>1.2310242383290024</v>
      </c>
      <c r="Q68">
        <f t="shared" ref="Q68:Q83" si="20">(O68-P68)^2</f>
        <v>0.22582870808620586</v>
      </c>
      <c r="R68">
        <f t="shared" ref="R68:R83" si="21">(P68-$S$4)^2</f>
        <v>33.135055679887962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1.7406988648621553</v>
      </c>
      <c r="D69">
        <f t="shared" si="13"/>
        <v>4.3569568417480857</v>
      </c>
      <c r="E69" s="4">
        <f>Input!I70</f>
        <v>698.29964757142864</v>
      </c>
      <c r="F69">
        <f t="shared" si="14"/>
        <v>697.68125757142866</v>
      </c>
      <c r="G69">
        <f t="shared" si="15"/>
        <v>272.16272495175372</v>
      </c>
      <c r="H69">
        <f t="shared" si="16"/>
        <v>181066.02160280137</v>
      </c>
      <c r="I69">
        <f t="shared" si="17"/>
        <v>7869.7615674190165</v>
      </c>
      <c r="N69">
        <f>Input!J70</f>
        <v>1.4429098571429222</v>
      </c>
      <c r="O69">
        <f t="shared" si="18"/>
        <v>0.96193985714292218</v>
      </c>
      <c r="P69">
        <f t="shared" si="19"/>
        <v>1.0781977370162303</v>
      </c>
      <c r="Q69">
        <f t="shared" si="20"/>
        <v>1.351589463263655E-2</v>
      </c>
      <c r="R69">
        <f t="shared" si="21"/>
        <v>34.91784375039812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1.7670730900873395</v>
      </c>
      <c r="D70">
        <f t="shared" si="13"/>
        <v>4.5344476440283419</v>
      </c>
      <c r="E70" s="4">
        <f>Input!I71</f>
        <v>699.39900742857128</v>
      </c>
      <c r="F70">
        <f t="shared" si="14"/>
        <v>698.7806174285713</v>
      </c>
      <c r="G70">
        <f t="shared" si="15"/>
        <v>272.73741402460161</v>
      </c>
      <c r="H70">
        <f t="shared" si="16"/>
        <v>181512.8111667163</v>
      </c>
      <c r="I70">
        <f t="shared" si="17"/>
        <v>7768.1285725829102</v>
      </c>
      <c r="N70">
        <f>Input!J71</f>
        <v>1.0993598571426446</v>
      </c>
      <c r="O70">
        <f t="shared" si="18"/>
        <v>0.61838985714264461</v>
      </c>
      <c r="P70">
        <f t="shared" si="19"/>
        <v>0.93962870071471893</v>
      </c>
      <c r="Q70">
        <f t="shared" si="20"/>
        <v>0.10319439461952364</v>
      </c>
      <c r="R70">
        <f t="shared" si="21"/>
        <v>36.574690646107484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1.7934473153125237</v>
      </c>
      <c r="D71">
        <f t="shared" si="13"/>
        <v>4.7163780597563063</v>
      </c>
      <c r="E71" s="4">
        <f>Input!I72</f>
        <v>700.42965728571414</v>
      </c>
      <c r="F71">
        <f t="shared" si="14"/>
        <v>699.81126728571417</v>
      </c>
      <c r="G71">
        <f t="shared" si="15"/>
        <v>273.22961665760829</v>
      </c>
      <c r="H71">
        <f t="shared" si="16"/>
        <v>181971.90465259939</v>
      </c>
      <c r="I71">
        <f t="shared" si="17"/>
        <v>7681.6083213501597</v>
      </c>
      <c r="N71">
        <f>Input!J72</f>
        <v>1.0306498571428619</v>
      </c>
      <c r="O71">
        <f t="shared" si="18"/>
        <v>0.54967985714286194</v>
      </c>
      <c r="P71">
        <f t="shared" si="19"/>
        <v>0.81475890661208517</v>
      </c>
      <c r="Q71">
        <f t="shared" si="20"/>
        <v>7.02669024675069E-2</v>
      </c>
      <c r="R71">
        <f t="shared" si="21"/>
        <v>38.100633536240679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1.8198215405377078</v>
      </c>
      <c r="D72">
        <f t="shared" si="13"/>
        <v>4.9027913977682234</v>
      </c>
      <c r="E72" s="4">
        <f>Input!I73</f>
        <v>701.46030714285723</v>
      </c>
      <c r="F72">
        <f t="shared" si="14"/>
        <v>700.84191714285726</v>
      </c>
      <c r="G72">
        <f t="shared" si="15"/>
        <v>273.64914435427187</v>
      </c>
      <c r="H72">
        <f t="shared" si="16"/>
        <v>182493.66512279995</v>
      </c>
      <c r="I72">
        <f t="shared" si="17"/>
        <v>7608.2454953654214</v>
      </c>
      <c r="N72">
        <f>Input!J73</f>
        <v>1.0306498571430893</v>
      </c>
      <c r="O72">
        <f t="shared" si="18"/>
        <v>0.54967985714308931</v>
      </c>
      <c r="P72">
        <f t="shared" si="19"/>
        <v>0.70291957484225498</v>
      </c>
      <c r="Q72">
        <f t="shared" si="20"/>
        <v>2.3482411080519988E-2</v>
      </c>
      <c r="R72">
        <f t="shared" si="21"/>
        <v>39.493814018500032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1.846195765762892</v>
      </c>
      <c r="D73">
        <f t="shared" si="13"/>
        <v>5.0937307478714695</v>
      </c>
      <c r="E73" s="4">
        <f>Input!I74</f>
        <v>702.49095699999998</v>
      </c>
      <c r="F73">
        <f t="shared" si="14"/>
        <v>701.872567</v>
      </c>
      <c r="G73">
        <f t="shared" si="15"/>
        <v>274.00499592454582</v>
      </c>
      <c r="H73">
        <f t="shared" si="16"/>
        <v>183070.65837800884</v>
      </c>
      <c r="I73">
        <f t="shared" si="17"/>
        <v>7546.2936362139717</v>
      </c>
      <c r="N73">
        <f>Input!J74</f>
        <v>1.0306498571427483</v>
      </c>
      <c r="O73">
        <f t="shared" si="18"/>
        <v>0.54967985714274825</v>
      </c>
      <c r="P73">
        <f t="shared" si="19"/>
        <v>0.60335692370479121</v>
      </c>
      <c r="Q73">
        <f t="shared" si="20"/>
        <v>2.8812274747059908E-3</v>
      </c>
      <c r="R73">
        <f t="shared" si="21"/>
        <v>40.755111859616179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1.8725699909880762</v>
      </c>
      <c r="D74">
        <f t="shared" si="13"/>
        <v>5.2892389851032053</v>
      </c>
      <c r="E74" s="4">
        <f>Input!I75</f>
        <v>703.24676699999998</v>
      </c>
      <c r="F74">
        <f t="shared" si="14"/>
        <v>702.628377</v>
      </c>
      <c r="G74">
        <f t="shared" si="15"/>
        <v>274.30536444101301</v>
      </c>
      <c r="H74">
        <f t="shared" si="16"/>
        <v>183460.60308760611</v>
      </c>
      <c r="I74">
        <f t="shared" si="17"/>
        <v>7494.198188462824</v>
      </c>
      <c r="N74">
        <f>Input!J75</f>
        <v>0.75580999999999676</v>
      </c>
      <c r="O74">
        <f t="shared" si="18"/>
        <v>0.27483999999999675</v>
      </c>
      <c r="P74">
        <f t="shared" si="19"/>
        <v>0.5152563560705089</v>
      </c>
      <c r="Q74">
        <f t="shared" si="20"/>
        <v>5.7800024266223285E-2</v>
      </c>
      <c r="R74">
        <f t="shared" si="21"/>
        <v>41.887736867967135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1.8989442162132604</v>
      </c>
      <c r="D75">
        <f t="shared" si="13"/>
        <v>5.4893587738467211</v>
      </c>
      <c r="E75" s="4">
        <f>Input!I76</f>
        <v>703.86515700000007</v>
      </c>
      <c r="F75">
        <f t="shared" si="14"/>
        <v>703.24676700000009</v>
      </c>
      <c r="G75">
        <f t="shared" si="15"/>
        <v>274.55765607191591</v>
      </c>
      <c r="H75">
        <f t="shared" si="16"/>
        <v>183774.35382831126</v>
      </c>
      <c r="I75">
        <f t="shared" si="17"/>
        <v>7450.5805524067628</v>
      </c>
      <c r="N75">
        <f>Input!J76</f>
        <v>0.61839000000009037</v>
      </c>
      <c r="O75">
        <f t="shared" si="18"/>
        <v>0.13742000000009036</v>
      </c>
      <c r="P75">
        <f t="shared" si="19"/>
        <v>0.43776482643792436</v>
      </c>
      <c r="Q75">
        <f t="shared" si="20"/>
        <v>9.0207014767972632E-2</v>
      </c>
      <c r="R75">
        <f t="shared" si="21"/>
        <v>42.896803573654147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1.9253184414384445</v>
      </c>
      <c r="D76">
        <f t="shared" si="13"/>
        <v>5.694132571812129</v>
      </c>
      <c r="E76" s="4">
        <f>Input!I77</f>
        <v>704.27741700000013</v>
      </c>
      <c r="F76">
        <f t="shared" si="14"/>
        <v>703.65902700000015</v>
      </c>
      <c r="G76">
        <f t="shared" si="15"/>
        <v>274.76851876270723</v>
      </c>
      <c r="H76">
        <f t="shared" si="16"/>
        <v>183947.06805604341</v>
      </c>
      <c r="I76">
        <f t="shared" si="17"/>
        <v>7414.2230530513598</v>
      </c>
      <c r="N76">
        <f>Input!J77</f>
        <v>0.41226000000006024</v>
      </c>
      <c r="O76">
        <f t="shared" si="18"/>
        <v>-6.8709999999939764E-2</v>
      </c>
      <c r="P76">
        <f t="shared" si="19"/>
        <v>0.37001104769016407</v>
      </c>
      <c r="Q76">
        <f t="shared" si="20"/>
        <v>0.19247615768630236</v>
      </c>
      <c r="R76">
        <f t="shared" si="21"/>
        <v>43.788909723490889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1.9516926666636287</v>
      </c>
      <c r="D77">
        <f t="shared" si="13"/>
        <v>5.9036026338877035</v>
      </c>
      <c r="E77" s="4">
        <f>Input!I78</f>
        <v>704.68967699999996</v>
      </c>
      <c r="F77">
        <f t="shared" si="14"/>
        <v>704.07128699999998</v>
      </c>
      <c r="G77">
        <f t="shared" si="15"/>
        <v>274.94387878299551</v>
      </c>
      <c r="H77">
        <f t="shared" si="16"/>
        <v>184150.3324830436</v>
      </c>
      <c r="I77">
        <f t="shared" si="17"/>
        <v>7384.0547454780008</v>
      </c>
      <c r="N77">
        <f>Input!J78</f>
        <v>0.41225999999983287</v>
      </c>
      <c r="O77">
        <f t="shared" si="18"/>
        <v>-6.8710000000167137E-2</v>
      </c>
      <c r="P77">
        <f t="shared" si="19"/>
        <v>0.31112330444196029</v>
      </c>
      <c r="Q77">
        <f t="shared" si="20"/>
        <v>0.14427333916342586</v>
      </c>
      <c r="R77">
        <f t="shared" si="21"/>
        <v>44.571735445207665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1.9780668918888129</v>
      </c>
      <c r="D78">
        <f t="shared" si="13"/>
        <v>6.117811015867801</v>
      </c>
      <c r="E78" s="4">
        <f>Input!I79</f>
        <v>705.0332269999999</v>
      </c>
      <c r="F78">
        <f t="shared" si="14"/>
        <v>704.41483699999992</v>
      </c>
      <c r="G78">
        <f t="shared" si="15"/>
        <v>275.08898324972267</v>
      </c>
      <c r="H78">
        <f t="shared" si="16"/>
        <v>184320.68869840444</v>
      </c>
      <c r="I78">
        <f t="shared" si="17"/>
        <v>7359.1379954167132</v>
      </c>
      <c r="N78">
        <f>Input!J79</f>
        <v>0.34354999999993652</v>
      </c>
      <c r="O78">
        <f t="shared" si="18"/>
        <v>-0.13742000000006349</v>
      </c>
      <c r="P78">
        <f t="shared" si="19"/>
        <v>0.26024474205449327</v>
      </c>
      <c r="Q78">
        <f t="shared" si="20"/>
        <v>0.15813724707331717</v>
      </c>
      <c r="R78">
        <f t="shared" si="21"/>
        <v>45.25367566803893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2.0044411171139971</v>
      </c>
      <c r="D79">
        <f t="shared" si="13"/>
        <v>6.336799578062883</v>
      </c>
      <c r="E79" s="4">
        <f>Input!I80</f>
        <v>705.30806699999994</v>
      </c>
      <c r="F79">
        <f t="shared" si="14"/>
        <v>704.68967699999996</v>
      </c>
      <c r="G79">
        <f t="shared" si="15"/>
        <v>275.20844687064374</v>
      </c>
      <c r="H79">
        <f t="shared" si="16"/>
        <v>184454.12703342503</v>
      </c>
      <c r="I79">
        <f t="shared" si="17"/>
        <v>7338.6557935852479</v>
      </c>
      <c r="N79">
        <f>Input!J80</f>
        <v>0.27484000000004016</v>
      </c>
      <c r="O79">
        <f t="shared" si="18"/>
        <v>-0.20612999999995985</v>
      </c>
      <c r="P79">
        <f t="shared" si="19"/>
        <v>0.2165460937288316</v>
      </c>
      <c r="Q79">
        <f t="shared" si="20"/>
        <v>0.17865508020983009</v>
      </c>
      <c r="R79">
        <f t="shared" si="21"/>
        <v>45.843514303195867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2.030815342339181</v>
      </c>
      <c r="D80">
        <f t="shared" si="13"/>
        <v>6.5606099887969425</v>
      </c>
      <c r="E80" s="4">
        <f>Input!I81</f>
        <v>705.51419700000019</v>
      </c>
      <c r="F80">
        <f t="shared" si="14"/>
        <v>704.89580700000022</v>
      </c>
      <c r="G80">
        <f t="shared" si="15"/>
        <v>275.30630131502932</v>
      </c>
      <c r="H80">
        <f t="shared" si="16"/>
        <v>184547.14339465764</v>
      </c>
      <c r="I80">
        <f t="shared" si="17"/>
        <v>7321.8997802789072</v>
      </c>
      <c r="N80">
        <f>Input!J81</f>
        <v>0.2061300000002575</v>
      </c>
      <c r="O80">
        <f t="shared" si="18"/>
        <v>-0.27483999999974251</v>
      </c>
      <c r="P80">
        <f t="shared" si="19"/>
        <v>0.17923589013421262</v>
      </c>
      <c r="Q80">
        <f t="shared" si="20"/>
        <v>0.20618491400094366</v>
      </c>
      <c r="R80">
        <f t="shared" si="21"/>
        <v>46.350145004347986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2.0571895675643654</v>
      </c>
      <c r="D81">
        <f t="shared" si="13"/>
        <v>6.7892837277972475</v>
      </c>
      <c r="E81" s="4">
        <f>Input!I82</f>
        <v>705.72032700000011</v>
      </c>
      <c r="F81">
        <f t="shared" si="14"/>
        <v>705.10193700000013</v>
      </c>
      <c r="G81">
        <f t="shared" si="15"/>
        <v>275.38604580159671</v>
      </c>
      <c r="H81">
        <f t="shared" si="16"/>
        <v>184655.74714843809</v>
      </c>
      <c r="I81">
        <f t="shared" si="17"/>
        <v>7308.2589710201855</v>
      </c>
      <c r="N81">
        <f>Input!J82</f>
        <v>0.20612999999991644</v>
      </c>
      <c r="O81">
        <f t="shared" si="18"/>
        <v>-0.27484000000008357</v>
      </c>
      <c r="P81">
        <f t="shared" si="19"/>
        <v>0.14756826514421814</v>
      </c>
      <c r="Q81">
        <f t="shared" si="20"/>
        <v>0.17842874246221871</v>
      </c>
      <c r="R81">
        <f t="shared" si="21"/>
        <v>46.78234018327489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2.0835637927895494</v>
      </c>
      <c r="D82">
        <f t="shared" si="13"/>
        <v>7.0228620894810474</v>
      </c>
      <c r="E82" s="4">
        <f>Input!I83</f>
        <v>705.85774700000002</v>
      </c>
      <c r="F82">
        <f t="shared" si="14"/>
        <v>705.23935700000004</v>
      </c>
      <c r="G82">
        <f t="shared" si="15"/>
        <v>275.45069768817564</v>
      </c>
      <c r="H82">
        <f t="shared" si="16"/>
        <v>184718.29167305547</v>
      </c>
      <c r="I82">
        <f t="shared" si="17"/>
        <v>7297.2091839254381</v>
      </c>
      <c r="N82">
        <f>Input!J83</f>
        <v>0.13741999999990639</v>
      </c>
      <c r="O82">
        <f t="shared" si="18"/>
        <v>-0.34355000000009361</v>
      </c>
      <c r="P82">
        <f t="shared" si="19"/>
        <v>0.12084852656873618</v>
      </c>
      <c r="Q82">
        <f t="shared" si="20"/>
        <v>0.2156659914793001</v>
      </c>
      <c r="R82">
        <f t="shared" si="21"/>
        <v>47.148567417064989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0</v>
      </c>
      <c r="D83">
        <f t="shared" si="13"/>
        <v>0</v>
      </c>
      <c r="E83" s="4">
        <f>Input!I84</f>
        <v>0</v>
      </c>
      <c r="F83">
        <f t="shared" si="14"/>
        <v>-0.61839</v>
      </c>
      <c r="G83">
        <f t="shared" si="15"/>
        <v>0</v>
      </c>
      <c r="H83">
        <f t="shared" si="16"/>
        <v>0.38240619209999999</v>
      </c>
      <c r="I83">
        <f t="shared" si="17"/>
        <v>130230.33370443243</v>
      </c>
      <c r="N83">
        <f>Input!J84</f>
        <v>0</v>
      </c>
      <c r="O83">
        <f t="shared" si="18"/>
        <v>-0.48097000000000001</v>
      </c>
      <c r="P83">
        <f t="shared" si="19"/>
        <v>0</v>
      </c>
      <c r="Q83">
        <f t="shared" si="20"/>
        <v>0.23133214090000001</v>
      </c>
      <c r="R83">
        <f t="shared" si="21"/>
        <v>48.822780113811085</v>
      </c>
    </row>
    <row r="84" spans="1:18" x14ac:dyDescent="0.25">
      <c r="A84">
        <f>Input!G85</f>
        <v>0</v>
      </c>
      <c r="E84" s="4">
        <f>Input!I85</f>
        <v>0</v>
      </c>
      <c r="N84">
        <f>Input!J85</f>
        <v>0</v>
      </c>
    </row>
    <row r="85" spans="1:18" x14ac:dyDescent="0.25">
      <c r="A85">
        <f>Input!G86</f>
        <v>0</v>
      </c>
      <c r="E85" s="4">
        <f>Input!I86</f>
        <v>0</v>
      </c>
      <c r="N85">
        <f>Input!J86</f>
        <v>0</v>
      </c>
    </row>
    <row r="86" spans="1:18" x14ac:dyDescent="0.25">
      <c r="A86">
        <f>Input!G87</f>
        <v>0</v>
      </c>
      <c r="E86" s="4">
        <f>Input!I87</f>
        <v>0</v>
      </c>
      <c r="N86">
        <f>Input!J87</f>
        <v>0</v>
      </c>
    </row>
    <row r="87" spans="1:18" x14ac:dyDescent="0.25">
      <c r="A87">
        <f>Input!G88</f>
        <v>0</v>
      </c>
      <c r="E87" s="4">
        <f>Input!I88</f>
        <v>0</v>
      </c>
      <c r="N87">
        <f>Input!J88</f>
        <v>0</v>
      </c>
    </row>
    <row r="88" spans="1:18" x14ac:dyDescent="0.25">
      <c r="A88">
        <f>Input!G89</f>
        <v>0</v>
      </c>
      <c r="E88" s="4">
        <f>Input!I89</f>
        <v>0</v>
      </c>
      <c r="N88">
        <f>Input!J89</f>
        <v>0</v>
      </c>
    </row>
    <row r="89" spans="1:18" x14ac:dyDescent="0.25">
      <c r="A89">
        <f>Input!G90</f>
        <v>0</v>
      </c>
      <c r="E89" s="4">
        <f>Input!I90</f>
        <v>0</v>
      </c>
      <c r="N89">
        <f>Input!J90</f>
        <v>0</v>
      </c>
    </row>
    <row r="90" spans="1:18" x14ac:dyDescent="0.25">
      <c r="A90">
        <f>Input!G91</f>
        <v>0</v>
      </c>
      <c r="E90" s="4">
        <f>Input!I91</f>
        <v>0</v>
      </c>
      <c r="N90">
        <f>Input!J91</f>
        <v>0</v>
      </c>
    </row>
    <row r="91" spans="1:18" x14ac:dyDescent="0.25">
      <c r="A91">
        <f>Input!G92</f>
        <v>0</v>
      </c>
      <c r="E91" s="4">
        <f>Input!I92</f>
        <v>0</v>
      </c>
      <c r="N91">
        <f>Input!J92</f>
        <v>0</v>
      </c>
    </row>
    <row r="92" spans="1:18" x14ac:dyDescent="0.25">
      <c r="A92">
        <f>Input!G93</f>
        <v>0</v>
      </c>
      <c r="E92" s="4">
        <f>Input!I93</f>
        <v>0</v>
      </c>
      <c r="N92">
        <f>Input!J93</f>
        <v>0</v>
      </c>
    </row>
    <row r="93" spans="1:18" x14ac:dyDescent="0.25">
      <c r="A93">
        <f>Input!G94</f>
        <v>0</v>
      </c>
      <c r="E93" s="4">
        <f>Input!I94</f>
        <v>0</v>
      </c>
      <c r="N93">
        <f>Input!J94</f>
        <v>0</v>
      </c>
    </row>
    <row r="94" spans="1:18" x14ac:dyDescent="0.25">
      <c r="A94">
        <f>Input!G95</f>
        <v>0</v>
      </c>
      <c r="E94" s="4">
        <f>Input!I95</f>
        <v>0</v>
      </c>
      <c r="N94">
        <f>Input!J95</f>
        <v>0</v>
      </c>
    </row>
    <row r="95" spans="1:18" x14ac:dyDescent="0.25">
      <c r="A95">
        <f>Input!G96</f>
        <v>0</v>
      </c>
      <c r="E95" s="4">
        <f>Input!I96</f>
        <v>0</v>
      </c>
      <c r="N95">
        <f>Input!J96</f>
        <v>0</v>
      </c>
    </row>
    <row r="96" spans="1:18" x14ac:dyDescent="0.25">
      <c r="A96">
        <f>Input!G97</f>
        <v>0</v>
      </c>
      <c r="E96" s="4">
        <f>Input!I97</f>
        <v>0</v>
      </c>
      <c r="N96">
        <f>Input!J97</f>
        <v>0</v>
      </c>
    </row>
    <row r="97" spans="1:14" x14ac:dyDescent="0.25">
      <c r="A97">
        <f>Input!G98</f>
        <v>0</v>
      </c>
      <c r="E97" s="4">
        <f>Input!I98</f>
        <v>0</v>
      </c>
      <c r="N97">
        <f>Input!J98</f>
        <v>0</v>
      </c>
    </row>
    <row r="98" spans="1:14" x14ac:dyDescent="0.25">
      <c r="A98">
        <f>Input!G99</f>
        <v>0</v>
      </c>
      <c r="E98" s="4">
        <f>Input!I99</f>
        <v>0</v>
      </c>
      <c r="N98">
        <f>Input!J99</f>
        <v>0</v>
      </c>
    </row>
    <row r="99" spans="1:14" x14ac:dyDescent="0.25">
      <c r="A99">
        <f>Input!G100</f>
        <v>0</v>
      </c>
      <c r="E99" s="4">
        <f>Input!I100</f>
        <v>0</v>
      </c>
      <c r="N99">
        <f>Input!J100</f>
        <v>0</v>
      </c>
    </row>
    <row r="100" spans="1:14" x14ac:dyDescent="0.25">
      <c r="A100">
        <f>Input!G101</f>
        <v>0</v>
      </c>
      <c r="E100" s="4">
        <f>Input!I101</f>
        <v>0</v>
      </c>
      <c r="N100">
        <f>Input!J101</f>
        <v>0</v>
      </c>
    </row>
    <row r="101" spans="1:14" x14ac:dyDescent="0.25">
      <c r="A101">
        <f>Input!G102</f>
        <v>0</v>
      </c>
      <c r="E101" s="4">
        <f>Input!I102</f>
        <v>0</v>
      </c>
      <c r="N101">
        <f>Input!J102</f>
        <v>0</v>
      </c>
    </row>
    <row r="102" spans="1:14" x14ac:dyDescent="0.25">
      <c r="A102">
        <f>Input!G103</f>
        <v>0</v>
      </c>
      <c r="E102" s="4">
        <f>Input!I103</f>
        <v>0</v>
      </c>
      <c r="N102">
        <f>Input!J103</f>
        <v>0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-0.11833327987463971</v>
      </c>
      <c r="E3" s="4">
        <f>Input!I4</f>
        <v>0.61839</v>
      </c>
      <c r="F3">
        <f>E3-$E$3</f>
        <v>0</v>
      </c>
      <c r="G3">
        <f>P3</f>
        <v>0</v>
      </c>
      <c r="H3">
        <f>(F3-G3)^2</f>
        <v>0</v>
      </c>
      <c r="I3">
        <f>(G3-$J$4)^2</f>
        <v>197023.46291000431</v>
      </c>
      <c r="J3" s="2" t="s">
        <v>11</v>
      </c>
      <c r="K3" s="23">
        <f>SUM(H3:H161)</f>
        <v>21773778.866607156</v>
      </c>
      <c r="L3">
        <f>1-(K3/K5)</f>
        <v>-0.34772724372655239</v>
      </c>
      <c r="N3" s="4">
        <f>Input!J4</f>
        <v>0.48097000000000001</v>
      </c>
      <c r="O3">
        <f>N3-$N$3</f>
        <v>0</v>
      </c>
      <c r="P3" s="4">
        <v>0</v>
      </c>
      <c r="Q3">
        <f>(O3-P3)^2</f>
        <v>0</v>
      </c>
      <c r="R3">
        <f>(O3-$S$4)^2</f>
        <v>66.021726223281021</v>
      </c>
      <c r="S3" s="2" t="s">
        <v>11</v>
      </c>
      <c r="T3" s="23">
        <f>SUM(Q4:Q167)</f>
        <v>9836.5848681378393</v>
      </c>
      <c r="U3">
        <f>1-(T3/T5)</f>
        <v>-1.2577640538810932</v>
      </c>
      <c r="W3">
        <f>COUNT(B4:B500)</f>
        <v>81</v>
      </c>
      <c r="Y3">
        <v>0</v>
      </c>
      <c r="Z3">
        <v>3.33465159583305</v>
      </c>
      <c r="AA3">
        <v>19.729459018683002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-3.1241088100303592E-2</v>
      </c>
      <c r="E4" s="4">
        <f>Input!I5</f>
        <v>1.0993600000000001</v>
      </c>
      <c r="F4">
        <f t="shared" ref="F4:F67" si="3">E4-$E$3</f>
        <v>0.48097000000000012</v>
      </c>
      <c r="G4">
        <f>P4</f>
        <v>0</v>
      </c>
      <c r="H4">
        <f>(F4-G4)^2</f>
        <v>0.23133214090000012</v>
      </c>
      <c r="I4">
        <f t="shared" ref="I4:I67" si="4">(G4-$J$4)^2</f>
        <v>197023.46291000431</v>
      </c>
      <c r="J4">
        <f>AVERAGE(F3:F161)</f>
        <v>443.87325095121952</v>
      </c>
      <c r="K4" t="s">
        <v>5</v>
      </c>
      <c r="L4" t="s">
        <v>6</v>
      </c>
      <c r="N4" s="4">
        <f>Input!J5</f>
        <v>0.48097000000000012</v>
      </c>
      <c r="O4">
        <f>N4-$N$3</f>
        <v>0</v>
      </c>
      <c r="P4">
        <f>$Y$3*((1/$AA$3)*(1/SQRT(2*PI()))*EXP(-1*D4*D4/2))</f>
        <v>0</v>
      </c>
      <c r="Q4">
        <f>(O4-P4)^2</f>
        <v>0</v>
      </c>
      <c r="R4">
        <f t="shared" ref="R4:R67" si="5">(O4-$S$4)^2</f>
        <v>66.021726223281021</v>
      </c>
      <c r="S4">
        <f>AVERAGE(O3:O167)</f>
        <v>8.1253754512195329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0.20550003420054463</v>
      </c>
      <c r="E5" s="4">
        <f>Input!I6</f>
        <v>2.1987198571428572</v>
      </c>
      <c r="F5">
        <f t="shared" si="3"/>
        <v>1.5803298571428572</v>
      </c>
      <c r="G5">
        <f>G4+P5</f>
        <v>0</v>
      </c>
      <c r="H5">
        <f t="shared" ref="H5:H68" si="6">(F5-G5)^2</f>
        <v>2.4974424573771636</v>
      </c>
      <c r="I5">
        <f t="shared" si="4"/>
        <v>197023.46291000431</v>
      </c>
      <c r="K5">
        <f>SUM(I3:I161)</f>
        <v>16155923.958620334</v>
      </c>
      <c r="L5">
        <f>1-((1-L3)*(W3-1)/(W3-1-1))</f>
        <v>-0.36478708225473655</v>
      </c>
      <c r="N5" s="4">
        <f>Input!J6</f>
        <v>1.0993598571428571</v>
      </c>
      <c r="O5">
        <f t="shared" ref="O5:O68" si="7">N5-$N$3</f>
        <v>0.6183898571428571</v>
      </c>
      <c r="P5">
        <f t="shared" ref="P5:P68" si="8">$Y$3*((1/$AA$3)*(1/SQRT(2*PI()))*EXP(-1*D5*D5/2))</f>
        <v>0</v>
      </c>
      <c r="Q5">
        <f t="shared" ref="Q5:Q68" si="9">(O5-P5)^2</f>
        <v>0.38240601541716324</v>
      </c>
      <c r="R5">
        <f t="shared" si="5"/>
        <v>56.354832709674746</v>
      </c>
      <c r="T5">
        <f>SUM(R4:R167)</f>
        <v>4356.781591605537</v>
      </c>
      <c r="U5">
        <f>1-((1-U3)*(Y3-1)/(Y3-1-1))</f>
        <v>-0.12888202694054662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0.84902912499994065</v>
      </c>
      <c r="E6" s="4">
        <f>Input!I7</f>
        <v>3.2980797142857141</v>
      </c>
      <c r="F6">
        <f t="shared" si="3"/>
        <v>2.6796897142857139</v>
      </c>
      <c r="G6">
        <f t="shared" ref="G6:G69" si="10">G5+P6</f>
        <v>0</v>
      </c>
      <c r="H6">
        <f t="shared" si="6"/>
        <v>7.1807369648486512</v>
      </c>
      <c r="I6">
        <f t="shared" si="4"/>
        <v>197023.46291000431</v>
      </c>
      <c r="N6" s="4">
        <f>Input!J7</f>
        <v>1.0993598571428569</v>
      </c>
      <c r="O6">
        <f t="shared" si="7"/>
        <v>0.61838985714285688</v>
      </c>
      <c r="P6">
        <f t="shared" si="8"/>
        <v>0</v>
      </c>
      <c r="Q6">
        <f t="shared" si="9"/>
        <v>0.38240601541716296</v>
      </c>
      <c r="R6">
        <f t="shared" si="5"/>
        <v>56.354832709674746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2.5983225586047096</v>
      </c>
      <c r="E7" s="4">
        <f>Input!I8</f>
        <v>5.4280894285714281</v>
      </c>
      <c r="F7">
        <f t="shared" si="3"/>
        <v>4.8096994285714283</v>
      </c>
      <c r="G7">
        <f t="shared" si="10"/>
        <v>0</v>
      </c>
      <c r="H7">
        <f t="shared" si="6"/>
        <v>23.133208593200322</v>
      </c>
      <c r="I7">
        <f t="shared" si="4"/>
        <v>197023.46291000431</v>
      </c>
      <c r="N7" s="4">
        <f>Input!J8</f>
        <v>2.130009714285714</v>
      </c>
      <c r="O7">
        <f t="shared" si="7"/>
        <v>1.6490397142857138</v>
      </c>
      <c r="P7">
        <f t="shared" si="8"/>
        <v>0</v>
      </c>
      <c r="Q7">
        <f t="shared" si="9"/>
        <v>2.7193319792915087</v>
      </c>
      <c r="R7">
        <f t="shared" si="5"/>
        <v>41.942924577486117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7.353395111815284</v>
      </c>
      <c r="E8" s="4">
        <f>Input!I9</f>
        <v>9.3445590000000003</v>
      </c>
      <c r="F8">
        <f t="shared" si="3"/>
        <v>8.7261690000000005</v>
      </c>
      <c r="G8">
        <f t="shared" si="10"/>
        <v>0</v>
      </c>
      <c r="H8">
        <f t="shared" si="6"/>
        <v>76.146025416561002</v>
      </c>
      <c r="I8">
        <f t="shared" si="4"/>
        <v>197023.46291000431</v>
      </c>
      <c r="N8" s="4">
        <f>Input!J9</f>
        <v>3.9164695714285722</v>
      </c>
      <c r="O8">
        <f t="shared" si="7"/>
        <v>3.4354995714285721</v>
      </c>
      <c r="P8">
        <f t="shared" si="8"/>
        <v>0</v>
      </c>
      <c r="Q8">
        <f t="shared" si="9"/>
        <v>11.802657305285903</v>
      </c>
      <c r="R8">
        <f t="shared" si="5"/>
        <v>21.994935767845039</v>
      </c>
      <c r="T8" s="19" t="s">
        <v>28</v>
      </c>
      <c r="U8" s="24">
        <f>SQRT((U5-L5)^2)</f>
        <v>0.23590505531418993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20.279022426211942</v>
      </c>
      <c r="E9" s="4">
        <f>Input!I10</f>
        <v>15.322328285714287</v>
      </c>
      <c r="F9">
        <f t="shared" si="3"/>
        <v>14.703938285714287</v>
      </c>
      <c r="G9">
        <f t="shared" si="10"/>
        <v>0</v>
      </c>
      <c r="H9">
        <f t="shared" si="6"/>
        <v>216.2058011100944</v>
      </c>
      <c r="I9">
        <f t="shared" si="4"/>
        <v>197023.46291000431</v>
      </c>
      <c r="N9" s="4">
        <f>Input!J10</f>
        <v>5.9777692857142863</v>
      </c>
      <c r="O9">
        <f t="shared" si="7"/>
        <v>5.4967992857142862</v>
      </c>
      <c r="P9">
        <f t="shared" si="8"/>
        <v>0</v>
      </c>
      <c r="Q9">
        <f t="shared" si="9"/>
        <v>30.214802387429089</v>
      </c>
      <c r="R9">
        <f t="shared" si="5"/>
        <v>6.9094126578622657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55.414520276370268</v>
      </c>
      <c r="E10" s="4">
        <f>Input!I11</f>
        <v>24.529467142857147</v>
      </c>
      <c r="F10">
        <f t="shared" si="3"/>
        <v>23.911077142857145</v>
      </c>
      <c r="G10">
        <f t="shared" si="10"/>
        <v>0</v>
      </c>
      <c r="H10">
        <f t="shared" si="6"/>
        <v>571.73961013166547</v>
      </c>
      <c r="I10">
        <f t="shared" si="4"/>
        <v>197023.46291000431</v>
      </c>
      <c r="N10" s="4">
        <f>Input!J11</f>
        <v>9.2071388571428603</v>
      </c>
      <c r="O10">
        <f t="shared" si="7"/>
        <v>8.7261688571428611</v>
      </c>
      <c r="P10">
        <f t="shared" si="8"/>
        <v>0</v>
      </c>
      <c r="Q10">
        <f t="shared" si="9"/>
        <v>76.146022923369941</v>
      </c>
      <c r="R10">
        <f t="shared" si="5"/>
        <v>0.36095271660095302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150.92270561631753</v>
      </c>
      <c r="E11" s="4">
        <f>Input!I12</f>
        <v>36.485005714285712</v>
      </c>
      <c r="F11">
        <f t="shared" si="3"/>
        <v>35.866615714285714</v>
      </c>
      <c r="G11">
        <f t="shared" si="10"/>
        <v>0</v>
      </c>
      <c r="H11">
        <f t="shared" si="6"/>
        <v>1286.4141227962471</v>
      </c>
      <c r="I11">
        <f t="shared" si="4"/>
        <v>197023.46291000431</v>
      </c>
      <c r="N11" s="4">
        <f>Input!J12</f>
        <v>11.955538571428566</v>
      </c>
      <c r="O11">
        <f t="shared" si="7"/>
        <v>11.474568571428566</v>
      </c>
      <c r="P11">
        <f t="shared" si="8"/>
        <v>0</v>
      </c>
      <c r="Q11">
        <f t="shared" si="9"/>
        <v>131.6657239004162</v>
      </c>
      <c r="R11">
        <f t="shared" si="5"/>
        <v>11.217094556455521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410.5408702949947</v>
      </c>
      <c r="E12" s="4">
        <f>Input!I13</f>
        <v>50.433134142857149</v>
      </c>
      <c r="F12">
        <f t="shared" si="3"/>
        <v>49.814744142857151</v>
      </c>
      <c r="G12">
        <f t="shared" si="10"/>
        <v>0</v>
      </c>
      <c r="H12">
        <f t="shared" si="6"/>
        <v>2481.5087340183209</v>
      </c>
      <c r="I12">
        <f t="shared" si="4"/>
        <v>197023.46291000431</v>
      </c>
      <c r="N12" s="4">
        <f>Input!J13</f>
        <v>13.948128428571437</v>
      </c>
      <c r="O12">
        <f t="shared" si="7"/>
        <v>13.467158428571437</v>
      </c>
      <c r="P12">
        <f t="shared" si="8"/>
        <v>0</v>
      </c>
      <c r="Q12">
        <f t="shared" si="9"/>
        <v>181.36435614024271</v>
      </c>
      <c r="R12">
        <f t="shared" si="5"/>
        <v>28.534645377126576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1116.2562096789309</v>
      </c>
      <c r="E13" s="4">
        <f>Input!I14</f>
        <v>66.7174022857143</v>
      </c>
      <c r="F13">
        <f t="shared" si="3"/>
        <v>66.099012285714295</v>
      </c>
      <c r="G13">
        <f t="shared" si="10"/>
        <v>0</v>
      </c>
      <c r="H13">
        <f t="shared" si="6"/>
        <v>4369.0794251470097</v>
      </c>
      <c r="I13">
        <f t="shared" si="4"/>
        <v>197023.46291000431</v>
      </c>
      <c r="N13" s="4">
        <f>Input!J14</f>
        <v>16.284268142857151</v>
      </c>
      <c r="O13">
        <f t="shared" si="7"/>
        <v>15.803298142857152</v>
      </c>
      <c r="P13">
        <f t="shared" si="8"/>
        <v>0</v>
      </c>
      <c r="Q13">
        <f t="shared" si="9"/>
        <v>249.74423219203231</v>
      </c>
      <c r="R13">
        <f t="shared" si="5"/>
        <v>58.950496858763856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3034.589392791092</v>
      </c>
      <c r="E14" s="4">
        <f>Input!I15</f>
        <v>83.482640285714297</v>
      </c>
      <c r="F14">
        <f t="shared" si="3"/>
        <v>82.864250285714292</v>
      </c>
      <c r="G14">
        <f t="shared" si="10"/>
        <v>0</v>
      </c>
      <c r="H14">
        <f t="shared" si="6"/>
        <v>6866.483975413501</v>
      </c>
      <c r="I14">
        <f t="shared" si="4"/>
        <v>197023.46291000431</v>
      </c>
      <c r="N14" s="4">
        <f>Input!J15</f>
        <v>16.765237999999997</v>
      </c>
      <c r="O14">
        <f t="shared" si="7"/>
        <v>16.284267999999997</v>
      </c>
      <c r="P14">
        <f t="shared" si="8"/>
        <v>0</v>
      </c>
      <c r="Q14">
        <f t="shared" si="9"/>
        <v>265.17738429582391</v>
      </c>
      <c r="R14">
        <f t="shared" si="5"/>
        <v>66.567527622545384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8249.1596253748776</v>
      </c>
      <c r="E15" s="4">
        <f>Input!I16</f>
        <v>98.461418428571434</v>
      </c>
      <c r="F15">
        <f t="shared" si="3"/>
        <v>97.843028428571429</v>
      </c>
      <c r="G15">
        <f t="shared" si="10"/>
        <v>0</v>
      </c>
      <c r="H15">
        <f t="shared" si="6"/>
        <v>9573.2582120742372</v>
      </c>
      <c r="I15">
        <f t="shared" si="4"/>
        <v>197023.46291000431</v>
      </c>
      <c r="N15" s="4">
        <f>Input!J16</f>
        <v>14.978778142857138</v>
      </c>
      <c r="O15">
        <f t="shared" si="7"/>
        <v>14.497808142857139</v>
      </c>
      <c r="P15">
        <f t="shared" si="8"/>
        <v>0</v>
      </c>
      <c r="Q15">
        <f t="shared" si="9"/>
        <v>210.18644094709475</v>
      </c>
      <c r="R15">
        <f t="shared" si="5"/>
        <v>40.6078984094517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22423.831131830841</v>
      </c>
      <c r="E16" s="4">
        <f>Input!I17</f>
        <v>111.99728685714287</v>
      </c>
      <c r="F16">
        <f t="shared" si="3"/>
        <v>111.37889685714286</v>
      </c>
      <c r="G16">
        <f t="shared" si="10"/>
        <v>0</v>
      </c>
      <c r="H16">
        <f t="shared" si="6"/>
        <v>12405.258665114068</v>
      </c>
      <c r="I16">
        <f t="shared" si="4"/>
        <v>197023.46291000431</v>
      </c>
      <c r="N16" s="4">
        <f>Input!J17</f>
        <v>13.535868428571433</v>
      </c>
      <c r="O16">
        <f t="shared" si="7"/>
        <v>13.054898428571434</v>
      </c>
      <c r="P16">
        <f t="shared" si="8"/>
        <v>0</v>
      </c>
      <c r="Q16">
        <f t="shared" si="9"/>
        <v>170.43037298031689</v>
      </c>
      <c r="R16">
        <f t="shared" si="5"/>
        <v>24.300196784240352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60954.583112206281</v>
      </c>
      <c r="E17" s="4">
        <f>Input!I18</f>
        <v>125.7392852857143</v>
      </c>
      <c r="F17">
        <f t="shared" si="3"/>
        <v>125.1208952857143</v>
      </c>
      <c r="G17">
        <f t="shared" si="10"/>
        <v>0</v>
      </c>
      <c r="H17">
        <f t="shared" si="6"/>
        <v>15655.238437098682</v>
      </c>
      <c r="I17">
        <f t="shared" si="4"/>
        <v>197023.46291000431</v>
      </c>
      <c r="N17" s="4">
        <f>Input!J18</f>
        <v>13.741998428571435</v>
      </c>
      <c r="O17">
        <f t="shared" si="7"/>
        <v>13.261028428571436</v>
      </c>
      <c r="P17">
        <f t="shared" si="8"/>
        <v>0</v>
      </c>
      <c r="Q17">
        <f t="shared" si="9"/>
        <v>175.8548749833798</v>
      </c>
      <c r="R17">
        <f t="shared" si="5"/>
        <v>26.374931503783465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165692.02605732324</v>
      </c>
      <c r="E18" s="4">
        <f>Input!I19</f>
        <v>139.6187035714286</v>
      </c>
      <c r="F18">
        <f t="shared" si="3"/>
        <v>139.00031357142859</v>
      </c>
      <c r="G18">
        <f t="shared" si="10"/>
        <v>0</v>
      </c>
      <c r="H18">
        <f t="shared" si="6"/>
        <v>19321.087172955475</v>
      </c>
      <c r="I18">
        <f t="shared" si="4"/>
        <v>197023.46291000431</v>
      </c>
      <c r="N18" s="4">
        <f>Input!J19</f>
        <v>13.879418285714294</v>
      </c>
      <c r="O18">
        <f t="shared" si="7"/>
        <v>13.398448285714295</v>
      </c>
      <c r="P18">
        <f t="shared" si="8"/>
        <v>0</v>
      </c>
      <c r="Q18">
        <f t="shared" si="9"/>
        <v>179.51841646496032</v>
      </c>
      <c r="R18">
        <f t="shared" si="5"/>
        <v>27.805297117886624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450397.91397430067</v>
      </c>
      <c r="E19" s="4">
        <f>Input!I20</f>
        <v>153.01715185714286</v>
      </c>
      <c r="F19">
        <f t="shared" si="3"/>
        <v>152.39876185714286</v>
      </c>
      <c r="G19">
        <f t="shared" si="10"/>
        <v>0</v>
      </c>
      <c r="H19">
        <f t="shared" si="6"/>
        <v>23225.382615590141</v>
      </c>
      <c r="I19">
        <f t="shared" si="4"/>
        <v>197023.46291000431</v>
      </c>
      <c r="N19" s="4">
        <f>Input!J20</f>
        <v>13.398448285714267</v>
      </c>
      <c r="O19">
        <f t="shared" si="7"/>
        <v>12.917478285714267</v>
      </c>
      <c r="P19">
        <f t="shared" si="8"/>
        <v>0</v>
      </c>
      <c r="Q19">
        <f t="shared" si="9"/>
        <v>166.8612452618996</v>
      </c>
      <c r="R19">
        <f t="shared" si="5"/>
        <v>22.96424957637247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1224308.755554318</v>
      </c>
      <c r="E20" s="4">
        <f>Input!I21</f>
        <v>166.0033402857143</v>
      </c>
      <c r="F20">
        <f t="shared" si="3"/>
        <v>165.3849502857143</v>
      </c>
      <c r="G20">
        <f t="shared" si="10"/>
        <v>0</v>
      </c>
      <c r="H20">
        <f t="shared" si="6"/>
        <v>27352.181781008188</v>
      </c>
      <c r="I20">
        <f t="shared" si="4"/>
        <v>197023.46291000431</v>
      </c>
      <c r="N20" s="4">
        <f>Input!J21</f>
        <v>12.986188428571438</v>
      </c>
      <c r="O20">
        <f t="shared" si="7"/>
        <v>12.505218428571439</v>
      </c>
      <c r="P20">
        <f t="shared" si="8"/>
        <v>0</v>
      </c>
      <c r="Q20">
        <f t="shared" si="9"/>
        <v>156.38048794628273</v>
      </c>
      <c r="R20">
        <f t="shared" si="5"/>
        <v>19.183024506258811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3328016.5330687258</v>
      </c>
      <c r="E21" s="4">
        <f>Input!I22</f>
        <v>180.08888871428573</v>
      </c>
      <c r="F21">
        <f t="shared" si="3"/>
        <v>179.47049871428572</v>
      </c>
      <c r="G21">
        <f t="shared" si="10"/>
        <v>0</v>
      </c>
      <c r="H21">
        <f t="shared" si="6"/>
        <v>32209.659908754435</v>
      </c>
      <c r="I21">
        <f t="shared" si="4"/>
        <v>197023.46291000431</v>
      </c>
      <c r="N21" s="4">
        <f>Input!J22</f>
        <v>14.085548428571428</v>
      </c>
      <c r="O21">
        <f t="shared" si="7"/>
        <v>13.604578428571429</v>
      </c>
      <c r="P21">
        <f t="shared" si="8"/>
        <v>0</v>
      </c>
      <c r="Q21">
        <f t="shared" si="9"/>
        <v>185.08455421915104</v>
      </c>
      <c r="R21">
        <f t="shared" si="5"/>
        <v>30.021665267021884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9046487.157074105</v>
      </c>
      <c r="E22" s="4">
        <f>Input!I23</f>
        <v>197.47251671428572</v>
      </c>
      <c r="F22">
        <f t="shared" si="3"/>
        <v>196.85412671428571</v>
      </c>
      <c r="G22">
        <f t="shared" si="10"/>
        <v>0</v>
      </c>
      <c r="H22">
        <f t="shared" si="6"/>
        <v>38751.547204444054</v>
      </c>
      <c r="I22">
        <f t="shared" si="4"/>
        <v>197023.46291000431</v>
      </c>
      <c r="N22" s="4">
        <f>Input!J23</f>
        <v>17.383627999999987</v>
      </c>
      <c r="O22">
        <f t="shared" si="7"/>
        <v>16.902657999999988</v>
      </c>
      <c r="P22">
        <f t="shared" si="8"/>
        <v>0</v>
      </c>
      <c r="Q22">
        <f t="shared" si="9"/>
        <v>285.69984746496363</v>
      </c>
      <c r="R22">
        <f t="shared" si="5"/>
        <v>77.040688941125921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24590901.940884788</v>
      </c>
      <c r="E23" s="4">
        <f>Input!I24</f>
        <v>216.43647442857144</v>
      </c>
      <c r="F23">
        <f t="shared" si="3"/>
        <v>215.81808442857144</v>
      </c>
      <c r="G23">
        <f t="shared" si="10"/>
        <v>0</v>
      </c>
      <c r="H23">
        <f t="shared" si="6"/>
        <v>46577.445566417991</v>
      </c>
      <c r="I23">
        <f t="shared" si="4"/>
        <v>197023.46291000431</v>
      </c>
      <c r="N23" s="4">
        <f>Input!J24</f>
        <v>18.963957714285726</v>
      </c>
      <c r="O23">
        <f t="shared" si="7"/>
        <v>18.482987714285727</v>
      </c>
      <c r="P23">
        <f t="shared" si="8"/>
        <v>0</v>
      </c>
      <c r="Q23">
        <f t="shared" si="9"/>
        <v>341.62083484643711</v>
      </c>
      <c r="R23">
        <f t="shared" si="5"/>
        <v>107.2801317920192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66845002.181747489</v>
      </c>
      <c r="E24" s="4">
        <f>Input!I25</f>
        <v>236.431082</v>
      </c>
      <c r="F24">
        <f t="shared" si="3"/>
        <v>235.812692</v>
      </c>
      <c r="G24">
        <f t="shared" si="10"/>
        <v>0</v>
      </c>
      <c r="H24">
        <f t="shared" si="6"/>
        <v>55607.625708286861</v>
      </c>
      <c r="I24">
        <f t="shared" si="4"/>
        <v>197023.46291000431</v>
      </c>
      <c r="N24" s="4">
        <f>Input!J25</f>
        <v>19.99460757142856</v>
      </c>
      <c r="O24">
        <f t="shared" si="7"/>
        <v>19.513637571428561</v>
      </c>
      <c r="P24">
        <f t="shared" si="8"/>
        <v>0</v>
      </c>
      <c r="Q24">
        <f t="shared" si="9"/>
        <v>380.78205126906835</v>
      </c>
      <c r="R24">
        <f t="shared" si="5"/>
        <v>129.69251411858781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181703555.04437158</v>
      </c>
      <c r="E25" s="4">
        <f>Input!I26</f>
        <v>257.11278957142861</v>
      </c>
      <c r="F25">
        <f t="shared" si="3"/>
        <v>256.49439957142863</v>
      </c>
      <c r="G25">
        <f t="shared" si="10"/>
        <v>0</v>
      </c>
      <c r="H25">
        <f t="shared" si="6"/>
        <v>65789.377011507691</v>
      </c>
      <c r="I25">
        <f t="shared" si="4"/>
        <v>197023.46291000431</v>
      </c>
      <c r="N25" s="4">
        <f>Input!J26</f>
        <v>20.681707571428603</v>
      </c>
      <c r="O25">
        <f t="shared" si="7"/>
        <v>20.200737571428604</v>
      </c>
      <c r="P25">
        <f t="shared" si="8"/>
        <v>0</v>
      </c>
      <c r="Q25">
        <f t="shared" si="9"/>
        <v>408.0697984297272</v>
      </c>
      <c r="R25">
        <f t="shared" si="5"/>
        <v>145.81437033418013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493921472.13394523</v>
      </c>
      <c r="E26" s="4">
        <f>Input!I27</f>
        <v>278.82514714285713</v>
      </c>
      <c r="F26">
        <f t="shared" si="3"/>
        <v>278.20675714285716</v>
      </c>
      <c r="G26">
        <f t="shared" si="10"/>
        <v>0</v>
      </c>
      <c r="H26">
        <f t="shared" si="6"/>
        <v>77398.999719944695</v>
      </c>
      <c r="I26">
        <f t="shared" si="4"/>
        <v>197023.46291000431</v>
      </c>
      <c r="N26" s="4">
        <f>Input!J27</f>
        <v>21.712357571428527</v>
      </c>
      <c r="O26">
        <f t="shared" si="7"/>
        <v>21.231387571428527</v>
      </c>
      <c r="P26">
        <f t="shared" si="8"/>
        <v>0</v>
      </c>
      <c r="Q26">
        <f t="shared" si="9"/>
        <v>450.77181820820977</v>
      </c>
      <c r="R26">
        <f t="shared" si="5"/>
        <v>171.76755369506506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1342617762.677866</v>
      </c>
      <c r="E27" s="4">
        <f>Input!I28</f>
        <v>300.40008457142858</v>
      </c>
      <c r="F27">
        <f t="shared" si="3"/>
        <v>299.7816945714286</v>
      </c>
      <c r="G27">
        <f t="shared" si="10"/>
        <v>0</v>
      </c>
      <c r="H27">
        <f t="shared" si="6"/>
        <v>89869.064400117306</v>
      </c>
      <c r="I27">
        <f t="shared" si="4"/>
        <v>197023.46291000431</v>
      </c>
      <c r="N27" s="4">
        <f>Input!J28</f>
        <v>21.574937428571445</v>
      </c>
      <c r="O27">
        <f t="shared" si="7"/>
        <v>21.093967428571446</v>
      </c>
      <c r="P27">
        <f t="shared" si="8"/>
        <v>0</v>
      </c>
      <c r="Q27">
        <f t="shared" si="9"/>
        <v>444.95546187763307</v>
      </c>
      <c r="R27">
        <f t="shared" si="5"/>
        <v>168.1843778750364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3649613467.1440048</v>
      </c>
      <c r="E28" s="4">
        <f>Input!I29</f>
        <v>322.52470185714282</v>
      </c>
      <c r="F28">
        <f t="shared" si="3"/>
        <v>321.90631185714284</v>
      </c>
      <c r="G28">
        <f t="shared" si="10"/>
        <v>0</v>
      </c>
      <c r="H28">
        <f t="shared" si="6"/>
        <v>103623.6736134681</v>
      </c>
      <c r="I28">
        <f t="shared" si="4"/>
        <v>197023.46291000431</v>
      </c>
      <c r="N28" s="4">
        <f>Input!J29</f>
        <v>22.124617285714237</v>
      </c>
      <c r="O28">
        <f t="shared" si="7"/>
        <v>21.643647285714238</v>
      </c>
      <c r="P28">
        <f t="shared" si="8"/>
        <v>0</v>
      </c>
      <c r="Q28">
        <f t="shared" si="9"/>
        <v>468.44746782840531</v>
      </c>
      <c r="R28">
        <f t="shared" si="5"/>
        <v>182.74367339129284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9920677968.9273834</v>
      </c>
      <c r="E29" s="4">
        <f>Input!I30</f>
        <v>344.03092928571425</v>
      </c>
      <c r="F29">
        <f t="shared" si="3"/>
        <v>343.41253928571427</v>
      </c>
      <c r="G29">
        <f t="shared" si="10"/>
        <v>0</v>
      </c>
      <c r="H29">
        <f t="shared" si="6"/>
        <v>117932.17213866225</v>
      </c>
      <c r="I29">
        <f t="shared" si="4"/>
        <v>197023.46291000431</v>
      </c>
      <c r="N29" s="4">
        <f>Input!J30</f>
        <v>21.506227428571435</v>
      </c>
      <c r="O29">
        <f t="shared" si="7"/>
        <v>21.025257428571436</v>
      </c>
      <c r="P29">
        <f t="shared" si="8"/>
        <v>0</v>
      </c>
      <c r="Q29">
        <f t="shared" si="9"/>
        <v>442.06144993769834</v>
      </c>
      <c r="R29">
        <f t="shared" si="5"/>
        <v>166.40695502960844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26967198649.219715</v>
      </c>
      <c r="E30" s="4">
        <f>Input!I31</f>
        <v>367.04877657142862</v>
      </c>
      <c r="F30">
        <f t="shared" si="3"/>
        <v>366.43038657142864</v>
      </c>
      <c r="G30">
        <f t="shared" si="10"/>
        <v>0</v>
      </c>
      <c r="H30">
        <f t="shared" si="6"/>
        <v>134271.22820288662</v>
      </c>
      <c r="I30">
        <f t="shared" si="4"/>
        <v>197023.46291000431</v>
      </c>
      <c r="N30" s="4">
        <f>Input!J31</f>
        <v>23.017847285714367</v>
      </c>
      <c r="O30">
        <f t="shared" si="7"/>
        <v>22.536877285714368</v>
      </c>
      <c r="P30">
        <f t="shared" si="8"/>
        <v>0</v>
      </c>
      <c r="Q30">
        <f t="shared" si="9"/>
        <v>507.91083779134823</v>
      </c>
      <c r="R30">
        <f t="shared" si="5"/>
        <v>207.691385125648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73304446052.909668</v>
      </c>
      <c r="E31" s="4">
        <f>Input!I32</f>
        <v>387.79919414285712</v>
      </c>
      <c r="F31">
        <f t="shared" si="3"/>
        <v>387.18080414285714</v>
      </c>
      <c r="G31">
        <f t="shared" si="10"/>
        <v>0</v>
      </c>
      <c r="H31">
        <f t="shared" si="6"/>
        <v>149908.9750967095</v>
      </c>
      <c r="I31">
        <f t="shared" si="4"/>
        <v>197023.46291000431</v>
      </c>
      <c r="N31" s="4">
        <f>Input!J32</f>
        <v>20.7504175714285</v>
      </c>
      <c r="O31">
        <f t="shared" si="7"/>
        <v>20.269447571428501</v>
      </c>
      <c r="P31">
        <f t="shared" si="8"/>
        <v>0</v>
      </c>
      <c r="Q31">
        <f t="shared" si="9"/>
        <v>410.85050485088874</v>
      </c>
      <c r="R31">
        <f t="shared" si="5"/>
        <v>147.47848766083672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199262143651.1712</v>
      </c>
      <c r="E32" s="4">
        <f>Input!I33</f>
        <v>407.93122185714293</v>
      </c>
      <c r="F32">
        <f t="shared" si="3"/>
        <v>407.31283185714295</v>
      </c>
      <c r="G32">
        <f t="shared" si="10"/>
        <v>0</v>
      </c>
      <c r="H32">
        <f t="shared" si="6"/>
        <v>165903.7429954852</v>
      </c>
      <c r="I32">
        <f t="shared" si="4"/>
        <v>197023.46291000431</v>
      </c>
      <c r="N32" s="4">
        <f>Input!J33</f>
        <v>20.132027714285812</v>
      </c>
      <c r="O32">
        <f t="shared" si="7"/>
        <v>19.651057714285812</v>
      </c>
      <c r="P32">
        <f t="shared" si="8"/>
        <v>0</v>
      </c>
      <c r="Q32">
        <f t="shared" si="9"/>
        <v>386.16406929019195</v>
      </c>
      <c r="R32">
        <f t="shared" si="5"/>
        <v>132.84135162916064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541650664187.06506</v>
      </c>
      <c r="E33" s="4">
        <f>Input!I34</f>
        <v>426.27678957142854</v>
      </c>
      <c r="F33">
        <f t="shared" si="3"/>
        <v>425.65839957142856</v>
      </c>
      <c r="G33">
        <f t="shared" si="10"/>
        <v>0</v>
      </c>
      <c r="H33">
        <f t="shared" si="6"/>
        <v>181185.07312570993</v>
      </c>
      <c r="I33">
        <f t="shared" si="4"/>
        <v>197023.46291000431</v>
      </c>
      <c r="N33" s="4">
        <f>Input!J34</f>
        <v>18.345567714285608</v>
      </c>
      <c r="O33">
        <f t="shared" si="7"/>
        <v>17.864597714285608</v>
      </c>
      <c r="P33">
        <f t="shared" si="8"/>
        <v>0</v>
      </c>
      <c r="Q33">
        <f t="shared" si="9"/>
        <v>319.14385149325858</v>
      </c>
      <c r="R33">
        <f t="shared" si="5"/>
        <v>94.852450289401887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1472359157832.7617</v>
      </c>
      <c r="E34" s="4">
        <f>Input!I35</f>
        <v>444.48493742857141</v>
      </c>
      <c r="F34">
        <f t="shared" si="3"/>
        <v>443.86654742857144</v>
      </c>
      <c r="G34">
        <f t="shared" si="10"/>
        <v>0</v>
      </c>
      <c r="H34">
        <f t="shared" si="6"/>
        <v>197017.51192616025</v>
      </c>
      <c r="I34">
        <f t="shared" si="4"/>
        <v>197023.46291000431</v>
      </c>
      <c r="N34" s="4">
        <f>Input!J35</f>
        <v>18.208147857142876</v>
      </c>
      <c r="O34">
        <f t="shared" si="7"/>
        <v>17.727177857142877</v>
      </c>
      <c r="P34">
        <f t="shared" si="8"/>
        <v>0</v>
      </c>
      <c r="Q34">
        <f t="shared" si="9"/>
        <v>314.25283477877673</v>
      </c>
      <c r="R34">
        <f t="shared" si="5"/>
        <v>92.194609442395318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4002287143702.3501</v>
      </c>
      <c r="E35" s="4">
        <f>Input!I36</f>
        <v>462.14340542857138</v>
      </c>
      <c r="F35">
        <f t="shared" si="3"/>
        <v>461.52501542857141</v>
      </c>
      <c r="G35">
        <f t="shared" si="10"/>
        <v>0</v>
      </c>
      <c r="H35">
        <f t="shared" si="6"/>
        <v>213005.33986634307</v>
      </c>
      <c r="I35">
        <f t="shared" si="4"/>
        <v>197023.46291000431</v>
      </c>
      <c r="N35" s="4">
        <f>Input!J36</f>
        <v>17.658467999999971</v>
      </c>
      <c r="O35">
        <f t="shared" si="7"/>
        <v>17.177497999999972</v>
      </c>
      <c r="P35">
        <f t="shared" si="8"/>
        <v>0</v>
      </c>
      <c r="Q35">
        <f t="shared" si="9"/>
        <v>295.06643754000299</v>
      </c>
      <c r="R35">
        <f t="shared" si="5"/>
        <v>81.94092263813927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10879344415001.643</v>
      </c>
      <c r="E36" s="4">
        <f>Input!I37</f>
        <v>479.3209034285714</v>
      </c>
      <c r="F36">
        <f t="shared" si="3"/>
        <v>478.70251342857142</v>
      </c>
      <c r="G36">
        <f t="shared" si="10"/>
        <v>0</v>
      </c>
      <c r="H36">
        <f t="shared" si="6"/>
        <v>229156.09636283159</v>
      </c>
      <c r="I36">
        <f t="shared" si="4"/>
        <v>197023.46291000431</v>
      </c>
      <c r="N36" s="4">
        <f>Input!J37</f>
        <v>17.177498000000014</v>
      </c>
      <c r="O36">
        <f t="shared" si="7"/>
        <v>16.696528000000015</v>
      </c>
      <c r="P36">
        <f t="shared" si="8"/>
        <v>0</v>
      </c>
      <c r="Q36">
        <f t="shared" si="9"/>
        <v>278.77404725478448</v>
      </c>
      <c r="R36">
        <f t="shared" si="5"/>
        <v>73.464656014466158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29573124228846.656</v>
      </c>
      <c r="E37" s="4">
        <f>Input!I38</f>
        <v>494.91807157142858</v>
      </c>
      <c r="F37">
        <f t="shared" si="3"/>
        <v>494.29968157142861</v>
      </c>
      <c r="G37">
        <f t="shared" si="10"/>
        <v>0</v>
      </c>
      <c r="H37">
        <f t="shared" si="6"/>
        <v>244332.17520161573</v>
      </c>
      <c r="I37">
        <f t="shared" si="4"/>
        <v>197023.46291000431</v>
      </c>
      <c r="N37" s="4">
        <f>Input!J38</f>
        <v>15.597168142857186</v>
      </c>
      <c r="O37">
        <f t="shared" si="7"/>
        <v>15.116198142857186</v>
      </c>
      <c r="P37">
        <f t="shared" si="8"/>
        <v>0</v>
      </c>
      <c r="Q37">
        <f t="shared" si="9"/>
        <v>228.49944629411905</v>
      </c>
      <c r="R37">
        <f t="shared" si="5"/>
        <v>48.871601905915924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80388086202036.094</v>
      </c>
      <c r="E38" s="4">
        <f>Input!I39</f>
        <v>510.44652971428576</v>
      </c>
      <c r="F38">
        <f t="shared" si="3"/>
        <v>509.82813971428578</v>
      </c>
      <c r="G38">
        <f t="shared" si="10"/>
        <v>0</v>
      </c>
      <c r="H38">
        <f t="shared" si="6"/>
        <v>259924.73204452932</v>
      </c>
      <c r="I38">
        <f t="shared" si="4"/>
        <v>197023.46291000431</v>
      </c>
      <c r="N38" s="4">
        <f>Input!J39</f>
        <v>15.528458142857176</v>
      </c>
      <c r="O38">
        <f t="shared" si="7"/>
        <v>15.047488142857176</v>
      </c>
      <c r="P38">
        <f t="shared" si="8"/>
        <v>0</v>
      </c>
      <c r="Q38">
        <f t="shared" si="9"/>
        <v>226.42689940942731</v>
      </c>
      <c r="R38">
        <f t="shared" si="5"/>
        <v>47.915644115730942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218517473947594.25</v>
      </c>
      <c r="E39" s="4">
        <f>Input!I40</f>
        <v>524.94433800000002</v>
      </c>
      <c r="F39">
        <f t="shared" si="3"/>
        <v>524.32594800000004</v>
      </c>
      <c r="G39">
        <f t="shared" si="10"/>
        <v>0</v>
      </c>
      <c r="H39">
        <f t="shared" si="6"/>
        <v>274917.69974609872</v>
      </c>
      <c r="I39">
        <f t="shared" si="4"/>
        <v>197023.46291000431</v>
      </c>
      <c r="N39" s="4">
        <f>Input!J40</f>
        <v>14.497808285714257</v>
      </c>
      <c r="O39">
        <f t="shared" si="7"/>
        <v>14.016838285714257</v>
      </c>
      <c r="P39">
        <f t="shared" si="8"/>
        <v>0</v>
      </c>
      <c r="Q39">
        <f t="shared" si="9"/>
        <v>196.47175552786501</v>
      </c>
      <c r="R39">
        <f t="shared" si="5"/>
        <v>34.709334330232615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593992078632518.62</v>
      </c>
      <c r="E40" s="4">
        <f>Input!I41</f>
        <v>539.23601642857136</v>
      </c>
      <c r="F40">
        <f t="shared" si="3"/>
        <v>538.61762642857138</v>
      </c>
      <c r="G40">
        <f t="shared" si="10"/>
        <v>0</v>
      </c>
      <c r="H40">
        <f t="shared" si="6"/>
        <v>290108.94749954809</v>
      </c>
      <c r="I40">
        <f t="shared" si="4"/>
        <v>197023.46291000431</v>
      </c>
      <c r="N40" s="4">
        <f>Input!J41</f>
        <v>14.291678428571345</v>
      </c>
      <c r="O40">
        <f t="shared" si="7"/>
        <v>13.810708428571346</v>
      </c>
      <c r="P40">
        <f t="shared" si="8"/>
        <v>0</v>
      </c>
      <c r="Q40">
        <f t="shared" si="9"/>
        <v>190.7356672990116</v>
      </c>
      <c r="R40">
        <f t="shared" si="5"/>
        <v>32.323011063364028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1614637873595392</v>
      </c>
      <c r="E41" s="4">
        <f>Input!I42</f>
        <v>552.35962485714288</v>
      </c>
      <c r="F41">
        <f t="shared" si="3"/>
        <v>551.7412348571429</v>
      </c>
      <c r="G41">
        <f t="shared" si="10"/>
        <v>0</v>
      </c>
      <c r="H41">
        <f t="shared" si="6"/>
        <v>304418.39024168492</v>
      </c>
      <c r="I41">
        <f t="shared" si="4"/>
        <v>197023.46291000431</v>
      </c>
      <c r="N41" s="4">
        <f>Input!J42</f>
        <v>13.123608428571515</v>
      </c>
      <c r="O41">
        <f t="shared" si="7"/>
        <v>12.642638428571516</v>
      </c>
      <c r="P41">
        <f t="shared" si="8"/>
        <v>0</v>
      </c>
      <c r="Q41">
        <f t="shared" si="9"/>
        <v>159.83630643559326</v>
      </c>
      <c r="R41">
        <f t="shared" si="5"/>
        <v>20.405664806554903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4389040791336107.5</v>
      </c>
      <c r="E42" s="4">
        <f>Input!I43</f>
        <v>563.42193357142855</v>
      </c>
      <c r="F42">
        <f t="shared" si="3"/>
        <v>562.80354357142858</v>
      </c>
      <c r="G42">
        <f t="shared" si="10"/>
        <v>0</v>
      </c>
      <c r="H42">
        <f t="shared" si="6"/>
        <v>316747.8286565569</v>
      </c>
      <c r="I42">
        <f t="shared" si="4"/>
        <v>197023.46291000431</v>
      </c>
      <c r="N42" s="4">
        <f>Input!J43</f>
        <v>11.062308714285678</v>
      </c>
      <c r="O42">
        <f t="shared" si="7"/>
        <v>10.581338714285678</v>
      </c>
      <c r="P42">
        <f t="shared" si="8"/>
        <v>0</v>
      </c>
      <c r="Q42">
        <f t="shared" si="9"/>
        <v>111.96472898644089</v>
      </c>
      <c r="R42">
        <f t="shared" si="5"/>
        <v>6.0317555495305086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1.193064982745445E+16</v>
      </c>
      <c r="E43" s="4">
        <f>Input!I44</f>
        <v>574.2094022857143</v>
      </c>
      <c r="F43">
        <f t="shared" si="3"/>
        <v>573.59101228571433</v>
      </c>
      <c r="G43">
        <f t="shared" si="10"/>
        <v>0</v>
      </c>
      <c r="H43">
        <f t="shared" si="6"/>
        <v>329006.6493749505</v>
      </c>
      <c r="I43">
        <f t="shared" si="4"/>
        <v>197023.46291000431</v>
      </c>
      <c r="N43" s="4">
        <f>Input!J44</f>
        <v>10.787468714285751</v>
      </c>
      <c r="O43">
        <f t="shared" si="7"/>
        <v>10.306498714285752</v>
      </c>
      <c r="P43">
        <f t="shared" si="8"/>
        <v>0</v>
      </c>
      <c r="Q43">
        <f t="shared" si="9"/>
        <v>106.22391574757386</v>
      </c>
      <c r="R43">
        <f t="shared" si="5"/>
        <v>4.7572986886886302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3.2430868627677472E+16</v>
      </c>
      <c r="E44" s="4">
        <f>Input!I45</f>
        <v>584.1036411428571</v>
      </c>
      <c r="F44">
        <f t="shared" si="3"/>
        <v>583.48525114285712</v>
      </c>
      <c r="G44">
        <f t="shared" si="10"/>
        <v>0</v>
      </c>
      <c r="H44">
        <f t="shared" si="6"/>
        <v>340455.03830124304</v>
      </c>
      <c r="I44">
        <f t="shared" si="4"/>
        <v>197023.46291000431</v>
      </c>
      <c r="N44" s="4">
        <f>Input!J45</f>
        <v>9.8942388571427955</v>
      </c>
      <c r="O44">
        <f t="shared" si="7"/>
        <v>9.4132688571427963</v>
      </c>
      <c r="P44">
        <f t="shared" si="8"/>
        <v>0</v>
      </c>
      <c r="Q44">
        <f t="shared" si="9"/>
        <v>88.609630576854443</v>
      </c>
      <c r="R44">
        <f t="shared" si="5"/>
        <v>1.6586694250206238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8.8156240871758208E+16</v>
      </c>
      <c r="E45" s="4">
        <f>Input!I46</f>
        <v>593.99788000000001</v>
      </c>
      <c r="F45">
        <f t="shared" si="3"/>
        <v>593.37949000000003</v>
      </c>
      <c r="G45">
        <f t="shared" si="10"/>
        <v>0</v>
      </c>
      <c r="H45">
        <f t="shared" si="6"/>
        <v>352099.21915266017</v>
      </c>
      <c r="I45">
        <f t="shared" si="4"/>
        <v>197023.46291000431</v>
      </c>
      <c r="N45" s="4">
        <f>Input!J46</f>
        <v>9.8942388571429092</v>
      </c>
      <c r="O45">
        <f t="shared" si="7"/>
        <v>9.41326885714291</v>
      </c>
      <c r="P45">
        <f t="shared" si="8"/>
        <v>0</v>
      </c>
      <c r="Q45">
        <f t="shared" si="9"/>
        <v>88.609630576856588</v>
      </c>
      <c r="R45">
        <f t="shared" si="5"/>
        <v>1.6586694250209166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2.3963350762695891E+17</v>
      </c>
      <c r="E46" s="4">
        <f>Input!I47</f>
        <v>602.861468857143</v>
      </c>
      <c r="F46">
        <f t="shared" si="3"/>
        <v>602.24307885714302</v>
      </c>
      <c r="G46">
        <f t="shared" si="10"/>
        <v>0</v>
      </c>
      <c r="H46">
        <f t="shared" si="6"/>
        <v>362696.726031331</v>
      </c>
      <c r="I46">
        <f t="shared" si="4"/>
        <v>197023.46291000431</v>
      </c>
      <c r="N46" s="4">
        <f>Input!J47</f>
        <v>8.8635888571429859</v>
      </c>
      <c r="O46">
        <f t="shared" si="7"/>
        <v>8.3826188571429867</v>
      </c>
      <c r="P46">
        <f t="shared" si="8"/>
        <v>0</v>
      </c>
      <c r="Q46">
        <f t="shared" si="9"/>
        <v>70.268298904129196</v>
      </c>
      <c r="R46">
        <f t="shared" si="5"/>
        <v>6.6174169891098852E-2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6.5139140927226445E+17</v>
      </c>
      <c r="E47" s="4">
        <f>Input!I48</f>
        <v>611.45021771428571</v>
      </c>
      <c r="F47">
        <f t="shared" si="3"/>
        <v>610.83182771428574</v>
      </c>
      <c r="G47">
        <f t="shared" si="10"/>
        <v>0</v>
      </c>
      <c r="H47">
        <f t="shared" si="6"/>
        <v>373115.52174877486</v>
      </c>
      <c r="I47">
        <f t="shared" si="4"/>
        <v>197023.46291000431</v>
      </c>
      <c r="N47" s="4">
        <f>Input!J48</f>
        <v>8.5887488571427184</v>
      </c>
      <c r="O47">
        <f t="shared" si="7"/>
        <v>8.1077788571427192</v>
      </c>
      <c r="P47">
        <f t="shared" si="8"/>
        <v>0</v>
      </c>
      <c r="Q47">
        <f t="shared" si="9"/>
        <v>65.736077996330494</v>
      </c>
      <c r="R47">
        <f t="shared" si="5"/>
        <v>3.0964012310415455E-4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1.7706654310391252E+18</v>
      </c>
      <c r="E48" s="4">
        <f>Input!I49</f>
        <v>619.9015467142857</v>
      </c>
      <c r="F48">
        <f t="shared" si="3"/>
        <v>619.28315671428572</v>
      </c>
      <c r="G48">
        <f t="shared" si="10"/>
        <v>0</v>
      </c>
      <c r="H48">
        <f t="shared" si="6"/>
        <v>383511.62819001055</v>
      </c>
      <c r="I48">
        <f t="shared" si="4"/>
        <v>197023.46291000431</v>
      </c>
      <c r="N48" s="4">
        <f>Input!J49</f>
        <v>8.451328999999987</v>
      </c>
      <c r="O48">
        <f t="shared" si="7"/>
        <v>7.9703589999999869</v>
      </c>
      <c r="P48">
        <f t="shared" si="8"/>
        <v>0</v>
      </c>
      <c r="Q48">
        <f t="shared" si="9"/>
        <v>63.526622588880791</v>
      </c>
      <c r="R48">
        <f t="shared" si="5"/>
        <v>2.4030100148701883E-2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4.8131676654742569E+18</v>
      </c>
      <c r="E49" s="4">
        <f>Input!I50</f>
        <v>628.42158571428558</v>
      </c>
      <c r="F49">
        <f t="shared" si="3"/>
        <v>627.80319571428561</v>
      </c>
      <c r="G49">
        <f t="shared" si="10"/>
        <v>0</v>
      </c>
      <c r="H49">
        <f t="shared" si="6"/>
        <v>394136.85254906962</v>
      </c>
      <c r="I49">
        <f t="shared" si="4"/>
        <v>197023.46291000431</v>
      </c>
      <c r="N49" s="4">
        <f>Input!J50</f>
        <v>8.5200389999998833</v>
      </c>
      <c r="O49">
        <f t="shared" si="7"/>
        <v>8.0390689999998841</v>
      </c>
      <c r="P49">
        <f t="shared" si="8"/>
        <v>0</v>
      </c>
      <c r="Q49">
        <f t="shared" si="9"/>
        <v>64.626630386759132</v>
      </c>
      <c r="R49">
        <f t="shared" si="5"/>
        <v>7.448803522129609E-3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1.3083546202385318E+19</v>
      </c>
      <c r="E50" s="4">
        <f>Input!I51</f>
        <v>635.63613485714279</v>
      </c>
      <c r="F50">
        <f t="shared" si="3"/>
        <v>635.01774485714282</v>
      </c>
      <c r="G50">
        <f t="shared" si="10"/>
        <v>0</v>
      </c>
      <c r="H50">
        <f t="shared" si="6"/>
        <v>403247.53628345131</v>
      </c>
      <c r="I50">
        <f t="shared" si="4"/>
        <v>197023.46291000431</v>
      </c>
      <c r="N50" s="4">
        <f>Input!J51</f>
        <v>7.2145491428572086</v>
      </c>
      <c r="O50">
        <f t="shared" si="7"/>
        <v>6.7335791428572085</v>
      </c>
      <c r="P50">
        <f t="shared" si="8"/>
        <v>0</v>
      </c>
      <c r="Q50">
        <f t="shared" si="9"/>
        <v>45.341088073121618</v>
      </c>
      <c r="R50">
        <f t="shared" si="5"/>
        <v>1.9370969639709943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3.5564765893748355E+19</v>
      </c>
      <c r="E51" s="4">
        <f>Input!I52</f>
        <v>642.36971400000004</v>
      </c>
      <c r="F51">
        <f t="shared" si="3"/>
        <v>641.75132400000007</v>
      </c>
      <c r="G51">
        <f t="shared" si="10"/>
        <v>0</v>
      </c>
      <c r="H51">
        <f t="shared" si="6"/>
        <v>411844.76185575308</v>
      </c>
      <c r="I51">
        <f t="shared" si="4"/>
        <v>197023.46291000431</v>
      </c>
      <c r="N51" s="4">
        <f>Input!J52</f>
        <v>6.733579142857252</v>
      </c>
      <c r="O51">
        <f t="shared" si="7"/>
        <v>6.2526091428572519</v>
      </c>
      <c r="P51">
        <f t="shared" si="8"/>
        <v>0</v>
      </c>
      <c r="Q51">
        <f t="shared" si="9"/>
        <v>39.095121093342101</v>
      </c>
      <c r="R51">
        <f t="shared" si="5"/>
        <v>3.5072536457368861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9.6675056862376182E+19</v>
      </c>
      <c r="E52" s="4">
        <f>Input!I53</f>
        <v>647.11070342857136</v>
      </c>
      <c r="F52">
        <f t="shared" si="3"/>
        <v>646.49231342857138</v>
      </c>
      <c r="G52">
        <f t="shared" si="10"/>
        <v>0</v>
      </c>
      <c r="H52">
        <f t="shared" si="6"/>
        <v>417952.31132222619</v>
      </c>
      <c r="I52">
        <f t="shared" si="4"/>
        <v>197023.46291000431</v>
      </c>
      <c r="N52" s="4">
        <f>Input!J53</f>
        <v>4.7409894285713108</v>
      </c>
      <c r="O52">
        <f t="shared" si="7"/>
        <v>4.2600194285713107</v>
      </c>
      <c r="P52">
        <f t="shared" si="8"/>
        <v>0</v>
      </c>
      <c r="Q52">
        <f t="shared" si="9"/>
        <v>18.147765531805035</v>
      </c>
      <c r="R52">
        <f t="shared" si="5"/>
        <v>14.940977181822884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2.6279005033424205E+20</v>
      </c>
      <c r="E53" s="4">
        <f>Input!I54</f>
        <v>651.9891128571428</v>
      </c>
      <c r="F53">
        <f t="shared" si="3"/>
        <v>651.37072285714282</v>
      </c>
      <c r="G53">
        <f t="shared" si="10"/>
        <v>0</v>
      </c>
      <c r="H53">
        <f t="shared" si="6"/>
        <v>424283.81859543675</v>
      </c>
      <c r="I53">
        <f t="shared" si="4"/>
        <v>197023.46291000431</v>
      </c>
      <c r="N53" s="4">
        <f>Input!J54</f>
        <v>4.8784094285714446</v>
      </c>
      <c r="O53">
        <f t="shared" si="7"/>
        <v>4.3974394285714444</v>
      </c>
      <c r="P53">
        <f t="shared" si="8"/>
        <v>0</v>
      </c>
      <c r="Q53">
        <f t="shared" si="9"/>
        <v>19.337473527954753</v>
      </c>
      <c r="R53">
        <f t="shared" si="5"/>
        <v>13.897506988957248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7.1433741852340807E+20</v>
      </c>
      <c r="E54" s="4">
        <f>Input!I55</f>
        <v>656.52397242857137</v>
      </c>
      <c r="F54">
        <f t="shared" si="3"/>
        <v>655.90558242857139</v>
      </c>
      <c r="G54">
        <f t="shared" si="10"/>
        <v>0</v>
      </c>
      <c r="H54">
        <f t="shared" si="6"/>
        <v>430212.13306096348</v>
      </c>
      <c r="I54">
        <f t="shared" si="4"/>
        <v>197023.46291000431</v>
      </c>
      <c r="N54" s="4">
        <f>Input!J55</f>
        <v>4.5348595714285693</v>
      </c>
      <c r="O54">
        <f t="shared" si="7"/>
        <v>4.0538895714285692</v>
      </c>
      <c r="P54">
        <f t="shared" si="8"/>
        <v>0</v>
      </c>
      <c r="Q54">
        <f t="shared" si="9"/>
        <v>16.43402065733731</v>
      </c>
      <c r="R54">
        <f t="shared" si="5"/>
        <v>16.576997269337198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1.9417704241605239E+21</v>
      </c>
      <c r="E55" s="4">
        <f>Input!I56</f>
        <v>661.12754185714289</v>
      </c>
      <c r="F55">
        <f t="shared" si="3"/>
        <v>660.50915185714291</v>
      </c>
      <c r="G55">
        <f t="shared" si="10"/>
        <v>0</v>
      </c>
      <c r="H55">
        <f t="shared" si="6"/>
        <v>436272.33968704229</v>
      </c>
      <c r="I55">
        <f t="shared" si="4"/>
        <v>197023.46291000431</v>
      </c>
      <c r="N55" s="4">
        <f>Input!J56</f>
        <v>4.6035694285715181</v>
      </c>
      <c r="O55">
        <f t="shared" si="7"/>
        <v>4.122599428571518</v>
      </c>
      <c r="P55">
        <f t="shared" si="8"/>
        <v>0</v>
      </c>
      <c r="Q55">
        <f t="shared" si="9"/>
        <v>16.995826048458206</v>
      </c>
      <c r="R55">
        <f t="shared" si="5"/>
        <v>16.02221588748586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5.2782792590347658E+21</v>
      </c>
      <c r="E56" s="4">
        <f>Input!I57</f>
        <v>665.52498128571438</v>
      </c>
      <c r="F56">
        <f t="shared" si="3"/>
        <v>664.9065912857144</v>
      </c>
      <c r="G56">
        <f t="shared" si="10"/>
        <v>0</v>
      </c>
      <c r="H56">
        <f t="shared" si="6"/>
        <v>442100.77513518807</v>
      </c>
      <c r="I56">
        <f t="shared" si="4"/>
        <v>197023.46291000431</v>
      </c>
      <c r="N56" s="4">
        <f>Input!J57</f>
        <v>4.397439428571488</v>
      </c>
      <c r="O56">
        <f t="shared" si="7"/>
        <v>3.9164694285714878</v>
      </c>
      <c r="P56">
        <f t="shared" si="8"/>
        <v>0</v>
      </c>
      <c r="Q56">
        <f t="shared" si="9"/>
        <v>15.338732784935077</v>
      </c>
      <c r="R56">
        <f t="shared" si="5"/>
        <v>17.714889907482984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1.4347850595366475E+22</v>
      </c>
      <c r="E57" s="4">
        <f>Input!I58</f>
        <v>669.99113071428576</v>
      </c>
      <c r="F57">
        <f t="shared" si="3"/>
        <v>669.37274071428578</v>
      </c>
      <c r="G57">
        <f t="shared" si="10"/>
        <v>0</v>
      </c>
      <c r="H57">
        <f t="shared" si="6"/>
        <v>448059.86601135449</v>
      </c>
      <c r="I57">
        <f t="shared" si="4"/>
        <v>197023.46291000431</v>
      </c>
      <c r="N57" s="4">
        <f>Input!J58</f>
        <v>4.4661494285713843</v>
      </c>
      <c r="O57">
        <f t="shared" si="7"/>
        <v>3.9851794285713842</v>
      </c>
      <c r="P57">
        <f t="shared" si="8"/>
        <v>0</v>
      </c>
      <c r="Q57">
        <f t="shared" si="9"/>
        <v>15.881655077908544</v>
      </c>
      <c r="R57">
        <f t="shared" si="5"/>
        <v>17.14122310595155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3.9001501550829988E+22</v>
      </c>
      <c r="E58" s="4">
        <f>Input!I59</f>
        <v>674.3198602857143</v>
      </c>
      <c r="F58">
        <f t="shared" si="3"/>
        <v>673.70147028571432</v>
      </c>
      <c r="G58">
        <f t="shared" si="10"/>
        <v>0</v>
      </c>
      <c r="H58">
        <f t="shared" si="6"/>
        <v>453873.67106513324</v>
      </c>
      <c r="I58">
        <f t="shared" si="4"/>
        <v>197023.46291000431</v>
      </c>
      <c r="N58" s="4">
        <f>Input!J59</f>
        <v>4.3287295714285392</v>
      </c>
      <c r="O58">
        <f t="shared" si="7"/>
        <v>3.8477595714285391</v>
      </c>
      <c r="P58">
        <f t="shared" si="8"/>
        <v>0</v>
      </c>
      <c r="Q58">
        <f t="shared" si="9"/>
        <v>14.805253719519936</v>
      </c>
      <c r="R58">
        <f t="shared" si="5"/>
        <v>18.297997615040078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1.0601707294823842E+23</v>
      </c>
      <c r="E59" s="4">
        <f>Input!I60</f>
        <v>678.51116985714282</v>
      </c>
      <c r="F59">
        <f t="shared" si="3"/>
        <v>677.89277985714284</v>
      </c>
      <c r="G59">
        <f t="shared" si="10"/>
        <v>0</v>
      </c>
      <c r="H59">
        <f t="shared" si="6"/>
        <v>459538.62098244473</v>
      </c>
      <c r="I59">
        <f t="shared" si="4"/>
        <v>197023.46291000431</v>
      </c>
      <c r="N59" s="4">
        <f>Input!J60</f>
        <v>4.1913095714285191</v>
      </c>
      <c r="O59">
        <f t="shared" si="7"/>
        <v>3.710339571428519</v>
      </c>
      <c r="P59">
        <f t="shared" si="8"/>
        <v>0</v>
      </c>
      <c r="Q59">
        <f t="shared" si="9"/>
        <v>13.766619735308366</v>
      </c>
      <c r="R59">
        <f t="shared" si="5"/>
        <v>19.49254181984201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2.8818428290161348E+23</v>
      </c>
      <c r="E60" s="4">
        <f>Input!I61</f>
        <v>682.01537942857146</v>
      </c>
      <c r="F60">
        <f t="shared" si="3"/>
        <v>681.39698942857149</v>
      </c>
      <c r="G60">
        <f t="shared" si="10"/>
        <v>0</v>
      </c>
      <c r="H60">
        <f t="shared" si="6"/>
        <v>464301.85720232077</v>
      </c>
      <c r="I60">
        <f t="shared" si="4"/>
        <v>197023.46291000431</v>
      </c>
      <c r="N60" s="4">
        <f>Input!J61</f>
        <v>3.5042095714286461</v>
      </c>
      <c r="O60">
        <f t="shared" si="7"/>
        <v>3.023239571428646</v>
      </c>
      <c r="P60">
        <f t="shared" si="8"/>
        <v>0</v>
      </c>
      <c r="Q60">
        <f t="shared" si="9"/>
        <v>9.1399775062520625</v>
      </c>
      <c r="R60">
        <f t="shared" si="5"/>
        <v>26.031790535849527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7.8336609945895676E+23</v>
      </c>
      <c r="E61" s="4">
        <f>Input!I62</f>
        <v>684.96990900000003</v>
      </c>
      <c r="F61">
        <f t="shared" si="3"/>
        <v>684.35151900000005</v>
      </c>
      <c r="G61">
        <f t="shared" si="10"/>
        <v>0</v>
      </c>
      <c r="H61">
        <f t="shared" si="6"/>
        <v>468337.00155760744</v>
      </c>
      <c r="I61">
        <f t="shared" si="4"/>
        <v>197023.46291000431</v>
      </c>
      <c r="N61" s="4">
        <f>Input!J62</f>
        <v>2.9545295714285658</v>
      </c>
      <c r="O61">
        <f t="shared" si="7"/>
        <v>2.4735595714285656</v>
      </c>
      <c r="P61">
        <f t="shared" si="8"/>
        <v>0</v>
      </c>
      <c r="Q61">
        <f t="shared" si="9"/>
        <v>6.1184969534058693</v>
      </c>
      <c r="R61">
        <f t="shared" si="5"/>
        <v>31.943022739057344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2.1294098331901233E+24</v>
      </c>
      <c r="E62" s="4">
        <f>Input!I63</f>
        <v>687.51217871428582</v>
      </c>
      <c r="F62">
        <f t="shared" si="3"/>
        <v>686.89378871428585</v>
      </c>
      <c r="G62">
        <f t="shared" si="10"/>
        <v>0</v>
      </c>
      <c r="H62">
        <f t="shared" si="6"/>
        <v>471823.07697426598</v>
      </c>
      <c r="I62">
        <f t="shared" si="4"/>
        <v>197023.46291000431</v>
      </c>
      <c r="N62" s="4">
        <f>Input!J63</f>
        <v>2.5422697142857942</v>
      </c>
      <c r="O62">
        <f t="shared" si="7"/>
        <v>2.0612997142857941</v>
      </c>
      <c r="P62">
        <f t="shared" si="8"/>
        <v>0</v>
      </c>
      <c r="Q62">
        <f t="shared" si="9"/>
        <v>4.2489565121146962</v>
      </c>
      <c r="R62">
        <f t="shared" si="5"/>
        <v>36.773014543268467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5.7883360549027179E+24</v>
      </c>
      <c r="E63" s="4">
        <f>Input!I64</f>
        <v>690.05444842857139</v>
      </c>
      <c r="F63">
        <f t="shared" si="3"/>
        <v>689.43605842857141</v>
      </c>
      <c r="G63">
        <f t="shared" si="10"/>
        <v>0</v>
      </c>
      <c r="H63">
        <f t="shared" si="6"/>
        <v>475322.07866152452</v>
      </c>
      <c r="I63">
        <f t="shared" si="4"/>
        <v>197023.46291000431</v>
      </c>
      <c r="N63" s="4">
        <f>Input!J64</f>
        <v>2.5422697142855668</v>
      </c>
      <c r="O63">
        <f t="shared" si="7"/>
        <v>2.0612997142855667</v>
      </c>
      <c r="P63">
        <f t="shared" si="8"/>
        <v>0</v>
      </c>
      <c r="Q63">
        <f t="shared" si="9"/>
        <v>4.2489565121137591</v>
      </c>
      <c r="R63">
        <f t="shared" si="5"/>
        <v>36.773014543271223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1.5734328715056378E+25</v>
      </c>
      <c r="E64" s="4">
        <f>Input!I65</f>
        <v>692.1157482857144</v>
      </c>
      <c r="F64">
        <f t="shared" si="3"/>
        <v>691.49735828571443</v>
      </c>
      <c r="G64">
        <f t="shared" si="10"/>
        <v>0</v>
      </c>
      <c r="H64">
        <f t="shared" si="6"/>
        <v>478168.5965161217</v>
      </c>
      <c r="I64">
        <f t="shared" si="4"/>
        <v>197023.46291000431</v>
      </c>
      <c r="N64" s="4">
        <f>Input!J65</f>
        <v>2.0612998571430126</v>
      </c>
      <c r="O64">
        <f t="shared" si="7"/>
        <v>1.5803298571430124</v>
      </c>
      <c r="P64">
        <f t="shared" si="8"/>
        <v>0</v>
      </c>
      <c r="Q64">
        <f t="shared" si="9"/>
        <v>2.4974424573776539</v>
      </c>
      <c r="R64">
        <f t="shared" si="5"/>
        <v>42.83762182854047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4.2770339829139104E+25</v>
      </c>
      <c r="E65" s="4">
        <f>Input!I66</f>
        <v>693.4899481428572</v>
      </c>
      <c r="F65">
        <f t="shared" si="3"/>
        <v>692.87155814285722</v>
      </c>
      <c r="G65">
        <f t="shared" si="10"/>
        <v>0</v>
      </c>
      <c r="H65">
        <f t="shared" si="6"/>
        <v>480070.99608331081</v>
      </c>
      <c r="I65">
        <f t="shared" si="4"/>
        <v>197023.46291000431</v>
      </c>
      <c r="N65" s="4">
        <f>Input!J66</f>
        <v>1.3741998571427985</v>
      </c>
      <c r="O65">
        <f t="shared" si="7"/>
        <v>0.89322985714279846</v>
      </c>
      <c r="P65">
        <f t="shared" si="8"/>
        <v>0</v>
      </c>
      <c r="Q65">
        <f t="shared" si="9"/>
        <v>0.79785957769134419</v>
      </c>
      <c r="R65">
        <f t="shared" si="5"/>
        <v>52.303929893923524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1.1626183755456699E+26</v>
      </c>
      <c r="E66" s="4">
        <f>Input!I67</f>
        <v>694.58930799999996</v>
      </c>
      <c r="F66">
        <f t="shared" si="3"/>
        <v>693.97091799999998</v>
      </c>
      <c r="G66">
        <f t="shared" si="10"/>
        <v>0</v>
      </c>
      <c r="H66">
        <f t="shared" si="6"/>
        <v>481595.63502976269</v>
      </c>
      <c r="I66">
        <f t="shared" si="4"/>
        <v>197023.46291000431</v>
      </c>
      <c r="N66" s="4">
        <f>Input!J67</f>
        <v>1.0993598571427583</v>
      </c>
      <c r="O66">
        <f t="shared" si="7"/>
        <v>0.61838985714275829</v>
      </c>
      <c r="P66">
        <f t="shared" si="8"/>
        <v>0</v>
      </c>
      <c r="Q66">
        <f t="shared" si="9"/>
        <v>0.382406015417041</v>
      </c>
      <c r="R66">
        <f t="shared" si="5"/>
        <v>56.354832709676224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3.1603244036783685E+26</v>
      </c>
      <c r="E67" s="4">
        <f>Input!I68</f>
        <v>695.61995785714294</v>
      </c>
      <c r="F67">
        <f t="shared" si="3"/>
        <v>695.00156785714296</v>
      </c>
      <c r="G67">
        <f t="shared" si="10"/>
        <v>0</v>
      </c>
      <c r="H67">
        <f t="shared" si="6"/>
        <v>483027.17932388687</v>
      </c>
      <c r="I67">
        <f t="shared" si="4"/>
        <v>197023.46291000431</v>
      </c>
      <c r="N67" s="4">
        <f>Input!J68</f>
        <v>1.0306498571429756</v>
      </c>
      <c r="O67">
        <f t="shared" si="7"/>
        <v>0.54967985714297563</v>
      </c>
      <c r="P67">
        <f t="shared" si="8"/>
        <v>0</v>
      </c>
      <c r="Q67">
        <f t="shared" si="9"/>
        <v>0.30214794534872208</v>
      </c>
      <c r="R67">
        <f t="shared" si="5"/>
        <v>57.391163734110961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8.5906523985545776E+26</v>
      </c>
      <c r="E68" s="4">
        <f>Input!I69</f>
        <v>696.85673771428571</v>
      </c>
      <c r="F68">
        <f t="shared" ref="F68:F84" si="14">E68-$E$3</f>
        <v>696.23834771428574</v>
      </c>
      <c r="G68">
        <f t="shared" si="10"/>
        <v>0</v>
      </c>
      <c r="H68">
        <f t="shared" si="6"/>
        <v>484747.83682791865</v>
      </c>
      <c r="I68">
        <f t="shared" ref="I68:I84" si="15">(G68-$J$4)^2</f>
        <v>197023.46291000431</v>
      </c>
      <c r="N68" s="4">
        <f>Input!J69</f>
        <v>1.2367798571427784</v>
      </c>
      <c r="O68">
        <f t="shared" si="7"/>
        <v>0.75580985714277837</v>
      </c>
      <c r="P68">
        <f t="shared" si="8"/>
        <v>0</v>
      </c>
      <c r="Q68">
        <f t="shared" si="9"/>
        <v>0.57124854015418702</v>
      </c>
      <c r="R68">
        <f t="shared" ref="R68:R84" si="16">(O68-$S$4)^2</f>
        <v>54.31049704539987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2.3351814309599021E+27</v>
      </c>
      <c r="E69" s="4">
        <f>Input!I70</f>
        <v>698.29964757142864</v>
      </c>
      <c r="F69">
        <f t="shared" si="14"/>
        <v>697.68125757142866</v>
      </c>
      <c r="G69">
        <f t="shared" si="10"/>
        <v>0</v>
      </c>
      <c r="H69">
        <f t="shared" ref="H69:H84" si="17">(F69-G69)^2</f>
        <v>486759.13716645021</v>
      </c>
      <c r="I69">
        <f t="shared" si="15"/>
        <v>197023.46291000431</v>
      </c>
      <c r="N69" s="4">
        <f>Input!J70</f>
        <v>1.4429098571429222</v>
      </c>
      <c r="O69">
        <f t="shared" ref="O69:O84" si="18">N69-$N$3</f>
        <v>0.96193985714292218</v>
      </c>
      <c r="P69">
        <f t="shared" ref="P69:P84" si="19">$Y$3*((1/$AA$3)*(1/SQRT(2*PI()))*EXP(-1*D69*D69/2))</f>
        <v>0</v>
      </c>
      <c r="Q69">
        <f t="shared" ref="Q69:Q84" si="20">(O69-P69)^2</f>
        <v>0.9253282887601455</v>
      </c>
      <c r="R69">
        <f t="shared" si="16"/>
        <v>51.314809510483727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6.3476812499332923E+27</v>
      </c>
      <c r="E70" s="4">
        <f>Input!I71</f>
        <v>699.39900742857128</v>
      </c>
      <c r="F70">
        <f t="shared" si="14"/>
        <v>698.7806174285713</v>
      </c>
      <c r="G70">
        <f t="shared" ref="G70:G84" si="21">G69+P70</f>
        <v>0</v>
      </c>
      <c r="H70">
        <f t="shared" si="17"/>
        <v>488294.35129385535</v>
      </c>
      <c r="I70">
        <f t="shared" si="15"/>
        <v>197023.46291000431</v>
      </c>
      <c r="N70" s="4">
        <f>Input!J71</f>
        <v>1.0993598571426446</v>
      </c>
      <c r="O70">
        <f t="shared" si="18"/>
        <v>0.61838985714264461</v>
      </c>
      <c r="P70">
        <f t="shared" si="19"/>
        <v>0</v>
      </c>
      <c r="Q70">
        <f t="shared" si="20"/>
        <v>0.38240601541690039</v>
      </c>
      <c r="R70">
        <f t="shared" si="16"/>
        <v>56.354832709677936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1.7254786594543867E+28</v>
      </c>
      <c r="E71" s="4">
        <f>Input!I72</f>
        <v>700.42965728571414</v>
      </c>
      <c r="F71">
        <f t="shared" si="14"/>
        <v>699.81126728571417</v>
      </c>
      <c r="G71">
        <f t="shared" si="21"/>
        <v>0</v>
      </c>
      <c r="H71">
        <f t="shared" si="17"/>
        <v>489735.80982003728</v>
      </c>
      <c r="I71">
        <f t="shared" si="15"/>
        <v>197023.46291000431</v>
      </c>
      <c r="N71" s="4">
        <f>Input!J72</f>
        <v>1.0306498571428619</v>
      </c>
      <c r="O71">
        <f t="shared" si="18"/>
        <v>0.54967985714286194</v>
      </c>
      <c r="P71">
        <f t="shared" si="19"/>
        <v>0</v>
      </c>
      <c r="Q71">
        <f t="shared" si="20"/>
        <v>0.30214794534859712</v>
      </c>
      <c r="R71">
        <f t="shared" si="16"/>
        <v>57.391163734112688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4.6903372853887318E+28</v>
      </c>
      <c r="E72" s="4">
        <f>Input!I73</f>
        <v>701.46030714285723</v>
      </c>
      <c r="F72">
        <f t="shared" si="14"/>
        <v>700.84191714285726</v>
      </c>
      <c r="G72">
        <f t="shared" si="21"/>
        <v>0</v>
      </c>
      <c r="H72">
        <f t="shared" si="17"/>
        <v>491179.3928244756</v>
      </c>
      <c r="I72">
        <f t="shared" si="15"/>
        <v>197023.46291000431</v>
      </c>
      <c r="N72" s="4">
        <f>Input!J73</f>
        <v>1.0306498571430893</v>
      </c>
      <c r="O72">
        <f t="shared" si="18"/>
        <v>0.54967985714308931</v>
      </c>
      <c r="P72">
        <f t="shared" si="19"/>
        <v>0</v>
      </c>
      <c r="Q72">
        <f t="shared" si="20"/>
        <v>0.30214794534884709</v>
      </c>
      <c r="R72">
        <f t="shared" si="16"/>
        <v>57.391163734109242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1.2749658612216118E+29</v>
      </c>
      <c r="E73" s="4">
        <f>Input!I74</f>
        <v>702.49095699999998</v>
      </c>
      <c r="F73">
        <f t="shared" si="14"/>
        <v>701.872567</v>
      </c>
      <c r="G73">
        <f t="shared" si="21"/>
        <v>0</v>
      </c>
      <c r="H73">
        <f t="shared" si="17"/>
        <v>492625.10030716949</v>
      </c>
      <c r="I73">
        <f t="shared" si="15"/>
        <v>197023.46291000431</v>
      </c>
      <c r="N73" s="4">
        <f>Input!J74</f>
        <v>1.0306498571427483</v>
      </c>
      <c r="O73">
        <f t="shared" si="18"/>
        <v>0.54967985714274825</v>
      </c>
      <c r="P73">
        <f t="shared" si="19"/>
        <v>0</v>
      </c>
      <c r="Q73">
        <f t="shared" si="20"/>
        <v>0.30214794534847211</v>
      </c>
      <c r="R73">
        <f t="shared" si="16"/>
        <v>57.391163734114407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3.4657165324643446E+29</v>
      </c>
      <c r="E74" s="4">
        <f>Input!I75</f>
        <v>703.24676699999998</v>
      </c>
      <c r="F74">
        <f t="shared" si="14"/>
        <v>702.628377</v>
      </c>
      <c r="G74">
        <f t="shared" si="21"/>
        <v>0</v>
      </c>
      <c r="H74">
        <f t="shared" si="17"/>
        <v>493686.63616565411</v>
      </c>
      <c r="I74">
        <f t="shared" si="15"/>
        <v>197023.46291000431</v>
      </c>
      <c r="N74" s="4">
        <f>Input!J75</f>
        <v>0.75580999999999676</v>
      </c>
      <c r="O74">
        <f t="shared" si="18"/>
        <v>0.27483999999999675</v>
      </c>
      <c r="P74">
        <f t="shared" si="19"/>
        <v>0</v>
      </c>
      <c r="Q74">
        <f t="shared" si="20"/>
        <v>7.5537025599998212E-2</v>
      </c>
      <c r="R74">
        <f t="shared" si="16"/>
        <v>61.63090687085473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9.4207942727879197E+29</v>
      </c>
      <c r="E75" s="4">
        <f>Input!I76</f>
        <v>703.86515700000007</v>
      </c>
      <c r="F75">
        <f t="shared" si="14"/>
        <v>703.24676700000009</v>
      </c>
      <c r="G75">
        <f t="shared" si="21"/>
        <v>0</v>
      </c>
      <c r="H75">
        <f t="shared" si="17"/>
        <v>494556.01529595244</v>
      </c>
      <c r="I75">
        <f t="shared" si="15"/>
        <v>197023.46291000431</v>
      </c>
      <c r="N75" s="4">
        <f>Input!J76</f>
        <v>0.61839000000009037</v>
      </c>
      <c r="O75">
        <f t="shared" si="18"/>
        <v>0.13742000000009036</v>
      </c>
      <c r="P75">
        <f t="shared" si="19"/>
        <v>0</v>
      </c>
      <c r="Q75">
        <f t="shared" si="20"/>
        <v>1.8884256400024835E-2</v>
      </c>
      <c r="R75">
        <f t="shared" si="16"/>
        <v>63.807432290666412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2.5608373881370446E+30</v>
      </c>
      <c r="E76" s="4">
        <f>Input!I77</f>
        <v>704.27741700000013</v>
      </c>
      <c r="F76">
        <f t="shared" si="14"/>
        <v>703.65902700000015</v>
      </c>
      <c r="G76">
        <f t="shared" si="21"/>
        <v>0</v>
      </c>
      <c r="H76">
        <f t="shared" si="17"/>
        <v>495136.02627858694</v>
      </c>
      <c r="I76">
        <f t="shared" si="15"/>
        <v>197023.46291000431</v>
      </c>
      <c r="N76" s="4">
        <f>Input!J77</f>
        <v>0.41226000000006024</v>
      </c>
      <c r="O76">
        <f t="shared" si="18"/>
        <v>-6.8709999999939764E-2</v>
      </c>
      <c r="P76">
        <f t="shared" si="19"/>
        <v>0</v>
      </c>
      <c r="Q76">
        <f t="shared" si="20"/>
        <v>4.721064099991722E-3</v>
      </c>
      <c r="R76">
        <f t="shared" si="16"/>
        <v>67.143036381886617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6.9610777378114519E+30</v>
      </c>
      <c r="E77" s="4">
        <f>Input!I78</f>
        <v>704.68967699999996</v>
      </c>
      <c r="F77">
        <f t="shared" si="14"/>
        <v>704.07128699999998</v>
      </c>
      <c r="G77">
        <f t="shared" si="21"/>
        <v>0</v>
      </c>
      <c r="H77">
        <f t="shared" si="17"/>
        <v>495716.37717783637</v>
      </c>
      <c r="I77">
        <f t="shared" si="15"/>
        <v>197023.46291000431</v>
      </c>
      <c r="N77" s="4">
        <f>Input!J78</f>
        <v>0.41225999999983287</v>
      </c>
      <c r="O77">
        <f t="shared" si="18"/>
        <v>-6.8710000000167137E-2</v>
      </c>
      <c r="P77">
        <f t="shared" si="19"/>
        <v>0</v>
      </c>
      <c r="Q77">
        <f t="shared" si="20"/>
        <v>4.7210641000229678E-3</v>
      </c>
      <c r="R77">
        <f t="shared" si="16"/>
        <v>67.14303638189034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1.8922171121183667E+31</v>
      </c>
      <c r="E78" s="4">
        <f>Input!I79</f>
        <v>705.0332269999999</v>
      </c>
      <c r="F78">
        <f t="shared" si="14"/>
        <v>704.41483699999992</v>
      </c>
      <c r="G78">
        <f t="shared" si="21"/>
        <v>0</v>
      </c>
      <c r="H78">
        <f t="shared" si="17"/>
        <v>496200.26258573646</v>
      </c>
      <c r="I78">
        <f t="shared" si="15"/>
        <v>197023.46291000431</v>
      </c>
      <c r="N78" s="4">
        <f>Input!J79</f>
        <v>0.34354999999993652</v>
      </c>
      <c r="O78">
        <f t="shared" si="18"/>
        <v>-0.13742000000006349</v>
      </c>
      <c r="P78">
        <f t="shared" si="19"/>
        <v>0</v>
      </c>
      <c r="Q78">
        <f t="shared" si="20"/>
        <v>1.8884256400017448E-2</v>
      </c>
      <c r="R78">
        <f t="shared" si="16"/>
        <v>68.273788668695246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5.1435793913706087E+31</v>
      </c>
      <c r="E79" s="4">
        <f>Input!I80</f>
        <v>705.30806699999994</v>
      </c>
      <c r="F79">
        <f t="shared" si="14"/>
        <v>704.68967699999996</v>
      </c>
      <c r="G79">
        <f t="shared" si="21"/>
        <v>0</v>
      </c>
      <c r="H79">
        <f t="shared" si="17"/>
        <v>496587.54087036429</v>
      </c>
      <c r="I79">
        <f t="shared" si="15"/>
        <v>197023.46291000431</v>
      </c>
      <c r="N79" s="4">
        <f>Input!J80</f>
        <v>0.27484000000004016</v>
      </c>
      <c r="O79">
        <f t="shared" si="18"/>
        <v>-0.20612999999995985</v>
      </c>
      <c r="P79">
        <f t="shared" si="19"/>
        <v>0</v>
      </c>
      <c r="Q79">
        <f t="shared" si="20"/>
        <v>4.2489576899983443E-2</v>
      </c>
      <c r="R79">
        <f t="shared" si="16"/>
        <v>69.413983083700103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1.3981698392799161E+32</v>
      </c>
      <c r="E80" s="4">
        <f>Input!I81</f>
        <v>705.51419700000019</v>
      </c>
      <c r="F80">
        <f t="shared" si="14"/>
        <v>704.89580700000022</v>
      </c>
      <c r="G80">
        <f t="shared" si="21"/>
        <v>0</v>
      </c>
      <c r="H80">
        <f t="shared" si="17"/>
        <v>496878.09872618155</v>
      </c>
      <c r="I80">
        <f t="shared" si="15"/>
        <v>197023.46291000431</v>
      </c>
      <c r="N80" s="4">
        <f>Input!J81</f>
        <v>0.2061300000002575</v>
      </c>
      <c r="O80">
        <f t="shared" si="18"/>
        <v>-0.27483999999974251</v>
      </c>
      <c r="P80">
        <f t="shared" si="19"/>
        <v>0</v>
      </c>
      <c r="Q80">
        <f t="shared" si="20"/>
        <v>7.5537025599858462E-2</v>
      </c>
      <c r="R80">
        <f t="shared" si="16"/>
        <v>70.563619626903048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3.8006196672140996E+32</v>
      </c>
      <c r="E81" s="4">
        <f>Input!I82</f>
        <v>705.72032700000011</v>
      </c>
      <c r="F81">
        <f t="shared" si="14"/>
        <v>705.10193700000013</v>
      </c>
      <c r="G81">
        <f t="shared" si="21"/>
        <v>0</v>
      </c>
      <c r="H81">
        <f t="shared" si="17"/>
        <v>497168.74156115216</v>
      </c>
      <c r="I81">
        <f t="shared" si="15"/>
        <v>197023.46291000431</v>
      </c>
      <c r="N81" s="4">
        <f>Input!J82</f>
        <v>0.20612999999991644</v>
      </c>
      <c r="O81">
        <f t="shared" si="18"/>
        <v>-0.27484000000008357</v>
      </c>
      <c r="P81">
        <f t="shared" si="19"/>
        <v>0</v>
      </c>
      <c r="Q81">
        <f t="shared" si="20"/>
        <v>7.5537025600045937E-2</v>
      </c>
      <c r="R81">
        <f t="shared" si="16"/>
        <v>70.563619626908775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1.033115537827215E+33</v>
      </c>
      <c r="E82" s="4">
        <f>Input!I83</f>
        <v>705.85774700000002</v>
      </c>
      <c r="F82">
        <f t="shared" si="14"/>
        <v>705.23935700000004</v>
      </c>
      <c r="G82">
        <f t="shared" si="21"/>
        <v>0</v>
      </c>
      <c r="H82">
        <f t="shared" si="17"/>
        <v>497362.55066177348</v>
      </c>
      <c r="I82">
        <f t="shared" si="15"/>
        <v>197023.46291000431</v>
      </c>
      <c r="N82" s="4">
        <f>Input!J83</f>
        <v>0.13741999999990639</v>
      </c>
      <c r="O82">
        <f t="shared" si="18"/>
        <v>-0.34355000000009361</v>
      </c>
      <c r="P82">
        <f t="shared" si="19"/>
        <v>0</v>
      </c>
      <c r="Q82">
        <f t="shared" si="20"/>
        <v>0.11802660250006432</v>
      </c>
      <c r="R82">
        <f t="shared" si="16"/>
        <v>71.722698298315535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1</v>
      </c>
      <c r="D83" s="4">
        <f t="shared" si="13"/>
        <v>-0.11833327987463971</v>
      </c>
      <c r="E83" s="4">
        <f>Input!I84</f>
        <v>0</v>
      </c>
      <c r="F83">
        <f t="shared" si="14"/>
        <v>-0.61839</v>
      </c>
      <c r="G83">
        <f t="shared" si="21"/>
        <v>0</v>
      </c>
      <c r="H83">
        <f t="shared" si="17"/>
        <v>0.38240619209999999</v>
      </c>
      <c r="I83">
        <f t="shared" si="15"/>
        <v>197023.46291000431</v>
      </c>
      <c r="N83" s="4">
        <f>Input!J84</f>
        <v>0</v>
      </c>
      <c r="O83">
        <f t="shared" si="18"/>
        <v>-0.48097000000000001</v>
      </c>
      <c r="P83">
        <f t="shared" si="19"/>
        <v>0</v>
      </c>
      <c r="Q83">
        <f t="shared" si="20"/>
        <v>0.23133214090000001</v>
      </c>
      <c r="R83">
        <f t="shared" si="16"/>
        <v>74.06918202572713</v>
      </c>
    </row>
    <row r="84" spans="1:18" x14ac:dyDescent="0.25">
      <c r="A84">
        <f>Input!G85</f>
        <v>0</v>
      </c>
      <c r="B84">
        <f t="shared" si="11"/>
        <v>0</v>
      </c>
      <c r="C84">
        <f t="shared" si="12"/>
        <v>1</v>
      </c>
      <c r="D84" s="4">
        <f t="shared" si="13"/>
        <v>-0.11833327987463971</v>
      </c>
      <c r="E84" s="4">
        <f>Input!I85</f>
        <v>0</v>
      </c>
      <c r="F84">
        <f t="shared" si="14"/>
        <v>-0.61839</v>
      </c>
      <c r="G84">
        <f t="shared" si="21"/>
        <v>0</v>
      </c>
      <c r="H84">
        <f t="shared" si="17"/>
        <v>0.38240619209999999</v>
      </c>
      <c r="I84">
        <f t="shared" si="15"/>
        <v>197023.46291000431</v>
      </c>
      <c r="N84" s="4">
        <f>Input!J85</f>
        <v>0</v>
      </c>
      <c r="O84">
        <f t="shared" si="18"/>
        <v>-0.48097000000000001</v>
      </c>
      <c r="P84">
        <f t="shared" si="19"/>
        <v>0</v>
      </c>
      <c r="Q84">
        <f t="shared" si="20"/>
        <v>0.23133214090000001</v>
      </c>
      <c r="R84">
        <f t="shared" si="16"/>
        <v>74.06918202572713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2021-08-17T22:16:15Z</dcterms:modified>
</cp:coreProperties>
</file>